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Bilidou\Desktop\"/>
    </mc:Choice>
  </mc:AlternateContent>
  <bookViews>
    <workbookView xWindow="0" yWindow="0" windowWidth="20490" windowHeight="7755" activeTab="3"/>
  </bookViews>
  <sheets>
    <sheet name="BDD Taux" sheetId="10" r:id="rId1"/>
    <sheet name="Stock" sheetId="19" r:id="rId2"/>
    <sheet name="Visionneur stock" sheetId="22" r:id="rId3"/>
    <sheet name="Échange" sheetId="9" r:id="rId4"/>
    <sheet name="Guide d'utilisation" sheetId="26" r:id="rId5"/>
  </sheets>
  <externalReferences>
    <externalReference r:id="rId6"/>
  </externalReferences>
  <definedNames>
    <definedName name="_xlcn.WorksheetConnection_Feuil5A1P611" hidden="1">[1]Feuil5!$A$1:$P$61</definedName>
    <definedName name="_xlcn.WorksheetConnection_GestionnairederessourcesFoE2.xlsxTableau21" hidden="1">Tableau2</definedName>
    <definedName name="AGES">'BDD Taux'!$A$3:$A$62</definedName>
    <definedName name="AGESTECH">#REF!</definedName>
    <definedName name="agestech2">#REF!</definedName>
    <definedName name="BESTECH">#REF!</definedName>
    <definedName name="bestech2">#REF!</definedName>
    <definedName name="BRONZE">'BDD Taux'!$B$3:$B$7</definedName>
    <definedName name="COLONIAL">'BDD Taux'!$B$28:$B$32</definedName>
    <definedName name="CONTEMPORAIN">'BDD Taux'!$B$53:$B$57</definedName>
    <definedName name="DEMAIN">'BDD Taux'!$B$58:$B$62</definedName>
    <definedName name="FER">'BDD Taux'!$B$8:$B$12</definedName>
    <definedName name="HMA">'BDD Taux'!$B$13:$B$17</definedName>
    <definedName name="INDUSTRIEL">'BDD Taux'!$B$33:$B$37</definedName>
    <definedName name="MAC">'BDD Taux'!$B$18:$B$22</definedName>
    <definedName name="MODERNE">'BDD Taux'!$B$43:$B$47</definedName>
    <definedName name="POSTMODERNE">'BDD Taux'!$B$48:$B$52</definedName>
    <definedName name="PROGRESSISTE">'BDD Taux'!$B$38:$B$42</definedName>
    <definedName name="RENAISSANCE">'BDD Taux'!$B$23:$B$27</definedName>
    <definedName name="ressources">'BDD Taux'!$B$3:$B$62</definedName>
    <definedName name="RESSTECH">#REF!</definedName>
    <definedName name="resstech2">#REF!</definedName>
  </definedNames>
  <calcPr calcId="152511"/>
  <pivotCaches>
    <pivotCache cacheId="0" r:id="rId7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Plage-4274a9df-80f9-47b1-8adc-7d035c7defe3" name="Plage" connection="WorksheetConnection_Feuil5!$A$1:$P$61"/>
          <x15:modelTable id="Tableau2-25115f26-63ca-476e-a1c4-c1b426a61e7c" name="Tableau2" connection="WorksheetConnection_Gestionnaire de ressources FoE2.xlsx!Tableau2"/>
        </x15:modelTables>
      </x15:dataModel>
    </ext>
  </extLst>
</workbook>
</file>

<file path=xl/calcChain.xml><?xml version="1.0" encoding="utf-8"?>
<calcChain xmlns="http://schemas.openxmlformats.org/spreadsheetml/2006/main">
  <c r="P72" i="19" l="1"/>
  <c r="Q72" i="19" s="1"/>
  <c r="P71" i="19"/>
  <c r="Q71" i="19" s="1"/>
  <c r="P70" i="19"/>
  <c r="Q70" i="19" s="1"/>
  <c r="P69" i="19"/>
  <c r="Q69" i="19" s="1"/>
  <c r="P68" i="19"/>
  <c r="Q68" i="19" s="1"/>
  <c r="P66" i="19"/>
  <c r="Q66" i="19" s="1"/>
  <c r="P65" i="19"/>
  <c r="Q65" i="19" s="1"/>
  <c r="P64" i="19"/>
  <c r="Q64" i="19" s="1"/>
  <c r="P63" i="19"/>
  <c r="Q63" i="19" s="1"/>
  <c r="P62" i="19"/>
  <c r="Q62" i="19" s="1"/>
  <c r="P60" i="19"/>
  <c r="Q60" i="19" s="1"/>
  <c r="P59" i="19"/>
  <c r="Q59" i="19" s="1"/>
  <c r="P58" i="19"/>
  <c r="Q58" i="19" s="1"/>
  <c r="P57" i="19"/>
  <c r="Q57" i="19" s="1"/>
  <c r="P56" i="19"/>
  <c r="Q56" i="19" s="1"/>
  <c r="P54" i="19"/>
  <c r="Q54" i="19" s="1"/>
  <c r="P53" i="19"/>
  <c r="Q53" i="19" s="1"/>
  <c r="P52" i="19"/>
  <c r="Q52" i="19" s="1"/>
  <c r="P51" i="19"/>
  <c r="Q51" i="19" s="1"/>
  <c r="P50" i="19"/>
  <c r="Q50" i="19" s="1"/>
  <c r="P48" i="19"/>
  <c r="Q48" i="19" s="1"/>
  <c r="P47" i="19"/>
  <c r="Q47" i="19" s="1"/>
  <c r="P46" i="19"/>
  <c r="Q46" i="19" s="1"/>
  <c r="P45" i="19"/>
  <c r="Q45" i="19" s="1"/>
  <c r="P44" i="19"/>
  <c r="Q44" i="19" s="1"/>
  <c r="P42" i="19"/>
  <c r="Q42" i="19" s="1"/>
  <c r="P41" i="19"/>
  <c r="Q41" i="19" s="1"/>
  <c r="P40" i="19"/>
  <c r="Q40" i="19" s="1"/>
  <c r="P39" i="19"/>
  <c r="Q39" i="19" s="1"/>
  <c r="P38" i="19"/>
  <c r="Q38" i="19" s="1"/>
  <c r="P36" i="19"/>
  <c r="Q36" i="19" s="1"/>
  <c r="P35" i="19"/>
  <c r="Q35" i="19" s="1"/>
  <c r="P34" i="19"/>
  <c r="Q34" i="19" s="1"/>
  <c r="P33" i="19"/>
  <c r="Q33" i="19" s="1"/>
  <c r="P32" i="19"/>
  <c r="Q32" i="19" s="1"/>
  <c r="P30" i="19"/>
  <c r="Q30" i="19" s="1"/>
  <c r="P29" i="19"/>
  <c r="Q29" i="19" s="1"/>
  <c r="P28" i="19"/>
  <c r="Q28" i="19" s="1"/>
  <c r="P27" i="19"/>
  <c r="Q27" i="19" s="1"/>
  <c r="P26" i="19"/>
  <c r="Q26" i="19" s="1"/>
  <c r="P24" i="19"/>
  <c r="Q24" i="19" s="1"/>
  <c r="P23" i="19"/>
  <c r="Q23" i="19" s="1"/>
  <c r="P22" i="19"/>
  <c r="Q22" i="19" s="1"/>
  <c r="P21" i="19"/>
  <c r="Q21" i="19" s="1"/>
  <c r="P20" i="19"/>
  <c r="Q20" i="19" s="1"/>
  <c r="P18" i="19"/>
  <c r="Q18" i="19" s="1"/>
  <c r="P17" i="19"/>
  <c r="Q17" i="19" s="1"/>
  <c r="P16" i="19"/>
  <c r="Q16" i="19" s="1"/>
  <c r="P15" i="19"/>
  <c r="Q15" i="19" s="1"/>
  <c r="P14" i="19"/>
  <c r="Q14" i="19" s="1"/>
  <c r="P12" i="19"/>
  <c r="Q12" i="19" s="1"/>
  <c r="P11" i="19"/>
  <c r="Q11" i="19" s="1"/>
  <c r="P10" i="19"/>
  <c r="Q10" i="19" s="1"/>
  <c r="P9" i="19"/>
  <c r="Q9" i="19" s="1"/>
  <c r="P8" i="19"/>
  <c r="Q8" i="19" s="1"/>
  <c r="P6" i="19"/>
  <c r="Q6" i="19" s="1"/>
  <c r="P5" i="19"/>
  <c r="Q5" i="19" s="1"/>
  <c r="P4" i="19"/>
  <c r="Q4" i="19" s="1"/>
  <c r="P3" i="19"/>
  <c r="Q3" i="19" s="1"/>
  <c r="P2" i="19"/>
  <c r="Q2" i="19" s="1"/>
  <c r="K5" i="9" l="1"/>
  <c r="M10" i="9" s="1"/>
  <c r="C9" i="9"/>
  <c r="E10" i="9" s="1"/>
  <c r="M13" i="9" l="1"/>
  <c r="M12" i="9"/>
  <c r="D13" i="9"/>
  <c r="B12" i="9"/>
  <c r="J12" i="9"/>
  <c r="L13" i="9"/>
  <c r="L12" i="9"/>
  <c r="E12" i="9"/>
  <c r="E13" i="9"/>
  <c r="D12" i="9"/>
</calcChain>
</file>

<file path=xl/connections.xml><?xml version="1.0" encoding="utf-8"?>
<connections xmlns="http://schemas.openxmlformats.org/spreadsheetml/2006/main">
  <connection id="1" keepAlive="1" name="ThisWorkbookDataModel" description="Modèle de données" type="5" refreshedVersion="5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Feuil5!$A$1:$P$61" type="102" refreshedVersion="5" minRefreshableVersion="5">
    <extLst>
      <ext xmlns:x15="http://schemas.microsoft.com/office/spreadsheetml/2010/11/main" uri="{DE250136-89BD-433C-8126-D09CA5730AF9}">
        <x15:connection id="Plage-4274a9df-80f9-47b1-8adc-7d035c7defe3" autoDelete="1">
          <x15:rangePr sourceName="_xlcn.WorksheetConnection_Feuil5A1P611"/>
        </x15:connection>
      </ext>
    </extLst>
  </connection>
  <connection id="3" name="WorksheetConnection_Gestionnaire de ressources FoE2.xlsx!Tableau2" type="102" refreshedVersion="5" minRefreshableVersion="5">
    <extLst>
      <ext xmlns:x15="http://schemas.microsoft.com/office/spreadsheetml/2010/11/main" uri="{DE250136-89BD-433C-8126-D09CA5730AF9}">
        <x15:connection id="Tableau2-25115f26-63ca-476e-a1c4-c1b426a61e7c">
          <x15:rangePr sourceName="_xlcn.WorksheetConnection_GestionnairederessourcesFoE2.xlsxTableau21"/>
        </x15:connection>
      </ext>
    </extLst>
  </connection>
</connections>
</file>

<file path=xl/sharedStrings.xml><?xml version="1.0" encoding="utf-8"?>
<sst xmlns="http://schemas.openxmlformats.org/spreadsheetml/2006/main" count="342" uniqueCount="138">
  <si>
    <t>Fer</t>
  </si>
  <si>
    <t>HMA</t>
  </si>
  <si>
    <t>MAC</t>
  </si>
  <si>
    <t>Renaissance</t>
  </si>
  <si>
    <t>Industriel</t>
  </si>
  <si>
    <t>Progressiste</t>
  </si>
  <si>
    <t>Moderne</t>
  </si>
  <si>
    <t>Demain</t>
  </si>
  <si>
    <t>Ligne</t>
  </si>
  <si>
    <t>Vin</t>
  </si>
  <si>
    <t>Marbre</t>
  </si>
  <si>
    <t>Pierre</t>
  </si>
  <si>
    <t>Teinture</t>
  </si>
  <si>
    <t>Bijoux</t>
  </si>
  <si>
    <t>Bois d'ébène</t>
  </si>
  <si>
    <t>Calcaire</t>
  </si>
  <si>
    <t>Tissu</t>
  </si>
  <si>
    <t>Bois</t>
  </si>
  <si>
    <t>Bois d'ebene</t>
  </si>
  <si>
    <t>Albatre</t>
  </si>
  <si>
    <t>Cuivre</t>
  </si>
  <si>
    <t>Granite</t>
  </si>
  <si>
    <t>Miel</t>
  </si>
  <si>
    <t>Or</t>
  </si>
  <si>
    <t>Brique</t>
  </si>
  <si>
    <t>Corde</t>
  </si>
  <si>
    <t>Herbes séchées</t>
  </si>
  <si>
    <t>Sel</t>
  </si>
  <si>
    <t>Verre</t>
  </si>
  <si>
    <t>Basalte</t>
  </si>
  <si>
    <t>Laiton</t>
  </si>
  <si>
    <t>Poudre à canon</t>
  </si>
  <si>
    <t>Poudre à talquer</t>
  </si>
  <si>
    <t>Soie</t>
  </si>
  <si>
    <t>Goudron</t>
  </si>
  <si>
    <t>Café</t>
  </si>
  <si>
    <t>Porcelaine</t>
  </si>
  <si>
    <t>Papier</t>
  </si>
  <si>
    <t>Fil</t>
  </si>
  <si>
    <t>Caoutchouc</t>
  </si>
  <si>
    <t>Coke</t>
  </si>
  <si>
    <t>Textiles</t>
  </si>
  <si>
    <t>Huile de Baleine</t>
  </si>
  <si>
    <t>Engrais</t>
  </si>
  <si>
    <t>Amiante</t>
  </si>
  <si>
    <t>Essence</t>
  </si>
  <si>
    <t>Pièces détachées</t>
  </si>
  <si>
    <t>Fer Blanc</t>
  </si>
  <si>
    <t>Explosifs</t>
  </si>
  <si>
    <t>Béton armé</t>
  </si>
  <si>
    <t>Plats cuisinés</t>
  </si>
  <si>
    <t>Arômes</t>
  </si>
  <si>
    <t>Emballage</t>
  </si>
  <si>
    <t>Produits de luxe</t>
  </si>
  <si>
    <t>Ressources renouvelables</t>
  </si>
  <si>
    <t>Acier</t>
  </si>
  <si>
    <t>Semi-conducteurs</t>
  </si>
  <si>
    <t>Filtres industriels</t>
  </si>
  <si>
    <t>Données génétiques</t>
  </si>
  <si>
    <t>Electro-aimants</t>
  </si>
  <si>
    <t>Gaz</t>
  </si>
  <si>
    <t>Plastique</t>
  </si>
  <si>
    <t>Robots</t>
  </si>
  <si>
    <t>Données bioniques</t>
  </si>
  <si>
    <t>Béton translucide</t>
  </si>
  <si>
    <t>Matériaux intelligents</t>
  </si>
  <si>
    <t>Liant papier</t>
  </si>
  <si>
    <t>Conservateurs</t>
  </si>
  <si>
    <t>Recherche en nutrition</t>
  </si>
  <si>
    <t>Albâtre</t>
  </si>
  <si>
    <t>Briques</t>
  </si>
  <si>
    <t>Huile de baleine</t>
  </si>
  <si>
    <t>Fer blanc</t>
  </si>
  <si>
    <t>Emballages</t>
  </si>
  <si>
    <t>GNL</t>
  </si>
  <si>
    <t>Liants papier</t>
  </si>
  <si>
    <t>Recherches en nutrition</t>
  </si>
  <si>
    <t>Âge</t>
  </si>
  <si>
    <t>Échange - Offrir Ressource</t>
  </si>
  <si>
    <t>Éléctro_aimants</t>
  </si>
  <si>
    <t>Semi_conducteurs</t>
  </si>
  <si>
    <t>BRONZE</t>
  </si>
  <si>
    <t>FER</t>
  </si>
  <si>
    <t>RENAISSANCE</t>
  </si>
  <si>
    <t>COLONIAL</t>
  </si>
  <si>
    <t>INDUSTRIEL</t>
  </si>
  <si>
    <t>PROGRESSISTE</t>
  </si>
  <si>
    <t>MODERNE</t>
  </si>
  <si>
    <t>DEMAIN</t>
  </si>
  <si>
    <t>Quantité demandée</t>
  </si>
  <si>
    <t>Quantité à offrir</t>
  </si>
  <si>
    <t>POSTMODERNE</t>
  </si>
  <si>
    <t>CONTEMPORAIN</t>
  </si>
  <si>
    <t>Choisir ressource demandée</t>
  </si>
  <si>
    <t>Choisir ressource offerte</t>
  </si>
  <si>
    <t xml:space="preserve">taux </t>
  </si>
  <si>
    <t>Quantité à demander</t>
  </si>
  <si>
    <t>Quantité offerte</t>
  </si>
  <si>
    <t>colonne</t>
  </si>
  <si>
    <t>Échange - Demander ressources</t>
  </si>
  <si>
    <t>Ressources</t>
  </si>
  <si>
    <t>Age de bronze</t>
  </si>
  <si>
    <t>Age de Fer</t>
  </si>
  <si>
    <t>Haut Moyen Age</t>
  </si>
  <si>
    <t>Moyen Age Classique</t>
  </si>
  <si>
    <t>Age Colonial</t>
  </si>
  <si>
    <t>PostModerne</t>
  </si>
  <si>
    <t>Contemporain</t>
  </si>
  <si>
    <t>TOTAL</t>
  </si>
  <si>
    <t>STOCK</t>
  </si>
  <si>
    <t>Total général</t>
  </si>
  <si>
    <t>(vide)</t>
  </si>
  <si>
    <t>ÂGE ET RESSOURCE</t>
  </si>
  <si>
    <t>TOTAL NÉCÉSSITÉ</t>
  </si>
  <si>
    <t>STOCK ACTUEL</t>
  </si>
  <si>
    <t>MANQUE</t>
  </si>
  <si>
    <t>UTILISER GESTIONNAIRE DE RESSOURCES</t>
  </si>
  <si>
    <t>UTILISER FEUILLE D'ÉCHANGE</t>
  </si>
  <si>
    <t>ÉTAPE 1</t>
  </si>
  <si>
    <t>ÉTAPE 2</t>
  </si>
  <si>
    <t>ÉTAPE 3</t>
  </si>
  <si>
    <t>ÉTAPE 4</t>
  </si>
  <si>
    <t>ÉTAPE 5</t>
  </si>
  <si>
    <t>ÉTAPE 6</t>
  </si>
  <si>
    <t>ÉTAPE 7</t>
  </si>
  <si>
    <r>
      <t xml:space="preserve">Se rendre dans l'onglet "Stock" </t>
    </r>
    <r>
      <rPr>
        <u/>
        <sz val="11"/>
        <color theme="10"/>
        <rFont val="Calibri"/>
        <family val="2"/>
      </rPr>
      <t>①</t>
    </r>
  </si>
  <si>
    <r>
      <t xml:space="preserve">Entrer la quantité possédée pour chaque ressource </t>
    </r>
    <r>
      <rPr>
        <sz val="11"/>
        <color theme="1"/>
        <rFont val="Calibri"/>
        <family val="2"/>
      </rPr>
      <t>①</t>
    </r>
  </si>
  <si>
    <r>
      <t xml:space="preserve">Se rendre dans l'onglet "Visionneur stock" </t>
    </r>
    <r>
      <rPr>
        <u/>
        <sz val="11"/>
        <color theme="10"/>
        <rFont val="Calibri"/>
        <family val="2"/>
      </rPr>
      <t>②</t>
    </r>
  </si>
  <si>
    <r>
      <t xml:space="preserve">Faire un clic droit sur un des en-têtes du TCD </t>
    </r>
    <r>
      <rPr>
        <sz val="11"/>
        <color theme="1"/>
        <rFont val="Calibri"/>
        <family val="2"/>
      </rPr>
      <t>②</t>
    </r>
  </si>
  <si>
    <r>
      <t xml:space="preserve">Cliquer sur "Actualiser" </t>
    </r>
    <r>
      <rPr>
        <sz val="11"/>
        <color theme="1"/>
        <rFont val="Calibri"/>
        <family val="2"/>
      </rPr>
      <t>②</t>
    </r>
  </si>
  <si>
    <r>
      <t xml:space="preserve">Développer le (les) âge(s) concerné(s) par les changements </t>
    </r>
    <r>
      <rPr>
        <sz val="11"/>
        <color theme="1"/>
        <rFont val="Calibri"/>
        <family val="2"/>
      </rPr>
      <t>③</t>
    </r>
  </si>
  <si>
    <r>
      <t xml:space="preserve">Il est maintenant possible de visualiser les quantités de ressources superflues ou manquantes </t>
    </r>
    <r>
      <rPr>
        <sz val="11"/>
        <color theme="1"/>
        <rFont val="Calibri"/>
        <family val="2"/>
      </rPr>
      <t>③</t>
    </r>
  </si>
  <si>
    <t>Se rendre dans l'onglet "Échange" ①</t>
  </si>
  <si>
    <r>
      <t xml:space="preserve">Choisir la ressource voulue </t>
    </r>
    <r>
      <rPr>
        <sz val="11"/>
        <color theme="1"/>
        <rFont val="Calibri"/>
        <family val="2"/>
      </rPr>
      <t>①</t>
    </r>
  </si>
  <si>
    <r>
      <t xml:space="preserve">Entrer la quantité voulue </t>
    </r>
    <r>
      <rPr>
        <sz val="11"/>
        <color theme="1"/>
        <rFont val="Calibri"/>
        <family val="2"/>
      </rPr>
      <t>②</t>
    </r>
  </si>
  <si>
    <r>
      <t xml:space="preserve">Choisir la ressource offerte </t>
    </r>
    <r>
      <rPr>
        <sz val="11"/>
        <color theme="1"/>
        <rFont val="Calibri"/>
        <family val="2"/>
      </rPr>
      <t>③</t>
    </r>
  </si>
  <si>
    <r>
      <t xml:space="preserve">La quantité à offrir s'affiche dans le rectangle rouge et un récapitulatif de l'offre apparaît en dessous du tableau </t>
    </r>
    <r>
      <rPr>
        <sz val="11"/>
        <color theme="1"/>
        <rFont val="Calibri"/>
        <family val="2"/>
      </rPr>
      <t>④</t>
    </r>
  </si>
  <si>
    <r>
      <t xml:space="preserve">Pour utiliser la partie "Échanger - Offrir ressource" il faut répéter les étapes ci-dessus </t>
    </r>
    <r>
      <rPr>
        <sz val="11"/>
        <color theme="1"/>
        <rFont val="Calibri"/>
        <family val="2"/>
      </rPr>
      <t>⑤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</si>
</sst>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b/>
      <sz val="10"/>
      <color theme="0"/>
      <name val="Arial"/>
      <family val="2"/>
    </font>
    <font>
      <sz val="12"/>
      <color rgb="FF000000"/>
      <name val="Trebuchet MS"/>
      <family val="2"/>
    </font>
    <font>
      <sz val="22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theme="6" tint="-0.249977111117893"/>
      </patternFill>
    </fill>
    <fill>
      <patternFill patternType="solid">
        <fgColor theme="6"/>
        <bgColor theme="6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00CCFF"/>
        <bgColor rgb="FF00CCFF"/>
      </patternFill>
    </fill>
    <fill>
      <patternFill patternType="solid">
        <fgColor rgb="FFCC99FF"/>
        <bgColor rgb="FFCC99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FF99CC"/>
        <bgColor rgb="FFFF99CC"/>
      </patternFill>
    </fill>
    <fill>
      <patternFill patternType="solid">
        <fgColor rgb="FFFFCC99"/>
        <bgColor rgb="FFFFCC99"/>
      </patternFill>
    </fill>
    <fill>
      <patternFill patternType="solid">
        <fgColor rgb="FFCCFFCC"/>
        <bgColor rgb="FFCCFFCC"/>
      </patternFill>
    </fill>
    <fill>
      <patternFill patternType="solid">
        <fgColor rgb="FF99CCFF"/>
        <bgColor rgb="FF99CCFF"/>
      </patternFill>
    </fill>
    <fill>
      <patternFill patternType="solid">
        <fgColor rgb="FFFFFF99"/>
        <bgColor rgb="FFFFFF99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darkVertical">
        <bgColor theme="1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60">
    <xf numFmtId="0" fontId="0" fillId="0" borderId="0" xfId="0"/>
    <xf numFmtId="2" fontId="4" fillId="3" borderId="8" xfId="1" applyNumberFormat="1" applyFont="1" applyFill="1" applyBorder="1" applyAlignment="1">
      <alignment horizontal="center"/>
    </xf>
    <xf numFmtId="2" fontId="4" fillId="4" borderId="8" xfId="1" applyNumberFormat="1" applyFont="1" applyFill="1" applyBorder="1" applyAlignment="1">
      <alignment horizontal="center"/>
    </xf>
    <xf numFmtId="0" fontId="0" fillId="6" borderId="15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2" borderId="0" xfId="0" applyFill="1"/>
    <xf numFmtId="0" fontId="6" fillId="0" borderId="0" xfId="0" applyFont="1" applyAlignment="1"/>
    <xf numFmtId="0" fontId="0" fillId="19" borderId="0" xfId="0" applyFill="1"/>
    <xf numFmtId="0" fontId="0" fillId="23" borderId="0" xfId="0" applyFill="1"/>
    <xf numFmtId="0" fontId="0" fillId="21" borderId="16" xfId="0" applyFill="1" applyBorder="1"/>
    <xf numFmtId="0" fontId="0" fillId="19" borderId="16" xfId="0" applyFill="1" applyBorder="1"/>
    <xf numFmtId="0" fontId="0" fillId="21" borderId="4" xfId="0" applyFill="1" applyBorder="1" applyAlignment="1">
      <alignment horizontal="center"/>
    </xf>
    <xf numFmtId="0" fontId="0" fillId="21" borderId="4" xfId="0" applyFill="1" applyBorder="1"/>
    <xf numFmtId="0" fontId="0" fillId="19" borderId="3" xfId="0" applyFill="1" applyBorder="1" applyAlignment="1"/>
    <xf numFmtId="0" fontId="0" fillId="19" borderId="4" xfId="0" applyFill="1" applyBorder="1" applyAlignment="1"/>
    <xf numFmtId="0" fontId="0" fillId="19" borderId="2" xfId="0" applyFill="1" applyBorder="1" applyAlignment="1"/>
    <xf numFmtId="2" fontId="0" fillId="0" borderId="1" xfId="0" applyNumberFormat="1" applyBorder="1" applyAlignment="1">
      <alignment horizontal="center"/>
    </xf>
    <xf numFmtId="0" fontId="0" fillId="19" borderId="0" xfId="0" applyFill="1" applyAlignment="1">
      <alignment horizontal="center"/>
    </xf>
    <xf numFmtId="0" fontId="8" fillId="0" borderId="9" xfId="0" applyFont="1" applyFill="1" applyBorder="1"/>
    <xf numFmtId="0" fontId="8" fillId="0" borderId="10" xfId="0" applyFont="1" applyFill="1" applyBorder="1"/>
    <xf numFmtId="0" fontId="8" fillId="0" borderId="11" xfId="0" applyFont="1" applyFill="1" applyBorder="1"/>
    <xf numFmtId="0" fontId="8" fillId="0" borderId="12" xfId="0" applyFont="1" applyFill="1" applyBorder="1"/>
    <xf numFmtId="0" fontId="8" fillId="0" borderId="0" xfId="0" applyFont="1" applyFill="1" applyBorder="1"/>
    <xf numFmtId="0" fontId="0" fillId="0" borderId="0" xfId="0" applyFill="1"/>
    <xf numFmtId="0" fontId="8" fillId="0" borderId="25" xfId="0" applyFont="1" applyFill="1" applyBorder="1"/>
    <xf numFmtId="0" fontId="8" fillId="0" borderId="26" xfId="0" applyFont="1" applyFill="1" applyBorder="1"/>
    <xf numFmtId="0" fontId="8" fillId="0" borderId="27" xfId="0" applyFont="1" applyFill="1" applyBorder="1"/>
    <xf numFmtId="0" fontId="8" fillId="0" borderId="26" xfId="0" applyFont="1" applyFill="1" applyBorder="1" applyAlignment="1">
      <alignment horizontal="left"/>
    </xf>
    <xf numFmtId="0" fontId="8" fillId="0" borderId="28" xfId="0" applyFont="1" applyFill="1" applyBorder="1" applyAlignment="1">
      <alignment horizontal="left"/>
    </xf>
    <xf numFmtId="0" fontId="8" fillId="0" borderId="27" xfId="0" applyFont="1" applyFill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8" fillId="0" borderId="25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2" fontId="4" fillId="3" borderId="29" xfId="1" applyNumberFormat="1" applyFont="1" applyFill="1" applyBorder="1" applyAlignment="1">
      <alignment horizontal="center"/>
    </xf>
    <xf numFmtId="2" fontId="4" fillId="4" borderId="29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0" fontId="0" fillId="21" borderId="16" xfId="0" applyFill="1" applyBorder="1" applyAlignment="1">
      <alignment horizontal="center"/>
    </xf>
    <xf numFmtId="0" fontId="0" fillId="23" borderId="2" xfId="0" applyFill="1" applyBorder="1" applyAlignment="1"/>
    <xf numFmtId="0" fontId="0" fillId="23" borderId="3" xfId="0" applyFill="1" applyBorder="1" applyAlignment="1"/>
    <xf numFmtId="0" fontId="0" fillId="27" borderId="0" xfId="0" applyFill="1"/>
    <xf numFmtId="0" fontId="0" fillId="19" borderId="0" xfId="0" applyFill="1" applyBorder="1" applyAlignment="1">
      <alignment horizontal="center"/>
    </xf>
    <xf numFmtId="0" fontId="2" fillId="20" borderId="16" xfId="0" applyFont="1" applyFill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28" borderId="10" xfId="0" applyFont="1" applyFill="1" applyBorder="1" applyAlignment="1">
      <alignment horizontal="center"/>
    </xf>
    <xf numFmtId="0" fontId="11" fillId="28" borderId="26" xfId="0" applyFont="1" applyFill="1" applyBorder="1" applyAlignment="1">
      <alignment horizontal="center"/>
    </xf>
    <xf numFmtId="0" fontId="11" fillId="29" borderId="26" xfId="0" applyFont="1" applyFill="1" applyBorder="1" applyAlignment="1">
      <alignment horizontal="center"/>
    </xf>
    <xf numFmtId="0" fontId="10" fillId="7" borderId="10" xfId="0" applyFont="1" applyFill="1" applyBorder="1"/>
    <xf numFmtId="0" fontId="5" fillId="28" borderId="10" xfId="0" applyFont="1" applyFill="1" applyBorder="1"/>
    <xf numFmtId="0" fontId="11" fillId="29" borderId="10" xfId="0" applyFont="1" applyFill="1" applyBorder="1"/>
    <xf numFmtId="0" fontId="11" fillId="29" borderId="11" xfId="0" applyFont="1" applyFill="1" applyBorder="1"/>
    <xf numFmtId="0" fontId="11" fillId="28" borderId="11" xfId="0" applyFont="1" applyFill="1" applyBorder="1" applyAlignment="1">
      <alignment horizontal="center"/>
    </xf>
    <xf numFmtId="0" fontId="11" fillId="28" borderId="27" xfId="0" applyFont="1" applyFill="1" applyBorder="1" applyAlignment="1">
      <alignment horizontal="center"/>
    </xf>
    <xf numFmtId="0" fontId="11" fillId="29" borderId="27" xfId="0" applyFont="1" applyFill="1" applyBorder="1" applyAlignment="1">
      <alignment horizontal="center"/>
    </xf>
    <xf numFmtId="0" fontId="10" fillId="7" borderId="11" xfId="0" applyFont="1" applyFill="1" applyBorder="1"/>
    <xf numFmtId="0" fontId="11" fillId="29" borderId="25" xfId="0" applyFont="1" applyFill="1" applyBorder="1" applyAlignment="1">
      <alignment horizontal="center"/>
    </xf>
    <xf numFmtId="0" fontId="10" fillId="8" borderId="12" xfId="0" applyFont="1" applyFill="1" applyBorder="1"/>
    <xf numFmtId="0" fontId="11" fillId="29" borderId="10" xfId="0" applyFont="1" applyFill="1" applyBorder="1" applyAlignment="1">
      <alignment horizontal="center"/>
    </xf>
    <xf numFmtId="0" fontId="10" fillId="8" borderId="10" xfId="0" applyFont="1" applyFill="1" applyBorder="1"/>
    <xf numFmtId="0" fontId="10" fillId="8" borderId="11" xfId="0" applyFont="1" applyFill="1" applyBorder="1"/>
    <xf numFmtId="0" fontId="11" fillId="29" borderId="12" xfId="0" applyFont="1" applyFill="1" applyBorder="1"/>
    <xf numFmtId="0" fontId="11" fillId="29" borderId="12" xfId="0" applyFont="1" applyFill="1" applyBorder="1" applyAlignment="1">
      <alignment horizontal="center"/>
    </xf>
    <xf numFmtId="0" fontId="11" fillId="28" borderId="12" xfId="0" applyFont="1" applyFill="1" applyBorder="1" applyAlignment="1">
      <alignment horizontal="center"/>
    </xf>
    <xf numFmtId="0" fontId="11" fillId="28" borderId="25" xfId="0" applyFont="1" applyFill="1" applyBorder="1" applyAlignment="1">
      <alignment horizontal="center"/>
    </xf>
    <xf numFmtId="0" fontId="10" fillId="9" borderId="12" xfId="0" applyFont="1" applyFill="1" applyBorder="1"/>
    <xf numFmtId="0" fontId="10" fillId="9" borderId="10" xfId="0" applyFont="1" applyFill="1" applyBorder="1"/>
    <xf numFmtId="0" fontId="11" fillId="29" borderId="11" xfId="0" applyFont="1" applyFill="1" applyBorder="1" applyAlignment="1">
      <alignment horizontal="center"/>
    </xf>
    <xf numFmtId="3" fontId="11" fillId="0" borderId="27" xfId="0" applyNumberFormat="1" applyFont="1" applyBorder="1" applyAlignment="1">
      <alignment horizontal="center"/>
    </xf>
    <xf numFmtId="3" fontId="11" fillId="29" borderId="27" xfId="0" applyNumberFormat="1" applyFont="1" applyFill="1" applyBorder="1" applyAlignment="1">
      <alignment horizontal="center"/>
    </xf>
    <xf numFmtId="0" fontId="10" fillId="9" borderId="11" xfId="0" applyFont="1" applyFill="1" applyBorder="1"/>
    <xf numFmtId="0" fontId="10" fillId="10" borderId="12" xfId="0" applyFont="1" applyFill="1" applyBorder="1"/>
    <xf numFmtId="0" fontId="10" fillId="10" borderId="10" xfId="0" applyFont="1" applyFill="1" applyBorder="1"/>
    <xf numFmtId="0" fontId="10" fillId="10" borderId="11" xfId="0" applyFont="1" applyFill="1" applyBorder="1"/>
    <xf numFmtId="0" fontId="11" fillId="0" borderId="10" xfId="0" applyFont="1" applyBorder="1"/>
    <xf numFmtId="0" fontId="10" fillId="11" borderId="12" xfId="0" applyFont="1" applyFill="1" applyBorder="1"/>
    <xf numFmtId="0" fontId="10" fillId="11" borderId="10" xfId="0" applyFont="1" applyFill="1" applyBorder="1"/>
    <xf numFmtId="0" fontId="11" fillId="0" borderId="11" xfId="0" applyFont="1" applyBorder="1"/>
    <xf numFmtId="0" fontId="10" fillId="11" borderId="11" xfId="0" applyFont="1" applyFill="1" applyBorder="1"/>
    <xf numFmtId="0" fontId="0" fillId="29" borderId="10" xfId="0" applyFont="1" applyFill="1" applyBorder="1"/>
    <xf numFmtId="0" fontId="0" fillId="29" borderId="10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/>
    <xf numFmtId="0" fontId="10" fillId="12" borderId="12" xfId="0" applyFont="1" applyFill="1" applyBorder="1"/>
    <xf numFmtId="0" fontId="10" fillId="12" borderId="10" xfId="0" applyFont="1" applyFill="1" applyBorder="1"/>
    <xf numFmtId="0" fontId="11" fillId="0" borderId="11" xfId="0" applyFont="1" applyBorder="1" applyAlignment="1">
      <alignment horizontal="center"/>
    </xf>
    <xf numFmtId="0" fontId="10" fillId="12" borderId="11" xfId="0" applyFont="1" applyFill="1" applyBorder="1"/>
    <xf numFmtId="0" fontId="11" fillId="28" borderId="10" xfId="0" applyFont="1" applyFill="1" applyBorder="1" applyAlignment="1">
      <alignment wrapText="1"/>
    </xf>
    <xf numFmtId="0" fontId="11" fillId="29" borderId="10" xfId="0" applyFont="1" applyFill="1" applyBorder="1" applyAlignment="1">
      <alignment wrapText="1"/>
    </xf>
    <xf numFmtId="0" fontId="10" fillId="13" borderId="12" xfId="0" applyFont="1" applyFill="1" applyBorder="1"/>
    <xf numFmtId="0" fontId="10" fillId="13" borderId="10" xfId="0" applyFont="1" applyFill="1" applyBorder="1"/>
    <xf numFmtId="0" fontId="11" fillId="28" borderId="12" xfId="0" applyFont="1" applyFill="1" applyBorder="1" applyAlignment="1">
      <alignment wrapText="1"/>
    </xf>
    <xf numFmtId="0" fontId="11" fillId="29" borderId="12" xfId="0" applyFont="1" applyFill="1" applyBorder="1" applyAlignment="1">
      <alignment wrapText="1"/>
    </xf>
    <xf numFmtId="0" fontId="11" fillId="28" borderId="11" xfId="0" applyFont="1" applyFill="1" applyBorder="1" applyAlignment="1">
      <alignment wrapText="1"/>
    </xf>
    <xf numFmtId="0" fontId="11" fillId="29" borderId="11" xfId="0" applyFont="1" applyFill="1" applyBorder="1" applyAlignment="1">
      <alignment wrapText="1"/>
    </xf>
    <xf numFmtId="0" fontId="10" fillId="13" borderId="11" xfId="0" applyFont="1" applyFill="1" applyBorder="1"/>
    <xf numFmtId="0" fontId="10" fillId="14" borderId="12" xfId="0" applyFont="1" applyFill="1" applyBorder="1"/>
    <xf numFmtId="0" fontId="10" fillId="14" borderId="10" xfId="0" applyFont="1" applyFill="1" applyBorder="1"/>
    <xf numFmtId="0" fontId="10" fillId="14" borderId="11" xfId="0" applyFont="1" applyFill="1" applyBorder="1"/>
    <xf numFmtId="0" fontId="10" fillId="15" borderId="12" xfId="0" applyFont="1" applyFill="1" applyBorder="1"/>
    <xf numFmtId="0" fontId="10" fillId="15" borderId="10" xfId="0" applyFont="1" applyFill="1" applyBorder="1"/>
    <xf numFmtId="0" fontId="10" fillId="15" borderId="11" xfId="0" applyFont="1" applyFill="1" applyBorder="1"/>
    <xf numFmtId="0" fontId="10" fillId="16" borderId="12" xfId="0" applyFont="1" applyFill="1" applyBorder="1"/>
    <xf numFmtId="0" fontId="10" fillId="16" borderId="10" xfId="0" applyFont="1" applyFill="1" applyBorder="1"/>
    <xf numFmtId="0" fontId="10" fillId="16" borderId="11" xfId="0" applyFont="1" applyFill="1" applyBorder="1"/>
    <xf numFmtId="0" fontId="10" fillId="17" borderId="12" xfId="0" applyFont="1" applyFill="1" applyBorder="1"/>
    <xf numFmtId="0" fontId="10" fillId="17" borderId="10" xfId="0" applyFont="1" applyFill="1" applyBorder="1"/>
    <xf numFmtId="0" fontId="10" fillId="17" borderId="11" xfId="0" applyFont="1" applyFill="1" applyBorder="1"/>
    <xf numFmtId="0" fontId="0" fillId="29" borderId="12" xfId="0" applyFont="1" applyFill="1" applyBorder="1"/>
    <xf numFmtId="0" fontId="10" fillId="18" borderId="12" xfId="0" applyFont="1" applyFill="1" applyBorder="1"/>
    <xf numFmtId="0" fontId="10" fillId="18" borderId="10" xfId="0" applyFont="1" applyFill="1" applyBorder="1"/>
    <xf numFmtId="0" fontId="0" fillId="0" borderId="0" xfId="0" applyAlignment="1">
      <alignment horizontal="left" indent="1"/>
    </xf>
    <xf numFmtId="0" fontId="0" fillId="0" borderId="0" xfId="0" applyNumberFormat="1"/>
    <xf numFmtId="0" fontId="1" fillId="32" borderId="19" xfId="0" applyNumberFormat="1" applyFont="1" applyFill="1" applyBorder="1"/>
    <xf numFmtId="0" fontId="1" fillId="32" borderId="35" xfId="0" applyFont="1" applyFill="1" applyBorder="1" applyAlignment="1">
      <alignment horizontal="left"/>
    </xf>
    <xf numFmtId="0" fontId="1" fillId="33" borderId="22" xfId="0" applyNumberFormat="1" applyFont="1" applyFill="1" applyBorder="1"/>
    <xf numFmtId="0" fontId="1" fillId="33" borderId="22" xfId="0" applyFont="1" applyFill="1" applyBorder="1" applyAlignment="1">
      <alignment horizontal="left"/>
    </xf>
    <xf numFmtId="0" fontId="1" fillId="30" borderId="22" xfId="0" applyNumberFormat="1" applyFont="1" applyFill="1" applyBorder="1"/>
    <xf numFmtId="0" fontId="1" fillId="30" borderId="22" xfId="0" applyFont="1" applyFill="1" applyBorder="1" applyAlignment="1">
      <alignment horizontal="left"/>
    </xf>
    <xf numFmtId="0" fontId="1" fillId="25" borderId="22" xfId="0" applyNumberFormat="1" applyFont="1" applyFill="1" applyBorder="1"/>
    <xf numFmtId="0" fontId="1" fillId="25" borderId="22" xfId="0" applyFont="1" applyFill="1" applyBorder="1" applyAlignment="1">
      <alignment horizontal="left"/>
    </xf>
    <xf numFmtId="0" fontId="1" fillId="24" borderId="22" xfId="0" applyNumberFormat="1" applyFont="1" applyFill="1" applyBorder="1"/>
    <xf numFmtId="0" fontId="1" fillId="24" borderId="22" xfId="0" applyFont="1" applyFill="1" applyBorder="1" applyAlignment="1">
      <alignment horizontal="left"/>
    </xf>
    <xf numFmtId="0" fontId="1" fillId="26" borderId="22" xfId="0" applyNumberFormat="1" applyFont="1" applyFill="1" applyBorder="1"/>
    <xf numFmtId="0" fontId="1" fillId="26" borderId="22" xfId="0" applyFont="1" applyFill="1" applyBorder="1" applyAlignment="1">
      <alignment horizontal="left"/>
    </xf>
    <xf numFmtId="0" fontId="1" fillId="32" borderId="22" xfId="0" applyNumberFormat="1" applyFont="1" applyFill="1" applyBorder="1"/>
    <xf numFmtId="0" fontId="1" fillId="32" borderId="22" xfId="0" applyFont="1" applyFill="1" applyBorder="1" applyAlignment="1">
      <alignment horizontal="left"/>
    </xf>
    <xf numFmtId="0" fontId="1" fillId="31" borderId="22" xfId="0" applyNumberFormat="1" applyFont="1" applyFill="1" applyBorder="1"/>
    <xf numFmtId="0" fontId="1" fillId="31" borderId="22" xfId="0" applyFont="1" applyFill="1" applyBorder="1" applyAlignment="1">
      <alignment horizontal="left"/>
    </xf>
    <xf numFmtId="0" fontId="12" fillId="0" borderId="22" xfId="0" applyNumberFormat="1" applyFont="1" applyFill="1" applyBorder="1"/>
    <xf numFmtId="0" fontId="12" fillId="0" borderId="22" xfId="0" applyFont="1" applyFill="1" applyBorder="1" applyAlignment="1">
      <alignment horizontal="left"/>
    </xf>
    <xf numFmtId="0" fontId="1" fillId="32" borderId="16" xfId="0" applyNumberFormat="1" applyFont="1" applyFill="1" applyBorder="1"/>
    <xf numFmtId="0" fontId="1" fillId="33" borderId="16" xfId="0" applyNumberFormat="1" applyFont="1" applyFill="1" applyBorder="1"/>
    <xf numFmtId="0" fontId="1" fillId="30" borderId="16" xfId="0" applyNumberFormat="1" applyFont="1" applyFill="1" applyBorder="1"/>
    <xf numFmtId="0" fontId="1" fillId="25" borderId="16" xfId="0" applyNumberFormat="1" applyFont="1" applyFill="1" applyBorder="1"/>
    <xf numFmtId="0" fontId="1" fillId="24" borderId="16" xfId="0" applyNumberFormat="1" applyFont="1" applyFill="1" applyBorder="1"/>
    <xf numFmtId="0" fontId="1" fillId="31" borderId="16" xfId="0" applyNumberFormat="1" applyFont="1" applyFill="1" applyBorder="1"/>
    <xf numFmtId="0" fontId="12" fillId="0" borderId="16" xfId="0" applyNumberFormat="1" applyFont="1" applyFill="1" applyBorder="1"/>
    <xf numFmtId="0" fontId="1" fillId="26" borderId="16" xfId="0" applyNumberFormat="1" applyFont="1" applyFill="1" applyBorder="1"/>
    <xf numFmtId="0" fontId="0" fillId="0" borderId="35" xfId="0" pivotButton="1" applyBorder="1"/>
    <xf numFmtId="0" fontId="0" fillId="0" borderId="35" xfId="0" applyBorder="1"/>
    <xf numFmtId="0" fontId="0" fillId="34" borderId="0" xfId="0" applyFill="1"/>
    <xf numFmtId="0" fontId="14" fillId="0" borderId="9" xfId="0" applyFont="1" applyFill="1" applyBorder="1"/>
    <xf numFmtId="0" fontId="14" fillId="0" borderId="10" xfId="0" applyFont="1" applyFill="1" applyBorder="1"/>
    <xf numFmtId="0" fontId="14" fillId="0" borderId="11" xfId="0" applyFont="1" applyFill="1" applyBorder="1"/>
    <xf numFmtId="0" fontId="14" fillId="0" borderId="12" xfId="0" applyFont="1" applyFill="1" applyBorder="1"/>
    <xf numFmtId="0" fontId="14" fillId="0" borderId="0" xfId="0" applyFont="1" applyFill="1" applyBorder="1"/>
    <xf numFmtId="0" fontId="14" fillId="0" borderId="10" xfId="0" applyFont="1" applyFill="1" applyBorder="1" applyAlignment="1">
      <alignment horizontal="left"/>
    </xf>
    <xf numFmtId="0" fontId="14" fillId="0" borderId="13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5" fillId="0" borderId="12" xfId="0" applyFont="1" applyFill="1" applyBorder="1" applyAlignment="1">
      <alignment horizontal="left"/>
    </xf>
    <xf numFmtId="0" fontId="14" fillId="0" borderId="12" xfId="0" applyFont="1" applyFill="1" applyBorder="1" applyAlignment="1">
      <alignment horizontal="left"/>
    </xf>
    <xf numFmtId="0" fontId="15" fillId="0" borderId="10" xfId="0" applyFont="1" applyFill="1" applyBorder="1" applyAlignment="1">
      <alignment horizontal="left"/>
    </xf>
    <xf numFmtId="0" fontId="14" fillId="0" borderId="38" xfId="0" applyFont="1" applyFill="1" applyBorder="1" applyAlignment="1">
      <alignment horizontal="center"/>
    </xf>
    <xf numFmtId="0" fontId="14" fillId="0" borderId="26" xfId="0" applyFont="1" applyFill="1" applyBorder="1" applyAlignment="1">
      <alignment horizontal="center"/>
    </xf>
    <xf numFmtId="0" fontId="14" fillId="0" borderId="39" xfId="0" applyFont="1" applyFill="1" applyBorder="1" applyAlignment="1">
      <alignment horizontal="center"/>
    </xf>
    <xf numFmtId="0" fontId="14" fillId="0" borderId="40" xfId="0" applyFont="1" applyFill="1" applyBorder="1" applyAlignment="1">
      <alignment horizontal="center"/>
    </xf>
    <xf numFmtId="0" fontId="15" fillId="0" borderId="41" xfId="0" applyFont="1" applyFill="1" applyBorder="1" applyAlignment="1">
      <alignment horizontal="left"/>
    </xf>
    <xf numFmtId="0" fontId="14" fillId="0" borderId="42" xfId="0" applyFont="1" applyFill="1" applyBorder="1" applyAlignment="1">
      <alignment horizontal="center"/>
    </xf>
    <xf numFmtId="0" fontId="14" fillId="0" borderId="41" xfId="0" applyFont="1" applyFill="1" applyBorder="1"/>
    <xf numFmtId="0" fontId="11" fillId="29" borderId="41" xfId="0" applyFont="1" applyFill="1" applyBorder="1"/>
    <xf numFmtId="0" fontId="11" fillId="28" borderId="41" xfId="0" applyFont="1" applyFill="1" applyBorder="1" applyAlignment="1">
      <alignment horizontal="center"/>
    </xf>
    <xf numFmtId="0" fontId="11" fillId="28" borderId="42" xfId="0" applyFont="1" applyFill="1" applyBorder="1" applyAlignment="1">
      <alignment horizontal="center"/>
    </xf>
    <xf numFmtId="0" fontId="11" fillId="29" borderId="42" xfId="0" applyFont="1" applyFill="1" applyBorder="1" applyAlignment="1">
      <alignment horizontal="center"/>
    </xf>
    <xf numFmtId="0" fontId="11" fillId="29" borderId="28" xfId="0" applyFont="1" applyFill="1" applyBorder="1" applyAlignment="1">
      <alignment horizontal="center"/>
    </xf>
    <xf numFmtId="0" fontId="10" fillId="7" borderId="13" xfId="0" applyFont="1" applyFill="1" applyBorder="1"/>
    <xf numFmtId="0" fontId="11" fillId="29" borderId="13" xfId="0" applyFont="1" applyFill="1" applyBorder="1"/>
    <xf numFmtId="0" fontId="11" fillId="28" borderId="13" xfId="0" applyFont="1" applyFill="1" applyBorder="1" applyAlignment="1">
      <alignment horizontal="center"/>
    </xf>
    <xf numFmtId="0" fontId="11" fillId="28" borderId="28" xfId="0" applyFont="1" applyFill="1" applyBorder="1" applyAlignment="1">
      <alignment horizontal="center"/>
    </xf>
    <xf numFmtId="0" fontId="10" fillId="8" borderId="13" xfId="0" applyFont="1" applyFill="1" applyBorder="1"/>
    <xf numFmtId="0" fontId="11" fillId="29" borderId="13" xfId="0" applyFont="1" applyFill="1" applyBorder="1" applyAlignment="1">
      <alignment horizontal="center"/>
    </xf>
    <xf numFmtId="3" fontId="11" fillId="0" borderId="28" xfId="0" applyNumberFormat="1" applyFont="1" applyBorder="1" applyAlignment="1">
      <alignment horizontal="center"/>
    </xf>
    <xf numFmtId="3" fontId="11" fillId="29" borderId="28" xfId="0" applyNumberFormat="1" applyFont="1" applyFill="1" applyBorder="1" applyAlignment="1">
      <alignment horizontal="center"/>
    </xf>
    <xf numFmtId="0" fontId="10" fillId="9" borderId="13" xfId="0" applyFont="1" applyFill="1" applyBorder="1"/>
    <xf numFmtId="0" fontId="10" fillId="10" borderId="13" xfId="0" applyFont="1" applyFill="1" applyBorder="1"/>
    <xf numFmtId="0" fontId="11" fillId="0" borderId="13" xfId="0" applyFont="1" applyBorder="1"/>
    <xf numFmtId="0" fontId="10" fillId="11" borderId="13" xfId="0" applyFont="1" applyFill="1" applyBorder="1"/>
    <xf numFmtId="0" fontId="11" fillId="0" borderId="41" xfId="0" applyFont="1" applyBorder="1" applyAlignment="1">
      <alignment horizontal="center"/>
    </xf>
    <xf numFmtId="0" fontId="11" fillId="0" borderId="41" xfId="0" applyFont="1" applyBorder="1"/>
    <xf numFmtId="0" fontId="10" fillId="12" borderId="13" xfId="0" applyFont="1" applyFill="1" applyBorder="1"/>
    <xf numFmtId="0" fontId="11" fillId="28" borderId="41" xfId="0" applyFont="1" applyFill="1" applyBorder="1" applyAlignment="1">
      <alignment wrapText="1"/>
    </xf>
    <xf numFmtId="0" fontId="11" fillId="29" borderId="41" xfId="0" applyFont="1" applyFill="1" applyBorder="1" applyAlignment="1">
      <alignment wrapText="1"/>
    </xf>
    <xf numFmtId="0" fontId="10" fillId="13" borderId="13" xfId="0" applyFont="1" applyFill="1" applyBorder="1"/>
    <xf numFmtId="0" fontId="10" fillId="14" borderId="13" xfId="0" applyFont="1" applyFill="1" applyBorder="1"/>
    <xf numFmtId="0" fontId="10" fillId="15" borderId="13" xfId="0" applyFont="1" applyFill="1" applyBorder="1"/>
    <xf numFmtId="0" fontId="10" fillId="16" borderId="13" xfId="0" applyFont="1" applyFill="1" applyBorder="1"/>
    <xf numFmtId="0" fontId="10" fillId="17" borderId="13" xfId="0" applyFont="1" applyFill="1" applyBorder="1"/>
    <xf numFmtId="0" fontId="15" fillId="2" borderId="10" xfId="0" applyFont="1" applyFill="1" applyBorder="1" applyAlignment="1">
      <alignment horizontal="left"/>
    </xf>
    <xf numFmtId="0" fontId="14" fillId="2" borderId="26" xfId="0" applyFont="1" applyFill="1" applyBorder="1" applyAlignment="1">
      <alignment horizontal="center"/>
    </xf>
    <xf numFmtId="0" fontId="11" fillId="29" borderId="18" xfId="0" applyFont="1" applyFill="1" applyBorder="1"/>
    <xf numFmtId="0" fontId="14" fillId="0" borderId="25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left"/>
    </xf>
    <xf numFmtId="0" fontId="14" fillId="2" borderId="44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37" xfId="0" applyNumberFormat="1" applyBorder="1"/>
    <xf numFmtId="0" fontId="0" fillId="0" borderId="0" xfId="0" applyAlignment="1">
      <alignment vertical="center" wrapText="1"/>
    </xf>
    <xf numFmtId="0" fontId="0" fillId="23" borderId="0" xfId="0" applyFill="1" applyBorder="1" applyAlignment="1">
      <alignment horizontal="center"/>
    </xf>
    <xf numFmtId="0" fontId="0" fillId="27" borderId="4" xfId="0" applyFill="1" applyBorder="1" applyAlignment="1"/>
    <xf numFmtId="0" fontId="0" fillId="23" borderId="4" xfId="0" applyFill="1" applyBorder="1" applyAlignment="1"/>
    <xf numFmtId="0" fontId="1" fillId="22" borderId="4" xfId="0" applyFont="1" applyFill="1" applyBorder="1" applyAlignment="1"/>
    <xf numFmtId="0" fontId="0" fillId="27" borderId="16" xfId="0" applyFill="1" applyBorder="1" applyAlignment="1"/>
    <xf numFmtId="0" fontId="0" fillId="27" borderId="36" xfId="0" applyFill="1" applyBorder="1"/>
    <xf numFmtId="0" fontId="0" fillId="23" borderId="16" xfId="0" applyFill="1" applyBorder="1" applyAlignment="1"/>
    <xf numFmtId="0" fontId="1" fillId="22" borderId="16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19" borderId="0" xfId="0" applyFill="1" applyBorder="1" applyAlignment="1">
      <alignment horizontal="center" vertical="center"/>
    </xf>
    <xf numFmtId="0" fontId="0" fillId="23" borderId="0" xfId="0" applyFill="1" applyBorder="1" applyAlignment="1">
      <alignment horizontal="center" vertical="center"/>
    </xf>
    <xf numFmtId="0" fontId="7" fillId="22" borderId="0" xfId="0" applyFont="1" applyFill="1" applyAlignment="1">
      <alignment horizontal="center"/>
    </xf>
    <xf numFmtId="0" fontId="0" fillId="19" borderId="2" xfId="0" applyFill="1" applyBorder="1" applyAlignment="1">
      <alignment horizontal="right"/>
    </xf>
    <xf numFmtId="0" fontId="0" fillId="19" borderId="3" xfId="0" applyFill="1" applyBorder="1" applyAlignment="1">
      <alignment horizontal="right"/>
    </xf>
    <xf numFmtId="0" fontId="0" fillId="19" borderId="4" xfId="0" applyFill="1" applyBorder="1" applyAlignment="1">
      <alignment horizontal="right"/>
    </xf>
    <xf numFmtId="0" fontId="0" fillId="23" borderId="2" xfId="0" applyFill="1" applyBorder="1" applyAlignment="1">
      <alignment horizontal="center"/>
    </xf>
    <xf numFmtId="0" fontId="0" fillId="23" borderId="3" xfId="0" applyFill="1" applyBorder="1" applyAlignment="1">
      <alignment horizontal="center"/>
    </xf>
    <xf numFmtId="0" fontId="0" fillId="23" borderId="4" xfId="0" applyFill="1" applyBorder="1" applyAlignment="1">
      <alignment horizontal="center"/>
    </xf>
    <xf numFmtId="0" fontId="0" fillId="23" borderId="2" xfId="0" applyFill="1" applyBorder="1" applyAlignment="1">
      <alignment horizontal="right"/>
    </xf>
    <xf numFmtId="0" fontId="0" fillId="23" borderId="3" xfId="0" applyFill="1" applyBorder="1" applyAlignment="1">
      <alignment horizontal="right"/>
    </xf>
    <xf numFmtId="0" fontId="0" fillId="23" borderId="31" xfId="0" applyFill="1" applyBorder="1" applyAlignment="1">
      <alignment horizontal="right"/>
    </xf>
    <xf numFmtId="0" fontId="0" fillId="19" borderId="2" xfId="0" applyFill="1" applyBorder="1" applyAlignment="1">
      <alignment horizontal="center"/>
    </xf>
    <xf numFmtId="0" fontId="0" fillId="19" borderId="3" xfId="0" applyFill="1" applyBorder="1" applyAlignment="1">
      <alignment horizontal="center"/>
    </xf>
    <xf numFmtId="0" fontId="0" fillId="19" borderId="4" xfId="0" applyFill="1" applyBorder="1" applyAlignment="1">
      <alignment horizontal="center"/>
    </xf>
    <xf numFmtId="0" fontId="7" fillId="20" borderId="0" xfId="0" applyFont="1" applyFill="1" applyAlignment="1">
      <alignment horizontal="center"/>
    </xf>
    <xf numFmtId="0" fontId="0" fillId="0" borderId="0" xfId="0" applyAlignment="1">
      <alignment horizontal="center" vertical="center" wrapText="1"/>
    </xf>
    <xf numFmtId="0" fontId="13" fillId="0" borderId="0" xfId="3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13" fillId="0" borderId="19" xfId="3" applyBorder="1" applyAlignment="1">
      <alignment horizontal="center" vertical="center"/>
    </xf>
    <xf numFmtId="0" fontId="13" fillId="0" borderId="20" xfId="3" applyBorder="1" applyAlignment="1">
      <alignment horizontal="center" vertical="center"/>
    </xf>
    <xf numFmtId="0" fontId="13" fillId="0" borderId="21" xfId="3" applyBorder="1" applyAlignment="1">
      <alignment horizontal="center" vertical="center"/>
    </xf>
    <xf numFmtId="0" fontId="13" fillId="0" borderId="22" xfId="3" applyBorder="1" applyAlignment="1">
      <alignment horizontal="center" vertical="center"/>
    </xf>
    <xf numFmtId="0" fontId="13" fillId="0" borderId="23" xfId="3" applyBorder="1" applyAlignment="1">
      <alignment horizontal="center" vertical="center"/>
    </xf>
    <xf numFmtId="0" fontId="13" fillId="0" borderId="24" xfId="3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4">
    <cellStyle name="Euro" xfId="2"/>
    <cellStyle name="Lien hypertexte" xfId="3" builtinId="8"/>
    <cellStyle name="Normal" xfId="0" builtinId="0"/>
    <cellStyle name="Normal 2" xfId="1"/>
  </cellStyles>
  <dxfs count="232">
    <dxf>
      <font>
        <b/>
        <i val="0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5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5" tint="-0.2499465926084170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bgColor theme="5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medium">
          <color indexed="64"/>
        </left>
        <right style="medium">
          <color indexed="64"/>
        </righ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fill>
        <patternFill>
          <bgColor theme="8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4"/>
        </patternFill>
      </fill>
    </dxf>
    <dxf>
      <fill>
        <patternFill>
          <bgColor theme="5"/>
        </patternFill>
      </fill>
    </dxf>
    <dxf>
      <border>
        <top style="medium">
          <color indexed="64"/>
        </top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>
          <bgColor theme="1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border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  <bottom style="medium">
          <color indexed="64"/>
        </bottom>
      </border>
    </dxf>
    <dxf>
      <border>
        <bottom style="medium">
          <color indexed="64"/>
        </bottom>
      </border>
    </dxf>
    <dxf>
      <border>
        <horizontal style="thin">
          <color indexed="64"/>
        </horizontal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  <bottom style="medium">
          <color indexed="64"/>
        </bottom>
      </border>
    </dxf>
    <dxf>
      <border>
        <left style="medium">
          <color indexed="64"/>
        </left>
      </border>
    </dxf>
    <dxf>
      <border>
        <left style="medium">
          <color indexed="64"/>
        </left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</border>
    </dxf>
    <dxf>
      <border>
        <bottom style="medium">
          <color indexed="64"/>
        </bottom>
      </border>
    </dxf>
    <dxf>
      <border>
        <bottom style="medium">
          <color indexed="64"/>
        </bottom>
      </border>
    </dxf>
    <dxf>
      <font>
        <color theme="3"/>
      </font>
    </dxf>
    <dxf>
      <font>
        <color theme="3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name val="Calibri"/>
        <scheme val="minor"/>
      </font>
    </dxf>
    <dxf>
      <font>
        <name val="Calibri"/>
        <scheme val="minor"/>
      </font>
    </dxf>
    <dxf>
      <font>
        <i val="0"/>
      </font>
    </dxf>
    <dxf>
      <font>
        <i val="0"/>
      </font>
    </dxf>
    <dxf>
      <font>
        <sz val="11"/>
      </font>
    </dxf>
    <dxf>
      <font>
        <sz val="11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 tint="0.39997558519241921"/>
        </patternFill>
      </fill>
    </dxf>
    <dxf>
      <fill>
        <patternFill>
          <bgColor theme="4" tint="0.3999755851924192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39997558519241921"/>
        </patternFill>
      </fill>
    </dxf>
    <dxf>
      <fill>
        <patternFill>
          <bgColor theme="7" tint="0.39997558519241921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>
          <bgColor theme="6"/>
        </patternFill>
      </fill>
    </dxf>
    <dxf>
      <fill>
        <patternFill>
          <bgColor theme="6"/>
        </patternFill>
      </fill>
    </dxf>
    <dxf>
      <fill>
        <patternFill>
          <bgColor theme="6" tint="0.39997558519241921"/>
        </patternFill>
      </fill>
    </dxf>
    <dxf>
      <fill>
        <patternFill>
          <bgColor theme="6" tint="0.39997558519241921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5" tint="0.39997558519241921"/>
        </patternFill>
      </fill>
    </dxf>
    <dxf>
      <fill>
        <patternFill>
          <bgColor theme="5" tint="0.39997558519241921"/>
        </patternFill>
      </fill>
    </dxf>
    <dxf>
      <fill>
        <patternFill>
          <bgColor theme="7"/>
        </patternFill>
      </fill>
    </dxf>
    <dxf>
      <fill>
        <patternFill>
          <bgColor theme="7"/>
        </patternFill>
      </fill>
    </dxf>
    <dxf>
      <fill>
        <patternFill>
          <bgColor theme="7" tint="0.39997558519241921"/>
        </patternFill>
      </fill>
    </dxf>
    <dxf>
      <fill>
        <patternFill>
          <bgColor theme="7" tint="0.39997558519241921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 tint="0.39997558519241921"/>
        </patternFill>
      </fill>
    </dxf>
    <dxf>
      <fill>
        <patternFill>
          <bgColor theme="8" tint="0.39997558519241921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 tint="0.39997558519241921"/>
        </patternFill>
      </fill>
    </dxf>
    <dxf>
      <fill>
        <patternFill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8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6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5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 patternType="solid">
          <bgColor theme="4" tint="0.39997558519241921"/>
        </patternFill>
      </fill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3" tint="0.39997558519241921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ill>
        <patternFill patternType="solid">
          <bgColor theme="1" tint="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ill>
        <patternFill patternType="solid">
          <bgColor theme="1"/>
        </patternFill>
      </fill>
    </dxf>
    <dxf>
      <font>
        <color auto="1"/>
      </font>
    </dxf>
    <dxf>
      <font>
        <color theme="2"/>
      </font>
    </dxf>
    <dxf>
      <font>
        <color auto="1"/>
      </font>
    </dxf>
    <dxf>
      <font>
        <color auto="1"/>
      </font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powerPivotData" Target="model/item.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ctrlProps/ctrlProp1.xml><?xml version="1.0" encoding="utf-8"?>
<formControlPr xmlns="http://schemas.microsoft.com/office/spreadsheetml/2009/9/main" objectType="Drop" dropStyle="combo" dx="16" fmlaLink="$F$5" fmlaRange="ressources" noThreeD="1" sel="36" val="30"/>
</file>

<file path=xl/ctrlProps/ctrlProp2.xml><?xml version="1.0" encoding="utf-8"?>
<formControlPr xmlns="http://schemas.microsoft.com/office/spreadsheetml/2009/9/main" objectType="Drop" dropStyle="combo" dx="16" fmlaLink="$F$9" fmlaRange="ressources" noThreeD="1" sel="31" val="26"/>
</file>

<file path=xl/ctrlProps/ctrlProp3.xml><?xml version="1.0" encoding="utf-8"?>
<formControlPr xmlns="http://schemas.microsoft.com/office/spreadsheetml/2009/9/main" objectType="Drop" dropStyle="combo" dx="16" fmlaLink="$N$5" fmlaRange="ressources" noThreeD="1" sel="1" val="0"/>
</file>

<file path=xl/ctrlProps/ctrlProp4.xml><?xml version="1.0" encoding="utf-8"?>
<formControlPr xmlns="http://schemas.microsoft.com/office/spreadsheetml/2009/9/main" objectType="Drop" dropStyle="combo" dx="16" fmlaLink="$N$9" fmlaRange="ressources" noThreeD="1" sel="2" val="0"/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762000</xdr:colOff>
          <xdr:row>3</xdr:row>
          <xdr:rowOff>0</xdr:rowOff>
        </xdr:from>
        <xdr:to>
          <xdr:col>4</xdr:col>
          <xdr:colOff>1514475</xdr:colOff>
          <xdr:row>3</xdr:row>
          <xdr:rowOff>204107</xdr:rowOff>
        </xdr:to>
        <xdr:sp macro="" textlink="">
          <xdr:nvSpPr>
            <xdr:cNvPr id="7178" name="Drop Down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200025</xdr:rowOff>
        </xdr:from>
        <xdr:to>
          <xdr:col>4</xdr:col>
          <xdr:colOff>1514475</xdr:colOff>
          <xdr:row>8</xdr:row>
          <xdr:rowOff>0</xdr:rowOff>
        </xdr:to>
        <xdr:sp macro="" textlink="">
          <xdr:nvSpPr>
            <xdr:cNvPr id="7180" name="Drop Down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2</xdr:row>
          <xdr:rowOff>200025</xdr:rowOff>
        </xdr:from>
        <xdr:to>
          <xdr:col>13</xdr:col>
          <xdr:colOff>0</xdr:colOff>
          <xdr:row>3</xdr:row>
          <xdr:rowOff>204107</xdr:rowOff>
        </xdr:to>
        <xdr:sp macro="" textlink="">
          <xdr:nvSpPr>
            <xdr:cNvPr id="7184" name="Drop Down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7</xdr:row>
          <xdr:rowOff>0</xdr:rowOff>
        </xdr:from>
        <xdr:to>
          <xdr:col>13</xdr:col>
          <xdr:colOff>0</xdr:colOff>
          <xdr:row>8</xdr:row>
          <xdr:rowOff>0</xdr:rowOff>
        </xdr:to>
        <xdr:sp macro="" textlink="">
          <xdr:nvSpPr>
            <xdr:cNvPr id="7185" name="Drop Down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18</xdr:row>
      <xdr:rowOff>9525</xdr:rowOff>
    </xdr:from>
    <xdr:to>
      <xdr:col>6</xdr:col>
      <xdr:colOff>617133</xdr:colOff>
      <xdr:row>29</xdr:row>
      <xdr:rowOff>180974</xdr:rowOff>
    </xdr:to>
    <xdr:pic>
      <xdr:nvPicPr>
        <xdr:cNvPr id="2" name="Imag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8877" r="39487" b="15651"/>
        <a:stretch/>
      </xdr:blipFill>
      <xdr:spPr>
        <a:xfrm>
          <a:off x="790575" y="3724275"/>
          <a:ext cx="4398558" cy="2266949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30</xdr:row>
      <xdr:rowOff>38100</xdr:rowOff>
    </xdr:from>
    <xdr:to>
      <xdr:col>4</xdr:col>
      <xdr:colOff>19050</xdr:colOff>
      <xdr:row>42</xdr:row>
      <xdr:rowOff>144556</xdr:rowOff>
    </xdr:to>
    <xdr:pic>
      <xdr:nvPicPr>
        <xdr:cNvPr id="3" name="Image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t="23731" r="68684" b="18365"/>
        <a:stretch/>
      </xdr:blipFill>
      <xdr:spPr>
        <a:xfrm>
          <a:off x="733425" y="6038850"/>
          <a:ext cx="2333625" cy="2392456"/>
        </a:xfrm>
        <a:prstGeom prst="rect">
          <a:avLst/>
        </a:prstGeom>
      </xdr:spPr>
    </xdr:pic>
    <xdr:clientData/>
  </xdr:twoCellAnchor>
  <xdr:twoCellAnchor editAs="oneCell">
    <xdr:from>
      <xdr:col>4</xdr:col>
      <xdr:colOff>5349</xdr:colOff>
      <xdr:row>30</xdr:row>
      <xdr:rowOff>66675</xdr:rowOff>
    </xdr:from>
    <xdr:to>
      <xdr:col>6</xdr:col>
      <xdr:colOff>685801</xdr:colOff>
      <xdr:row>42</xdr:row>
      <xdr:rowOff>114300</xdr:rowOff>
    </xdr:to>
    <xdr:pic>
      <xdr:nvPicPr>
        <xdr:cNvPr id="4" name="Image 3"/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t="32268" r="68154" b="7771"/>
        <a:stretch/>
      </xdr:blipFill>
      <xdr:spPr>
        <a:xfrm>
          <a:off x="3053349" y="6067425"/>
          <a:ext cx="2204452" cy="2333625"/>
        </a:xfrm>
        <a:prstGeom prst="rect">
          <a:avLst/>
        </a:prstGeom>
      </xdr:spPr>
    </xdr:pic>
    <xdr:clientData/>
  </xdr:twoCellAnchor>
  <xdr:twoCellAnchor>
    <xdr:from>
      <xdr:col>6</xdr:col>
      <xdr:colOff>200025</xdr:colOff>
      <xdr:row>17</xdr:row>
      <xdr:rowOff>180975</xdr:rowOff>
    </xdr:from>
    <xdr:to>
      <xdr:col>6</xdr:col>
      <xdr:colOff>600074</xdr:colOff>
      <xdr:row>19</xdr:row>
      <xdr:rowOff>133350</xdr:rowOff>
    </xdr:to>
    <xdr:sp macro="" textlink="">
      <xdr:nvSpPr>
        <xdr:cNvPr id="5" name="ZoneTexte 4"/>
        <xdr:cNvSpPr txBox="1"/>
      </xdr:nvSpPr>
      <xdr:spPr>
        <a:xfrm>
          <a:off x="4772025" y="370522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</xdr:col>
      <xdr:colOff>114300</xdr:colOff>
      <xdr:row>30</xdr:row>
      <xdr:rowOff>161925</xdr:rowOff>
    </xdr:from>
    <xdr:to>
      <xdr:col>1</xdr:col>
      <xdr:colOff>514349</xdr:colOff>
      <xdr:row>32</xdr:row>
      <xdr:rowOff>114300</xdr:rowOff>
    </xdr:to>
    <xdr:sp macro="" textlink="">
      <xdr:nvSpPr>
        <xdr:cNvPr id="6" name="ZoneTexte 5"/>
        <xdr:cNvSpPr txBox="1"/>
      </xdr:nvSpPr>
      <xdr:spPr>
        <a:xfrm>
          <a:off x="876300" y="616267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5</xdr:col>
      <xdr:colOff>333375</xdr:colOff>
      <xdr:row>33</xdr:row>
      <xdr:rowOff>47625</xdr:rowOff>
    </xdr:from>
    <xdr:to>
      <xdr:col>5</xdr:col>
      <xdr:colOff>733424</xdr:colOff>
      <xdr:row>35</xdr:row>
      <xdr:rowOff>0</xdr:rowOff>
    </xdr:to>
    <xdr:sp macro="" textlink="">
      <xdr:nvSpPr>
        <xdr:cNvPr id="7" name="ZoneTexte 6"/>
        <xdr:cNvSpPr txBox="1"/>
      </xdr:nvSpPr>
      <xdr:spPr>
        <a:xfrm>
          <a:off x="4143375" y="661987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 editAs="oneCell">
    <xdr:from>
      <xdr:col>8</xdr:col>
      <xdr:colOff>57150</xdr:colOff>
      <xdr:row>14</xdr:row>
      <xdr:rowOff>76200</xdr:rowOff>
    </xdr:from>
    <xdr:to>
      <xdr:col>11</xdr:col>
      <xdr:colOff>9525</xdr:colOff>
      <xdr:row>19</xdr:row>
      <xdr:rowOff>152400</xdr:rowOff>
    </xdr:to>
    <xdr:pic>
      <xdr:nvPicPr>
        <xdr:cNvPr id="8" name="Image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5431" t="29489" r="56373" b="39000"/>
        <a:stretch/>
      </xdr:blipFill>
      <xdr:spPr>
        <a:xfrm>
          <a:off x="6153150" y="3019425"/>
          <a:ext cx="2238375" cy="1038225"/>
        </a:xfrm>
        <a:prstGeom prst="rect">
          <a:avLst/>
        </a:prstGeom>
      </xdr:spPr>
    </xdr:pic>
    <xdr:clientData/>
  </xdr:twoCellAnchor>
  <xdr:twoCellAnchor editAs="oneCell">
    <xdr:from>
      <xdr:col>11</xdr:col>
      <xdr:colOff>38099</xdr:colOff>
      <xdr:row>14</xdr:row>
      <xdr:rowOff>85724</xdr:rowOff>
    </xdr:from>
    <xdr:to>
      <xdr:col>16</xdr:col>
      <xdr:colOff>48964</xdr:colOff>
      <xdr:row>17</xdr:row>
      <xdr:rowOff>0</xdr:rowOff>
    </xdr:to>
    <xdr:pic>
      <xdr:nvPicPr>
        <xdr:cNvPr id="9" name="Image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t="36450" r="54009" b="52946"/>
        <a:stretch/>
      </xdr:blipFill>
      <xdr:spPr>
        <a:xfrm>
          <a:off x="8420099" y="3028949"/>
          <a:ext cx="3820865" cy="495301"/>
        </a:xfrm>
        <a:prstGeom prst="rect">
          <a:avLst/>
        </a:prstGeom>
      </xdr:spPr>
    </xdr:pic>
    <xdr:clientData/>
  </xdr:twoCellAnchor>
  <xdr:twoCellAnchor editAs="oneCell">
    <xdr:from>
      <xdr:col>11</xdr:col>
      <xdr:colOff>49708</xdr:colOff>
      <xdr:row>17</xdr:row>
      <xdr:rowOff>38100</xdr:rowOff>
    </xdr:from>
    <xdr:to>
      <xdr:col>16</xdr:col>
      <xdr:colOff>47625</xdr:colOff>
      <xdr:row>22</xdr:row>
      <xdr:rowOff>165540</xdr:rowOff>
    </xdr:to>
    <xdr:pic>
      <xdr:nvPicPr>
        <xdr:cNvPr id="10" name="Image 9"/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47004" r="54912" b="30252"/>
        <a:stretch/>
      </xdr:blipFill>
      <xdr:spPr>
        <a:xfrm>
          <a:off x="8431708" y="3562350"/>
          <a:ext cx="3807917" cy="1079940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20</xdr:row>
      <xdr:rowOff>0</xdr:rowOff>
    </xdr:from>
    <xdr:to>
      <xdr:col>11</xdr:col>
      <xdr:colOff>9383</xdr:colOff>
      <xdr:row>26</xdr:row>
      <xdr:rowOff>76200</xdr:rowOff>
    </xdr:to>
    <xdr:pic>
      <xdr:nvPicPr>
        <xdr:cNvPr id="11" name="Image 10"/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6532" t="29292" r="56951" b="35329"/>
        <a:stretch/>
      </xdr:blipFill>
      <xdr:spPr>
        <a:xfrm>
          <a:off x="6153150" y="4095750"/>
          <a:ext cx="2238233" cy="1219200"/>
        </a:xfrm>
        <a:prstGeom prst="rect">
          <a:avLst/>
        </a:prstGeom>
      </xdr:spPr>
    </xdr:pic>
    <xdr:clientData/>
  </xdr:twoCellAnchor>
  <xdr:twoCellAnchor editAs="oneCell">
    <xdr:from>
      <xdr:col>11</xdr:col>
      <xdr:colOff>47624</xdr:colOff>
      <xdr:row>23</xdr:row>
      <xdr:rowOff>38101</xdr:rowOff>
    </xdr:from>
    <xdr:to>
      <xdr:col>16</xdr:col>
      <xdr:colOff>44541</xdr:colOff>
      <xdr:row>26</xdr:row>
      <xdr:rowOff>66675</xdr:rowOff>
    </xdr:to>
    <xdr:pic>
      <xdr:nvPicPr>
        <xdr:cNvPr id="12" name="Image 11"/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66767" t="27891" r="5362" b="64295"/>
        <a:stretch/>
      </xdr:blipFill>
      <xdr:spPr>
        <a:xfrm>
          <a:off x="8429624" y="4705351"/>
          <a:ext cx="3806917" cy="600074"/>
        </a:xfrm>
        <a:prstGeom prst="rect">
          <a:avLst/>
        </a:prstGeom>
      </xdr:spPr>
    </xdr:pic>
    <xdr:clientData/>
  </xdr:twoCellAnchor>
  <xdr:twoCellAnchor>
    <xdr:from>
      <xdr:col>7</xdr:col>
      <xdr:colOff>714375</xdr:colOff>
      <xdr:row>18</xdr:row>
      <xdr:rowOff>38100</xdr:rowOff>
    </xdr:from>
    <xdr:to>
      <xdr:col>8</xdr:col>
      <xdr:colOff>352424</xdr:colOff>
      <xdr:row>19</xdr:row>
      <xdr:rowOff>180975</xdr:rowOff>
    </xdr:to>
    <xdr:sp macro="" textlink="">
      <xdr:nvSpPr>
        <xdr:cNvPr id="13" name="ZoneTexte 12"/>
        <xdr:cNvSpPr txBox="1"/>
      </xdr:nvSpPr>
      <xdr:spPr>
        <a:xfrm>
          <a:off x="6048375" y="3752850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①</a:t>
          </a:r>
        </a:p>
      </xdr:txBody>
    </xdr:sp>
    <xdr:clientData/>
  </xdr:twoCellAnchor>
  <xdr:twoCellAnchor>
    <xdr:from>
      <xdr:col>11</xdr:col>
      <xdr:colOff>238125</xdr:colOff>
      <xdr:row>14</xdr:row>
      <xdr:rowOff>171450</xdr:rowOff>
    </xdr:from>
    <xdr:to>
      <xdr:col>11</xdr:col>
      <xdr:colOff>638174</xdr:colOff>
      <xdr:row>16</xdr:row>
      <xdr:rowOff>123825</xdr:rowOff>
    </xdr:to>
    <xdr:sp macro="" textlink="">
      <xdr:nvSpPr>
        <xdr:cNvPr id="14" name="ZoneTexte 13"/>
        <xdr:cNvSpPr txBox="1"/>
      </xdr:nvSpPr>
      <xdr:spPr>
        <a:xfrm>
          <a:off x="8620125" y="311467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②</a:t>
          </a:r>
        </a:p>
      </xdr:txBody>
    </xdr:sp>
    <xdr:clientData/>
  </xdr:twoCellAnchor>
  <xdr:twoCellAnchor>
    <xdr:from>
      <xdr:col>11</xdr:col>
      <xdr:colOff>228600</xdr:colOff>
      <xdr:row>17</xdr:row>
      <xdr:rowOff>66675</xdr:rowOff>
    </xdr:from>
    <xdr:to>
      <xdr:col>11</xdr:col>
      <xdr:colOff>628649</xdr:colOff>
      <xdr:row>19</xdr:row>
      <xdr:rowOff>19050</xdr:rowOff>
    </xdr:to>
    <xdr:sp macro="" textlink="">
      <xdr:nvSpPr>
        <xdr:cNvPr id="15" name="ZoneTexte 14"/>
        <xdr:cNvSpPr txBox="1"/>
      </xdr:nvSpPr>
      <xdr:spPr>
        <a:xfrm>
          <a:off x="8610600" y="359092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③</a:t>
          </a:r>
        </a:p>
      </xdr:txBody>
    </xdr:sp>
    <xdr:clientData/>
  </xdr:twoCellAnchor>
  <xdr:twoCellAnchor>
    <xdr:from>
      <xdr:col>8</xdr:col>
      <xdr:colOff>38100</xdr:colOff>
      <xdr:row>24</xdr:row>
      <xdr:rowOff>104775</xdr:rowOff>
    </xdr:from>
    <xdr:to>
      <xdr:col>8</xdr:col>
      <xdr:colOff>438149</xdr:colOff>
      <xdr:row>26</xdr:row>
      <xdr:rowOff>57150</xdr:rowOff>
    </xdr:to>
    <xdr:sp macro="" textlink="">
      <xdr:nvSpPr>
        <xdr:cNvPr id="16" name="ZoneTexte 15"/>
        <xdr:cNvSpPr txBox="1"/>
      </xdr:nvSpPr>
      <xdr:spPr>
        <a:xfrm>
          <a:off x="6134100" y="4962525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④</a:t>
          </a:r>
        </a:p>
      </xdr:txBody>
    </xdr:sp>
    <xdr:clientData/>
  </xdr:twoCellAnchor>
  <xdr:twoCellAnchor>
    <xdr:from>
      <xdr:col>12</xdr:col>
      <xdr:colOff>400050</xdr:colOff>
      <xdr:row>23</xdr:row>
      <xdr:rowOff>57150</xdr:rowOff>
    </xdr:from>
    <xdr:to>
      <xdr:col>13</xdr:col>
      <xdr:colOff>38099</xdr:colOff>
      <xdr:row>25</xdr:row>
      <xdr:rowOff>9525</xdr:rowOff>
    </xdr:to>
    <xdr:sp macro="" textlink="">
      <xdr:nvSpPr>
        <xdr:cNvPr id="17" name="ZoneTexte 16"/>
        <xdr:cNvSpPr txBox="1"/>
      </xdr:nvSpPr>
      <xdr:spPr>
        <a:xfrm>
          <a:off x="9544050" y="4724400"/>
          <a:ext cx="400049" cy="33337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>
              <a:solidFill>
                <a:srgbClr val="FF0000"/>
              </a:solidFill>
            </a:rPr>
            <a:t>⑤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uil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5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ilidou SUPERSLIP" refreshedDate="42155.608842592592" createdVersion="5" refreshedVersion="5" minRefreshableVersion="3" recordCount="71">
  <cacheSource type="worksheet">
    <worksheetSource ref="A1:Q72" sheet="Stock"/>
  </cacheSource>
  <cacheFields count="17">
    <cacheField name="Âge" numFmtId="0">
      <sharedItems containsBlank="1" count="13">
        <s v="BRONZE"/>
        <m/>
        <s v="FER"/>
        <s v="HMA"/>
        <s v="MAC"/>
        <s v="RENAISSANCE"/>
        <s v="COLONIAL"/>
        <s v="INDUSTRIEL"/>
        <s v="PROGRESSISTE"/>
        <s v="MODERNE"/>
        <s v="POSTMODERNE"/>
        <s v="CONTEMPORAIN"/>
        <s v="DEMAIN"/>
      </sharedItems>
    </cacheField>
    <cacheField name="Ressources" numFmtId="0">
      <sharedItems containsBlank="1" count="61">
        <s v="Bois"/>
        <s v="Marbre"/>
        <s v="Pierre"/>
        <s v="Teinture"/>
        <s v="Vin"/>
        <m/>
        <s v="Bijoux"/>
        <s v="Bois d'ebene"/>
        <s v="Calcaire"/>
        <s v="Fer"/>
        <s v="Tissu"/>
        <s v="Albatre"/>
        <s v="Cuivre"/>
        <s v="Granite"/>
        <s v="Miel"/>
        <s v="Or"/>
        <s v="Brique"/>
        <s v="Corde"/>
        <s v="Herbes séchées"/>
        <s v="Sel"/>
        <s v="Verre"/>
        <s v="Basalte"/>
        <s v="Laiton"/>
        <s v="Poudre à canon"/>
        <s v="Poudre à talquer"/>
        <s v="Soie"/>
        <s v="Goudron"/>
        <s v="Café"/>
        <s v="Porcelaine"/>
        <s v="Papier"/>
        <s v="Fil"/>
        <s v="Caoutchouc"/>
        <s v="Coke"/>
        <s v="Textiles"/>
        <s v="Huile de Baleine"/>
        <s v="Engrais"/>
        <s v="Amiante"/>
        <s v="Essence"/>
        <s v="Pièces détachées"/>
        <s v="Fer Blanc"/>
        <s v="Explosifs"/>
        <s v="Béton armé"/>
        <s v="Plats cuisinés"/>
        <s v="Arômes"/>
        <s v="Emballage"/>
        <s v="Produits de luxe"/>
        <s v="Ressources renouvelables"/>
        <s v="Acier"/>
        <s v="Semi-conducteurs"/>
        <s v="Filtres industriels"/>
        <s v="Données génétiques"/>
        <s v="Electro-aimants"/>
        <s v="Gaz"/>
        <s v="Plastique"/>
        <s v="Robots"/>
        <s v="Données bioniques"/>
        <s v="Béton translucide"/>
        <s v="Matériaux intelligents"/>
        <s v="Liant papier"/>
        <s v="Conservateurs"/>
        <s v="Recherche en nutrition"/>
      </sharedItems>
    </cacheField>
    <cacheField name="STOCK ACTUEL" numFmtId="0">
      <sharedItems containsString="0" containsBlank="1" containsNumber="1" containsInteger="1" minValue="0" maxValue="10"/>
    </cacheField>
    <cacheField name="Age de bronze" numFmtId="0">
      <sharedItems containsString="0" containsBlank="1" containsNumber="1" containsInteger="1" minValue="2" maxValue="2"/>
    </cacheField>
    <cacheField name="Age de Fer" numFmtId="0">
      <sharedItems containsString="0" containsBlank="1" containsNumber="1" containsInteger="1" minValue="3" maxValue="68"/>
    </cacheField>
    <cacheField name="Haut Moyen Age" numFmtId="0">
      <sharedItems containsString="0" containsBlank="1" containsNumber="1" containsInteger="1" minValue="4" maxValue="90"/>
    </cacheField>
    <cacheField name="Moyen Age Classique" numFmtId="0">
      <sharedItems containsString="0" containsBlank="1" containsNumber="1" containsInteger="1" minValue="4" maxValue="94"/>
    </cacheField>
    <cacheField name="Renaissance" numFmtId="0">
      <sharedItems containsString="0" containsBlank="1" containsNumber="1" containsInteger="1" minValue="0" maxValue="200"/>
    </cacheField>
    <cacheField name="Age Colonial" numFmtId="0">
      <sharedItems containsString="0" containsBlank="1" containsNumber="1" containsInteger="1" minValue="40" maxValue="170"/>
    </cacheField>
    <cacheField name="Industriel" numFmtId="0">
      <sharedItems containsString="0" containsBlank="1" containsNumber="1" containsInteger="1" minValue="95" maxValue="260"/>
    </cacheField>
    <cacheField name="Progressiste" numFmtId="0">
      <sharedItems containsString="0" containsBlank="1" containsNumber="1" containsInteger="1" minValue="150" maxValue="380"/>
    </cacheField>
    <cacheField name="Moderne" numFmtId="0">
      <sharedItems containsString="0" containsBlank="1" containsNumber="1" containsInteger="1" minValue="40" maxValue="450"/>
    </cacheField>
    <cacheField name="PostModerne" numFmtId="0">
      <sharedItems containsString="0" containsBlank="1" containsNumber="1" containsInteger="1" minValue="200" maxValue="470"/>
    </cacheField>
    <cacheField name="Contemporain" numFmtId="0">
      <sharedItems containsString="0" containsBlank="1" containsNumber="1" containsInteger="1" minValue="360" maxValue="600"/>
    </cacheField>
    <cacheField name="Demain" numFmtId="0">
      <sharedItems containsString="0" containsBlank="1" containsNumber="1" containsInteger="1" minValue="310" maxValue="750"/>
    </cacheField>
    <cacheField name="TOTAL" numFmtId="0">
      <sharedItems containsString="0" containsBlank="1" containsNumber="1" containsInteger="1" minValue="174" maxValue="1600"/>
    </cacheField>
    <cacheField name="STOCK" numFmtId="0">
      <sharedItems containsString="0" containsBlank="1" containsNumber="1" containsInteger="1" minValue="-1600" maxValue="-1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1">
  <r>
    <x v="0"/>
    <x v="0"/>
    <n v="10"/>
    <n v="2"/>
    <n v="60"/>
    <n v="34"/>
    <n v="79"/>
    <m/>
    <m/>
    <m/>
    <m/>
    <m/>
    <m/>
    <m/>
    <m/>
    <n v="175"/>
    <n v="-165"/>
  </r>
  <r>
    <x v="0"/>
    <x v="1"/>
    <n v="2"/>
    <n v="2"/>
    <n v="57"/>
    <n v="22"/>
    <n v="94"/>
    <m/>
    <m/>
    <m/>
    <m/>
    <m/>
    <m/>
    <m/>
    <m/>
    <n v="175"/>
    <n v="-173"/>
  </r>
  <r>
    <x v="0"/>
    <x v="2"/>
    <n v="0"/>
    <m/>
    <n v="48"/>
    <n v="61"/>
    <n v="66"/>
    <n v="0"/>
    <m/>
    <m/>
    <m/>
    <m/>
    <m/>
    <m/>
    <m/>
    <n v="175"/>
    <n v="-175"/>
  </r>
  <r>
    <x v="0"/>
    <x v="3"/>
    <n v="0"/>
    <m/>
    <n v="39"/>
    <n v="46"/>
    <n v="90"/>
    <m/>
    <m/>
    <m/>
    <m/>
    <m/>
    <m/>
    <m/>
    <m/>
    <n v="175"/>
    <n v="-175"/>
  </r>
  <r>
    <x v="0"/>
    <x v="4"/>
    <n v="0"/>
    <m/>
    <n v="68"/>
    <n v="35"/>
    <n v="71"/>
    <m/>
    <m/>
    <m/>
    <m/>
    <m/>
    <m/>
    <m/>
    <m/>
    <n v="174"/>
    <n v="-174"/>
  </r>
  <r>
    <x v="1"/>
    <x v="5"/>
    <m/>
    <m/>
    <m/>
    <m/>
    <m/>
    <m/>
    <m/>
    <m/>
    <m/>
    <m/>
    <m/>
    <m/>
    <m/>
    <m/>
    <m/>
  </r>
  <r>
    <x v="2"/>
    <x v="6"/>
    <n v="0"/>
    <m/>
    <n v="16"/>
    <n v="90"/>
    <n v="10"/>
    <n v="140"/>
    <m/>
    <m/>
    <m/>
    <m/>
    <m/>
    <m/>
    <m/>
    <n v="256"/>
    <n v="-256"/>
  </r>
  <r>
    <x v="2"/>
    <x v="7"/>
    <n v="0"/>
    <m/>
    <n v="4"/>
    <n v="63"/>
    <n v="42"/>
    <n v="140"/>
    <m/>
    <m/>
    <m/>
    <m/>
    <m/>
    <m/>
    <m/>
    <n v="249"/>
    <n v="-249"/>
  </r>
  <r>
    <x v="2"/>
    <x v="8"/>
    <n v="0"/>
    <m/>
    <n v="3"/>
    <n v="70"/>
    <n v="28"/>
    <n v="150"/>
    <m/>
    <m/>
    <m/>
    <m/>
    <m/>
    <m/>
    <m/>
    <n v="251"/>
    <n v="-251"/>
  </r>
  <r>
    <x v="2"/>
    <x v="9"/>
    <n v="0"/>
    <m/>
    <n v="13"/>
    <n v="82"/>
    <n v="47"/>
    <n v="100"/>
    <m/>
    <m/>
    <m/>
    <m/>
    <m/>
    <m/>
    <m/>
    <n v="242"/>
    <n v="-242"/>
  </r>
  <r>
    <x v="2"/>
    <x v="10"/>
    <n v="0"/>
    <m/>
    <n v="11"/>
    <n v="77"/>
    <n v="30"/>
    <n v="130"/>
    <m/>
    <m/>
    <m/>
    <m/>
    <m/>
    <m/>
    <m/>
    <n v="248"/>
    <n v="-248"/>
  </r>
  <r>
    <x v="1"/>
    <x v="5"/>
    <m/>
    <m/>
    <m/>
    <m/>
    <m/>
    <m/>
    <m/>
    <m/>
    <m/>
    <m/>
    <m/>
    <m/>
    <m/>
    <m/>
    <m/>
  </r>
  <r>
    <x v="3"/>
    <x v="11"/>
    <n v="0"/>
    <m/>
    <m/>
    <n v="14"/>
    <n v="20"/>
    <n v="200"/>
    <n v="120"/>
    <m/>
    <m/>
    <m/>
    <m/>
    <m/>
    <m/>
    <n v="354"/>
    <n v="-354"/>
  </r>
  <r>
    <x v="3"/>
    <x v="12"/>
    <n v="0"/>
    <m/>
    <m/>
    <n v="23"/>
    <n v="20"/>
    <n v="150"/>
    <n v="160"/>
    <m/>
    <m/>
    <m/>
    <m/>
    <m/>
    <m/>
    <n v="353"/>
    <n v="-353"/>
  </r>
  <r>
    <x v="3"/>
    <x v="13"/>
    <n v="0"/>
    <m/>
    <m/>
    <n v="4"/>
    <n v="60"/>
    <n v="140"/>
    <n v="150"/>
    <m/>
    <m/>
    <m/>
    <m/>
    <m/>
    <m/>
    <n v="354"/>
    <n v="-354"/>
  </r>
  <r>
    <x v="3"/>
    <x v="14"/>
    <n v="0"/>
    <m/>
    <m/>
    <n v="20"/>
    <n v="30"/>
    <n v="140"/>
    <n v="160"/>
    <m/>
    <m/>
    <m/>
    <m/>
    <m/>
    <m/>
    <n v="350"/>
    <n v="-350"/>
  </r>
  <r>
    <x v="3"/>
    <x v="15"/>
    <n v="0"/>
    <m/>
    <m/>
    <n v="30"/>
    <n v="41"/>
    <n v="110"/>
    <n v="170"/>
    <m/>
    <m/>
    <m/>
    <m/>
    <m/>
    <m/>
    <n v="351"/>
    <n v="-351"/>
  </r>
  <r>
    <x v="1"/>
    <x v="5"/>
    <m/>
    <m/>
    <m/>
    <m/>
    <m/>
    <m/>
    <m/>
    <m/>
    <m/>
    <m/>
    <m/>
    <m/>
    <m/>
    <m/>
    <m/>
  </r>
  <r>
    <x v="4"/>
    <x v="16"/>
    <n v="0"/>
    <m/>
    <m/>
    <m/>
    <n v="40"/>
    <n v="60"/>
    <n v="100"/>
    <n v="220"/>
    <m/>
    <m/>
    <m/>
    <m/>
    <m/>
    <n v="420"/>
    <n v="-420"/>
  </r>
  <r>
    <x v="4"/>
    <x v="17"/>
    <n v="0"/>
    <m/>
    <m/>
    <m/>
    <n v="4"/>
    <n v="120"/>
    <n v="110"/>
    <n v="190"/>
    <m/>
    <m/>
    <m/>
    <m/>
    <m/>
    <n v="424"/>
    <n v="-424"/>
  </r>
  <r>
    <x v="4"/>
    <x v="18"/>
    <n v="0"/>
    <m/>
    <m/>
    <m/>
    <n v="34"/>
    <n v="80"/>
    <n v="110"/>
    <n v="190"/>
    <m/>
    <m/>
    <m/>
    <m/>
    <m/>
    <n v="414"/>
    <n v="-414"/>
  </r>
  <r>
    <x v="4"/>
    <x v="19"/>
    <n v="0"/>
    <m/>
    <m/>
    <m/>
    <n v="11"/>
    <n v="100"/>
    <n v="100"/>
    <n v="210"/>
    <m/>
    <m/>
    <m/>
    <m/>
    <m/>
    <n v="421"/>
    <n v="-421"/>
  </r>
  <r>
    <x v="4"/>
    <x v="20"/>
    <n v="0"/>
    <m/>
    <m/>
    <m/>
    <n v="50"/>
    <n v="80"/>
    <n v="130"/>
    <n v="160"/>
    <m/>
    <m/>
    <m/>
    <m/>
    <m/>
    <n v="420"/>
    <n v="-420"/>
  </r>
  <r>
    <x v="1"/>
    <x v="5"/>
    <m/>
    <m/>
    <m/>
    <m/>
    <m/>
    <m/>
    <m/>
    <m/>
    <m/>
    <m/>
    <m/>
    <m/>
    <m/>
    <m/>
    <m/>
  </r>
  <r>
    <x v="5"/>
    <x v="21"/>
    <n v="0"/>
    <m/>
    <m/>
    <m/>
    <m/>
    <n v="80"/>
    <n v="160"/>
    <n v="170"/>
    <n v="180"/>
    <m/>
    <m/>
    <m/>
    <m/>
    <n v="590"/>
    <n v="-590"/>
  </r>
  <r>
    <x v="5"/>
    <x v="22"/>
    <n v="0"/>
    <m/>
    <m/>
    <m/>
    <m/>
    <n v="50"/>
    <n v="60"/>
    <n v="260"/>
    <n v="210"/>
    <m/>
    <m/>
    <m/>
    <m/>
    <n v="580"/>
    <n v="-580"/>
  </r>
  <r>
    <x v="5"/>
    <x v="23"/>
    <n v="0"/>
    <m/>
    <m/>
    <m/>
    <m/>
    <n v="50"/>
    <n v="150"/>
    <n v="210"/>
    <n v="160"/>
    <m/>
    <m/>
    <m/>
    <m/>
    <n v="570"/>
    <n v="-570"/>
  </r>
  <r>
    <x v="5"/>
    <x v="24"/>
    <n v="0"/>
    <m/>
    <m/>
    <m/>
    <m/>
    <n v="70"/>
    <n v="140"/>
    <n v="130"/>
    <n v="240"/>
    <m/>
    <m/>
    <m/>
    <m/>
    <n v="580"/>
    <n v="-580"/>
  </r>
  <r>
    <x v="5"/>
    <x v="25"/>
    <n v="0"/>
    <m/>
    <m/>
    <m/>
    <m/>
    <n v="40"/>
    <n v="150"/>
    <n v="230"/>
    <n v="150"/>
    <m/>
    <m/>
    <m/>
    <m/>
    <n v="570"/>
    <n v="-570"/>
  </r>
  <r>
    <x v="1"/>
    <x v="5"/>
    <m/>
    <m/>
    <m/>
    <m/>
    <m/>
    <m/>
    <m/>
    <m/>
    <m/>
    <m/>
    <m/>
    <m/>
    <m/>
    <m/>
    <m/>
  </r>
  <r>
    <x v="6"/>
    <x v="26"/>
    <n v="0"/>
    <m/>
    <m/>
    <m/>
    <m/>
    <m/>
    <n v="40"/>
    <n v="150"/>
    <n v="320"/>
    <n v="130"/>
    <m/>
    <m/>
    <m/>
    <n v="640"/>
    <n v="-640"/>
  </r>
  <r>
    <x v="6"/>
    <x v="27"/>
    <n v="0"/>
    <m/>
    <m/>
    <m/>
    <m/>
    <m/>
    <n v="40"/>
    <n v="170"/>
    <n v="320"/>
    <n v="90"/>
    <m/>
    <m/>
    <m/>
    <n v="620"/>
    <n v="-620"/>
  </r>
  <r>
    <x v="6"/>
    <x v="28"/>
    <n v="0"/>
    <m/>
    <m/>
    <m/>
    <m/>
    <m/>
    <n v="60"/>
    <n v="160"/>
    <n v="380"/>
    <n v="90"/>
    <m/>
    <m/>
    <m/>
    <n v="690"/>
    <n v="-690"/>
  </r>
  <r>
    <x v="6"/>
    <x v="29"/>
    <n v="0"/>
    <m/>
    <m/>
    <m/>
    <m/>
    <m/>
    <n v="80"/>
    <n v="120"/>
    <n v="220"/>
    <n v="40"/>
    <m/>
    <m/>
    <m/>
    <n v="460"/>
    <n v="-460"/>
  </r>
  <r>
    <x v="6"/>
    <x v="30"/>
    <n v="0"/>
    <m/>
    <m/>
    <m/>
    <m/>
    <m/>
    <n v="80"/>
    <n v="160"/>
    <n v="250"/>
    <n v="90"/>
    <m/>
    <m/>
    <m/>
    <n v="580"/>
    <n v="-580"/>
  </r>
  <r>
    <x v="1"/>
    <x v="5"/>
    <m/>
    <m/>
    <m/>
    <m/>
    <m/>
    <m/>
    <m/>
    <m/>
    <m/>
    <m/>
    <m/>
    <m/>
    <m/>
    <m/>
    <m/>
  </r>
  <r>
    <x v="7"/>
    <x v="31"/>
    <n v="0"/>
    <m/>
    <m/>
    <m/>
    <m/>
    <m/>
    <m/>
    <n v="160"/>
    <n v="260"/>
    <n v="130"/>
    <n v="450"/>
    <m/>
    <m/>
    <n v="1000"/>
    <n v="-1000"/>
  </r>
  <r>
    <x v="7"/>
    <x v="32"/>
    <n v="0"/>
    <m/>
    <m/>
    <m/>
    <m/>
    <m/>
    <m/>
    <n v="105"/>
    <n v="180"/>
    <n v="320"/>
    <n v="395"/>
    <m/>
    <m/>
    <n v="1000"/>
    <n v="-1000"/>
  </r>
  <r>
    <x v="7"/>
    <x v="33"/>
    <n v="0"/>
    <m/>
    <m/>
    <m/>
    <m/>
    <m/>
    <m/>
    <n v="100"/>
    <n v="230"/>
    <n v="300"/>
    <n v="370"/>
    <m/>
    <m/>
    <n v="1000"/>
    <n v="-1000"/>
  </r>
  <r>
    <x v="7"/>
    <x v="34"/>
    <n v="0"/>
    <m/>
    <m/>
    <m/>
    <m/>
    <m/>
    <m/>
    <n v="110"/>
    <n v="220"/>
    <n v="430"/>
    <n v="240"/>
    <m/>
    <m/>
    <n v="1000"/>
    <n v="-1000"/>
  </r>
  <r>
    <x v="7"/>
    <x v="35"/>
    <n v="0"/>
    <m/>
    <m/>
    <m/>
    <m/>
    <m/>
    <m/>
    <n v="95"/>
    <n v="275"/>
    <n v="160"/>
    <n v="470"/>
    <m/>
    <m/>
    <n v="1000"/>
    <n v="-1000"/>
  </r>
  <r>
    <x v="1"/>
    <x v="5"/>
    <m/>
    <m/>
    <m/>
    <m/>
    <m/>
    <m/>
    <m/>
    <m/>
    <m/>
    <m/>
    <m/>
    <m/>
    <m/>
    <m/>
    <m/>
  </r>
  <r>
    <x v="8"/>
    <x v="36"/>
    <n v="0"/>
    <m/>
    <m/>
    <m/>
    <m/>
    <m/>
    <m/>
    <m/>
    <n v="330"/>
    <n v="250"/>
    <n v="340"/>
    <n v="480"/>
    <m/>
    <n v="1400"/>
    <n v="-1400"/>
  </r>
  <r>
    <x v="8"/>
    <x v="37"/>
    <n v="0"/>
    <m/>
    <m/>
    <m/>
    <m/>
    <m/>
    <m/>
    <m/>
    <n v="300"/>
    <n v="380"/>
    <n v="230"/>
    <n v="490"/>
    <m/>
    <n v="1400"/>
    <n v="-1400"/>
  </r>
  <r>
    <x v="8"/>
    <x v="38"/>
    <n v="0"/>
    <m/>
    <m/>
    <m/>
    <m/>
    <m/>
    <m/>
    <m/>
    <n v="330"/>
    <n v="450"/>
    <n v="230"/>
    <n v="390"/>
    <m/>
    <n v="1400"/>
    <n v="-1400"/>
  </r>
  <r>
    <x v="8"/>
    <x v="39"/>
    <n v="0"/>
    <m/>
    <m/>
    <m/>
    <m/>
    <m/>
    <m/>
    <m/>
    <n v="350"/>
    <n v="340"/>
    <n v="290"/>
    <n v="420"/>
    <m/>
    <n v="1400"/>
    <n v="-1400"/>
  </r>
  <r>
    <x v="8"/>
    <x v="40"/>
    <n v="0"/>
    <m/>
    <m/>
    <m/>
    <m/>
    <m/>
    <m/>
    <m/>
    <n v="300"/>
    <n v="330"/>
    <n v="390"/>
    <n v="380"/>
    <m/>
    <n v="1400"/>
    <n v="-1400"/>
  </r>
  <r>
    <x v="1"/>
    <x v="5"/>
    <m/>
    <m/>
    <m/>
    <m/>
    <m/>
    <m/>
    <m/>
    <m/>
    <m/>
    <m/>
    <m/>
    <m/>
    <m/>
    <m/>
    <m/>
  </r>
  <r>
    <x v="9"/>
    <x v="41"/>
    <n v="0"/>
    <m/>
    <m/>
    <m/>
    <m/>
    <m/>
    <m/>
    <m/>
    <m/>
    <n v="360"/>
    <n v="250"/>
    <n v="550"/>
    <n v="440"/>
    <n v="1600"/>
    <n v="-1600"/>
  </r>
  <r>
    <x v="9"/>
    <x v="42"/>
    <n v="0"/>
    <m/>
    <m/>
    <m/>
    <m/>
    <m/>
    <m/>
    <m/>
    <m/>
    <n v="350"/>
    <n v="440"/>
    <n v="400"/>
    <n v="410"/>
    <n v="1600"/>
    <n v="-1600"/>
  </r>
  <r>
    <x v="9"/>
    <x v="43"/>
    <n v="0"/>
    <m/>
    <m/>
    <m/>
    <m/>
    <m/>
    <m/>
    <m/>
    <m/>
    <n v="190"/>
    <n v="320"/>
    <n v="400"/>
    <n v="690"/>
    <n v="1600"/>
    <n v="-1600"/>
  </r>
  <r>
    <x v="9"/>
    <x v="44"/>
    <n v="0"/>
    <m/>
    <m/>
    <m/>
    <m/>
    <m/>
    <m/>
    <m/>
    <m/>
    <n v="280"/>
    <n v="300"/>
    <n v="600"/>
    <n v="420"/>
    <n v="1600"/>
    <n v="-1600"/>
  </r>
  <r>
    <x v="9"/>
    <x v="45"/>
    <n v="0"/>
    <m/>
    <m/>
    <m/>
    <m/>
    <m/>
    <m/>
    <m/>
    <m/>
    <n v="330"/>
    <n v="380"/>
    <n v="400"/>
    <n v="490"/>
    <n v="1600"/>
    <n v="-1600"/>
  </r>
  <r>
    <x v="1"/>
    <x v="5"/>
    <m/>
    <m/>
    <m/>
    <m/>
    <m/>
    <m/>
    <m/>
    <m/>
    <m/>
    <m/>
    <m/>
    <m/>
    <m/>
    <m/>
    <m/>
  </r>
  <r>
    <x v="10"/>
    <x v="46"/>
    <n v="0"/>
    <m/>
    <m/>
    <m/>
    <m/>
    <m/>
    <m/>
    <m/>
    <m/>
    <m/>
    <n v="300"/>
    <n v="500"/>
    <n v="550"/>
    <n v="1350"/>
    <n v="-1350"/>
  </r>
  <r>
    <x v="10"/>
    <x v="47"/>
    <n v="0"/>
    <m/>
    <m/>
    <m/>
    <m/>
    <m/>
    <m/>
    <m/>
    <m/>
    <m/>
    <n v="380"/>
    <n v="400"/>
    <n v="720"/>
    <n v="1500"/>
    <n v="-1500"/>
  </r>
  <r>
    <x v="10"/>
    <x v="48"/>
    <n v="0"/>
    <m/>
    <m/>
    <m/>
    <m/>
    <m/>
    <m/>
    <m/>
    <m/>
    <m/>
    <n v="340"/>
    <n v="550"/>
    <n v="470"/>
    <n v="1360"/>
    <n v="-1360"/>
  </r>
  <r>
    <x v="10"/>
    <x v="49"/>
    <n v="0"/>
    <m/>
    <m/>
    <m/>
    <m/>
    <m/>
    <m/>
    <m/>
    <m/>
    <m/>
    <n v="290"/>
    <n v="400"/>
    <n v="750"/>
    <n v="1440"/>
    <n v="-1440"/>
  </r>
  <r>
    <x v="10"/>
    <x v="50"/>
    <n v="0"/>
    <m/>
    <m/>
    <m/>
    <m/>
    <m/>
    <m/>
    <m/>
    <m/>
    <m/>
    <n v="200"/>
    <n v="400"/>
    <n v="750"/>
    <n v="1350"/>
    <n v="-1350"/>
  </r>
  <r>
    <x v="1"/>
    <x v="5"/>
    <m/>
    <m/>
    <m/>
    <m/>
    <m/>
    <m/>
    <m/>
    <m/>
    <m/>
    <m/>
    <m/>
    <m/>
    <m/>
    <m/>
    <m/>
  </r>
  <r>
    <x v="11"/>
    <x v="51"/>
    <n v="0"/>
    <m/>
    <m/>
    <m/>
    <m/>
    <m/>
    <m/>
    <m/>
    <m/>
    <m/>
    <m/>
    <n v="370"/>
    <n v="545"/>
    <n v="915"/>
    <n v="-915"/>
  </r>
  <r>
    <x v="11"/>
    <x v="52"/>
    <n v="0"/>
    <m/>
    <m/>
    <m/>
    <m/>
    <m/>
    <m/>
    <m/>
    <m/>
    <m/>
    <m/>
    <n v="510"/>
    <n v="435"/>
    <n v="945"/>
    <n v="-945"/>
  </r>
  <r>
    <x v="11"/>
    <x v="53"/>
    <n v="0"/>
    <m/>
    <m/>
    <m/>
    <m/>
    <m/>
    <m/>
    <m/>
    <m/>
    <m/>
    <m/>
    <n v="360"/>
    <n v="550"/>
    <n v="910"/>
    <n v="-910"/>
  </r>
  <r>
    <x v="11"/>
    <x v="54"/>
    <n v="0"/>
    <m/>
    <m/>
    <m/>
    <m/>
    <m/>
    <m/>
    <m/>
    <m/>
    <m/>
    <m/>
    <n v="380"/>
    <n v="500"/>
    <n v="880"/>
    <n v="-880"/>
  </r>
  <r>
    <x v="11"/>
    <x v="55"/>
    <n v="0"/>
    <m/>
    <m/>
    <m/>
    <m/>
    <m/>
    <m/>
    <m/>
    <m/>
    <m/>
    <m/>
    <n v="400"/>
    <n v="565"/>
    <n v="965"/>
    <n v="-965"/>
  </r>
  <r>
    <x v="1"/>
    <x v="5"/>
    <m/>
    <m/>
    <m/>
    <m/>
    <m/>
    <m/>
    <m/>
    <m/>
    <m/>
    <m/>
    <m/>
    <m/>
    <m/>
    <m/>
    <m/>
  </r>
  <r>
    <x v="12"/>
    <x v="56"/>
    <n v="0"/>
    <m/>
    <m/>
    <m/>
    <m/>
    <m/>
    <m/>
    <m/>
    <m/>
    <m/>
    <m/>
    <m/>
    <n v="510"/>
    <n v="510"/>
    <n v="-510"/>
  </r>
  <r>
    <x v="12"/>
    <x v="57"/>
    <n v="0"/>
    <m/>
    <m/>
    <m/>
    <m/>
    <m/>
    <m/>
    <m/>
    <m/>
    <m/>
    <m/>
    <m/>
    <n v="570"/>
    <n v="570"/>
    <n v="-570"/>
  </r>
  <r>
    <x v="12"/>
    <x v="58"/>
    <n v="0"/>
    <m/>
    <m/>
    <m/>
    <m/>
    <m/>
    <m/>
    <m/>
    <m/>
    <m/>
    <m/>
    <m/>
    <n v="530"/>
    <n v="530"/>
    <n v="-530"/>
  </r>
  <r>
    <x v="12"/>
    <x v="59"/>
    <n v="0"/>
    <m/>
    <m/>
    <m/>
    <m/>
    <m/>
    <m/>
    <m/>
    <m/>
    <m/>
    <m/>
    <m/>
    <n v="310"/>
    <n v="310"/>
    <n v="-310"/>
  </r>
  <r>
    <x v="12"/>
    <x v="60"/>
    <n v="0"/>
    <m/>
    <m/>
    <m/>
    <m/>
    <m/>
    <m/>
    <m/>
    <m/>
    <m/>
    <m/>
    <m/>
    <n v="480"/>
    <n v="480"/>
    <n v="-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0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 rowHeaderCaption="ÂGE ET RESSOURCE">
  <location ref="A3:C18" firstHeaderRow="0" firstDataRow="1" firstDataCol="1"/>
  <pivotFields count="17">
    <pivotField axis="axisRow" showAll="0">
      <items count="14">
        <item sd="0" x="0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x="1"/>
        <item t="default"/>
      </items>
    </pivotField>
    <pivotField axis="axisRow" showAll="0">
      <items count="62">
        <item x="47"/>
        <item x="11"/>
        <item x="36"/>
        <item x="43"/>
        <item x="21"/>
        <item x="41"/>
        <item x="56"/>
        <item x="6"/>
        <item x="0"/>
        <item x="7"/>
        <item x="16"/>
        <item x="27"/>
        <item x="8"/>
        <item x="31"/>
        <item x="32"/>
        <item x="59"/>
        <item x="17"/>
        <item x="12"/>
        <item x="55"/>
        <item x="50"/>
        <item x="51"/>
        <item x="44"/>
        <item x="35"/>
        <item x="37"/>
        <item x="40"/>
        <item x="9"/>
        <item x="39"/>
        <item x="30"/>
        <item x="49"/>
        <item x="52"/>
        <item x="26"/>
        <item x="13"/>
        <item x="18"/>
        <item x="34"/>
        <item x="22"/>
        <item x="58"/>
        <item x="1"/>
        <item x="57"/>
        <item x="14"/>
        <item x="15"/>
        <item x="29"/>
        <item x="38"/>
        <item x="2"/>
        <item x="53"/>
        <item x="42"/>
        <item x="28"/>
        <item x="23"/>
        <item x="24"/>
        <item x="45"/>
        <item x="60"/>
        <item x="46"/>
        <item x="54"/>
        <item x="19"/>
        <item x="48"/>
        <item x="25"/>
        <item x="3"/>
        <item x="33"/>
        <item x="10"/>
        <item x="20"/>
        <item x="4"/>
        <item x="5"/>
        <item t="default"/>
      </items>
    </pivotField>
    <pivotField name="STOCK ACTUEL2"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dataField="1" showAll="0"/>
  </pivotFields>
  <rowFields count="2">
    <field x="0"/>
    <field x="1"/>
  </rowFields>
  <rowItems count="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r="1">
      <x v="60"/>
    </i>
    <i t="grand">
      <x/>
    </i>
  </rowItems>
  <colFields count="1">
    <field x="-2"/>
  </colFields>
  <colItems count="2">
    <i>
      <x/>
    </i>
    <i i="1">
      <x v="1"/>
    </i>
  </colItems>
  <dataFields count="2">
    <dataField name="TOTAL NÉCÉSSITÉ" fld="15" baseField="0" baseItem="0"/>
    <dataField name="MANQUE" fld="16" baseField="0" baseItem="0"/>
  </dataFields>
  <formats count="221">
    <format dxfId="226">
      <pivotArea collapsedLevelsAreSubtotals="1" fieldPosition="0">
        <references count="1">
          <reference field="0" count="1">
            <x v="0"/>
          </reference>
        </references>
      </pivotArea>
    </format>
    <format dxfId="225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224">
      <pivotArea dataOnly="0" labelOnly="1" fieldPosition="0">
        <references count="1">
          <reference field="0" count="1">
            <x v="0"/>
          </reference>
        </references>
      </pivotArea>
    </format>
    <format dxfId="223">
      <pivotArea dataOnly="0" labelOnly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222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221">
      <pivotArea dataOnly="0" labelOnly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220">
      <pivotArea collapsedLevelsAreSubtotals="1" fieldPosition="0">
        <references count="1">
          <reference field="0" count="1">
            <x v="0"/>
          </reference>
        </references>
      </pivotArea>
    </format>
    <format dxfId="219">
      <pivotArea collapsedLevelsAreSubtotals="1" fieldPosition="0">
        <references count="1">
          <reference field="0" count="1">
            <x v="0"/>
          </reference>
        </references>
      </pivotArea>
    </format>
    <format dxfId="218">
      <pivotArea collapsedLevelsAreSubtotals="1" fieldPosition="0">
        <references count="1">
          <reference field="0" count="1">
            <x v="5"/>
          </reference>
        </references>
      </pivotArea>
    </format>
    <format dxfId="217">
      <pivotArea collapsedLevelsAreSubtotals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216">
      <pivotArea dataOnly="0" labelOnly="1" fieldPosition="0">
        <references count="1">
          <reference field="0" count="1">
            <x v="5"/>
          </reference>
        </references>
      </pivotArea>
    </format>
    <format dxfId="215">
      <pivotArea dataOnly="0" labelOnly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214">
      <pivotArea collapsedLevelsAreSubtotals="1" fieldPosition="0">
        <references count="1">
          <reference field="0" count="1">
            <x v="5"/>
          </reference>
        </references>
      </pivotArea>
    </format>
    <format dxfId="213">
      <pivotArea collapsedLevelsAreSubtotals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212">
      <pivotArea dataOnly="0" labelOnly="1" fieldPosition="0">
        <references count="1">
          <reference field="0" count="1">
            <x v="5"/>
          </reference>
        </references>
      </pivotArea>
    </format>
    <format dxfId="211">
      <pivotArea dataOnly="0" labelOnly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210">
      <pivotArea collapsedLevelsAreSubtotals="1" fieldPosition="0">
        <references count="1">
          <reference field="0" count="1">
            <x v="10"/>
          </reference>
        </references>
      </pivotArea>
    </format>
    <format dxfId="209">
      <pivotArea collapsedLevelsAreSubtotals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208">
      <pivotArea dataOnly="0" labelOnly="1" fieldPosition="0">
        <references count="1">
          <reference field="0" count="1">
            <x v="10"/>
          </reference>
        </references>
      </pivotArea>
    </format>
    <format dxfId="207">
      <pivotArea dataOnly="0" labelOnly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206">
      <pivotArea collapsedLevelsAreSubtotals="1" fieldPosition="0">
        <references count="1">
          <reference field="0" count="1">
            <x v="11"/>
          </reference>
        </references>
      </pivotArea>
    </format>
    <format dxfId="205">
      <pivotArea collapsedLevelsAreSubtotals="1" fieldPosition="0">
        <references count="2">
          <reference field="0" count="1" selected="0">
            <x v="11"/>
          </reference>
          <reference field="1" count="5">
            <x v="6"/>
            <x v="15"/>
            <x v="35"/>
            <x v="37"/>
            <x v="49"/>
          </reference>
        </references>
      </pivotArea>
    </format>
    <format dxfId="204">
      <pivotArea dataOnly="0" labelOnly="1" fieldPosition="0">
        <references count="1">
          <reference field="0" count="1">
            <x v="11"/>
          </reference>
        </references>
      </pivotArea>
    </format>
    <format dxfId="203">
      <pivotArea dataOnly="0" labelOnly="1" fieldPosition="0">
        <references count="2">
          <reference field="0" count="1" selected="0">
            <x v="11"/>
          </reference>
          <reference field="1" count="5">
            <x v="6"/>
            <x v="15"/>
            <x v="35"/>
            <x v="37"/>
            <x v="49"/>
          </reference>
        </references>
      </pivotArea>
    </format>
    <format dxfId="202">
      <pivotArea collapsedLevelsAreSubtotals="1" fieldPosition="0">
        <references count="1">
          <reference field="0" count="1">
            <x v="11"/>
          </reference>
        </references>
      </pivotArea>
    </format>
    <format dxfId="201">
      <pivotArea dataOnly="0" labelOnly="1" fieldPosition="0">
        <references count="1">
          <reference field="0" count="1">
            <x v="11"/>
          </reference>
        </references>
      </pivotArea>
    </format>
    <format dxfId="200">
      <pivotArea collapsedLevelsAreSubtotals="1" fieldPosition="0">
        <references count="1">
          <reference field="0" count="1">
            <x v="1"/>
          </reference>
        </references>
      </pivotArea>
    </format>
    <format dxfId="199">
      <pivotArea collapsedLevelsAreSubtotals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198">
      <pivotArea dataOnly="0" labelOnly="1" fieldPosition="0">
        <references count="1">
          <reference field="0" count="1">
            <x v="1"/>
          </reference>
        </references>
      </pivotArea>
    </format>
    <format dxfId="197">
      <pivotArea dataOnly="0" labelOnly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196">
      <pivotArea collapsedLevelsAreSubtotals="1" fieldPosition="0">
        <references count="1">
          <reference field="0" count="1">
            <x v="2"/>
          </reference>
        </references>
      </pivotArea>
    </format>
    <format dxfId="195">
      <pivotArea collapsedLevelsAreSubtotals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194">
      <pivotArea dataOnly="0" labelOnly="1" fieldPosition="0">
        <references count="1">
          <reference field="0" count="1">
            <x v="2"/>
          </reference>
        </references>
      </pivotArea>
    </format>
    <format dxfId="193">
      <pivotArea dataOnly="0" labelOnly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192">
      <pivotArea collapsedLevelsAreSubtotals="1" fieldPosition="0">
        <references count="1">
          <reference field="0" count="1">
            <x v="6"/>
          </reference>
        </references>
      </pivotArea>
    </format>
    <format dxfId="191">
      <pivotArea collapsedLevelsAreSubtotals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190">
      <pivotArea dataOnly="0" labelOnly="1" fieldPosition="0">
        <references count="1">
          <reference field="0" count="1">
            <x v="6"/>
          </reference>
        </references>
      </pivotArea>
    </format>
    <format dxfId="189">
      <pivotArea dataOnly="0" labelOnly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188">
      <pivotArea collapsedLevelsAreSubtotals="1" fieldPosition="0">
        <references count="1">
          <reference field="0" count="1">
            <x v="3"/>
          </reference>
        </references>
      </pivotArea>
    </format>
    <format dxfId="187">
      <pivotArea collapsedLevelsAreSubtotals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186">
      <pivotArea dataOnly="0" labelOnly="1" fieldPosition="0">
        <references count="1">
          <reference field="0" count="1">
            <x v="3"/>
          </reference>
        </references>
      </pivotArea>
    </format>
    <format dxfId="185">
      <pivotArea dataOnly="0" labelOnly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184">
      <pivotArea collapsedLevelsAreSubtotals="1" fieldPosition="0">
        <references count="1">
          <reference field="0" count="1">
            <x v="8"/>
          </reference>
        </references>
      </pivotArea>
    </format>
    <format dxfId="183">
      <pivotArea collapsedLevelsAreSubtotals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182">
      <pivotArea dataOnly="0" labelOnly="1" fieldPosition="0">
        <references count="1">
          <reference field="0" count="1">
            <x v="8"/>
          </reference>
        </references>
      </pivotArea>
    </format>
    <format dxfId="181">
      <pivotArea dataOnly="0" labelOnly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180">
      <pivotArea collapsedLevelsAreSubtotals="1" fieldPosition="0">
        <references count="1">
          <reference field="0" count="1">
            <x v="9"/>
          </reference>
        </references>
      </pivotArea>
    </format>
    <format dxfId="179">
      <pivotArea collapsedLevelsAreSubtotals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178">
      <pivotArea dataOnly="0" labelOnly="1" fieldPosition="0">
        <references count="1">
          <reference field="0" count="1">
            <x v="9"/>
          </reference>
        </references>
      </pivotArea>
    </format>
    <format dxfId="177">
      <pivotArea dataOnly="0" labelOnly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176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175">
      <pivotArea dataOnly="0" labelOnly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174">
      <pivotArea collapsedLevelsAreSubtotals="1" fieldPosition="0">
        <references count="1">
          <reference field="0" count="1">
            <x v="0"/>
          </reference>
        </references>
      </pivotArea>
    </format>
    <format dxfId="173">
      <pivotArea dataOnly="0" labelOnly="1" fieldPosition="0">
        <references count="1">
          <reference field="0" count="1">
            <x v="0"/>
          </reference>
        </references>
      </pivotArea>
    </format>
    <format dxfId="172">
      <pivotArea collapsedLevelsAreSubtotals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171">
      <pivotArea dataOnly="0" labelOnly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170">
      <pivotArea collapsedLevelsAreSubtotals="1" fieldPosition="0">
        <references count="1">
          <reference field="0" count="1">
            <x v="1"/>
          </reference>
        </references>
      </pivotArea>
    </format>
    <format dxfId="169">
      <pivotArea dataOnly="0" labelOnly="1" fieldPosition="0">
        <references count="1">
          <reference field="0" count="1">
            <x v="1"/>
          </reference>
        </references>
      </pivotArea>
    </format>
    <format dxfId="168">
      <pivotArea collapsedLevelsAreSubtotals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167">
      <pivotArea dataOnly="0" labelOnly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166">
      <pivotArea collapsedLevelsAreSubtotals="1" fieldPosition="0">
        <references count="1">
          <reference field="0" count="1">
            <x v="2"/>
          </reference>
        </references>
      </pivotArea>
    </format>
    <format dxfId="165">
      <pivotArea dataOnly="0" labelOnly="1" fieldPosition="0">
        <references count="1">
          <reference field="0" count="1">
            <x v="2"/>
          </reference>
        </references>
      </pivotArea>
    </format>
    <format dxfId="164">
      <pivotArea collapsedLevelsAreSubtotals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163">
      <pivotArea dataOnly="0" labelOnly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162">
      <pivotArea collapsedLevelsAreSubtotals="1" fieldPosition="0">
        <references count="1">
          <reference field="0" count="1">
            <x v="3"/>
          </reference>
        </references>
      </pivotArea>
    </format>
    <format dxfId="161">
      <pivotArea dataOnly="0" labelOnly="1" fieldPosition="0">
        <references count="1">
          <reference field="0" count="1">
            <x v="3"/>
          </reference>
        </references>
      </pivotArea>
    </format>
    <format dxfId="160">
      <pivotArea collapsedLevelsAreSubtotals="1" fieldPosition="0">
        <references count="1">
          <reference field="0" count="1">
            <x v="4"/>
          </reference>
        </references>
      </pivotArea>
    </format>
    <format dxfId="159">
      <pivotArea collapsedLevelsAreSubtotals="1" fieldPosition="0">
        <references count="2">
          <reference field="0" count="1" selected="0">
            <x v="4"/>
          </reference>
          <reference field="1" count="5">
            <x v="4"/>
            <x v="34"/>
            <x v="46"/>
            <x v="47"/>
            <x v="54"/>
          </reference>
        </references>
      </pivotArea>
    </format>
    <format dxfId="158">
      <pivotArea dataOnly="0" labelOnly="1" fieldPosition="0">
        <references count="1">
          <reference field="0" count="1">
            <x v="4"/>
          </reference>
        </references>
      </pivotArea>
    </format>
    <format dxfId="157">
      <pivotArea dataOnly="0" labelOnly="1" fieldPosition="0">
        <references count="2">
          <reference field="0" count="1" selected="0">
            <x v="4"/>
          </reference>
          <reference field="1" count="5">
            <x v="4"/>
            <x v="34"/>
            <x v="46"/>
            <x v="47"/>
            <x v="54"/>
          </reference>
        </references>
      </pivotArea>
    </format>
    <format dxfId="156">
      <pivotArea collapsedLevelsAreSubtotals="1" fieldPosition="0">
        <references count="1">
          <reference field="0" count="1">
            <x v="4"/>
          </reference>
        </references>
      </pivotArea>
    </format>
    <format dxfId="155">
      <pivotArea dataOnly="0" labelOnly="1" fieldPosition="0">
        <references count="1">
          <reference field="0" count="1">
            <x v="4"/>
          </reference>
        </references>
      </pivotArea>
    </format>
    <format dxfId="154">
      <pivotArea collapsedLevelsAreSubtotals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153">
      <pivotArea dataOnly="0" labelOnly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152">
      <pivotArea collapsedLevelsAreSubtotals="1" fieldPosition="0">
        <references count="1">
          <reference field="0" count="1">
            <x v="5"/>
          </reference>
        </references>
      </pivotArea>
    </format>
    <format dxfId="151">
      <pivotArea dataOnly="0" labelOnly="1" fieldPosition="0">
        <references count="1">
          <reference field="0" count="1">
            <x v="5"/>
          </reference>
        </references>
      </pivotArea>
    </format>
    <format dxfId="150">
      <pivotArea collapsedLevelsAreSubtotals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149">
      <pivotArea dataOnly="0" labelOnly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148">
      <pivotArea collapsedLevelsAreSubtotals="1" fieldPosition="0">
        <references count="1">
          <reference field="0" count="1">
            <x v="6"/>
          </reference>
        </references>
      </pivotArea>
    </format>
    <format dxfId="147">
      <pivotArea dataOnly="0" labelOnly="1" fieldPosition="0">
        <references count="1">
          <reference field="0" count="1">
            <x v="6"/>
          </reference>
        </references>
      </pivotArea>
    </format>
    <format dxfId="146">
      <pivotArea collapsedLevelsAreSubtotals="1" fieldPosition="0">
        <references count="1">
          <reference field="0" count="1">
            <x v="7"/>
          </reference>
        </references>
      </pivotArea>
    </format>
    <format dxfId="145">
      <pivotArea collapsedLevelsAreSubtotals="1" fieldPosition="0">
        <references count="2">
          <reference field="0" count="1" selected="0">
            <x v="7"/>
          </reference>
          <reference field="1" count="5">
            <x v="2"/>
            <x v="23"/>
            <x v="24"/>
            <x v="26"/>
            <x v="41"/>
          </reference>
        </references>
      </pivotArea>
    </format>
    <format dxfId="144">
      <pivotArea dataOnly="0" labelOnly="1" fieldPosition="0">
        <references count="1">
          <reference field="0" count="1">
            <x v="7"/>
          </reference>
        </references>
      </pivotArea>
    </format>
    <format dxfId="143">
      <pivotArea dataOnly="0" labelOnly="1" fieldPosition="0">
        <references count="2">
          <reference field="0" count="1" selected="0">
            <x v="7"/>
          </reference>
          <reference field="1" count="5">
            <x v="2"/>
            <x v="23"/>
            <x v="24"/>
            <x v="26"/>
            <x v="41"/>
          </reference>
        </references>
      </pivotArea>
    </format>
    <format dxfId="142">
      <pivotArea collapsedLevelsAreSubtotals="1" fieldPosition="0">
        <references count="1">
          <reference field="0" count="1">
            <x v="7"/>
          </reference>
        </references>
      </pivotArea>
    </format>
    <format dxfId="141">
      <pivotArea dataOnly="0" labelOnly="1" fieldPosition="0">
        <references count="1">
          <reference field="0" count="1">
            <x v="7"/>
          </reference>
        </references>
      </pivotArea>
    </format>
    <format dxfId="140">
      <pivotArea collapsedLevelsAreSubtotals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139">
      <pivotArea dataOnly="0" labelOnly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138">
      <pivotArea collapsedLevelsAreSubtotals="1" fieldPosition="0">
        <references count="1">
          <reference field="0" count="1">
            <x v="8"/>
          </reference>
        </references>
      </pivotArea>
    </format>
    <format dxfId="137">
      <pivotArea dataOnly="0" labelOnly="1" fieldPosition="0">
        <references count="1">
          <reference field="0" count="1">
            <x v="8"/>
          </reference>
        </references>
      </pivotArea>
    </format>
    <format dxfId="136">
      <pivotArea collapsedLevelsAreSubtotals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135">
      <pivotArea dataOnly="0" labelOnly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134">
      <pivotArea collapsedLevelsAreSubtotals="1" fieldPosition="0">
        <references count="1">
          <reference field="0" count="1">
            <x v="9"/>
          </reference>
        </references>
      </pivotArea>
    </format>
    <format dxfId="133">
      <pivotArea dataOnly="0" labelOnly="1" fieldPosition="0">
        <references count="1">
          <reference field="0" count="1">
            <x v="9"/>
          </reference>
        </references>
      </pivotArea>
    </format>
    <format dxfId="132">
      <pivotArea collapsedLevelsAreSubtotals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131">
      <pivotArea dataOnly="0" labelOnly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130">
      <pivotArea collapsedLevelsAreSubtotals="1" fieldPosition="0">
        <references count="1">
          <reference field="0" count="1">
            <x v="10"/>
          </reference>
        </references>
      </pivotArea>
    </format>
    <format dxfId="129">
      <pivotArea dataOnly="0" labelOnly="1" fieldPosition="0">
        <references count="1">
          <reference field="0" count="1">
            <x v="10"/>
          </reference>
        </references>
      </pivotArea>
    </format>
    <format dxfId="128">
      <pivotArea collapsedLevelsAreSubtotals="1" fieldPosition="0">
        <references count="1">
          <reference field="0" count="1">
            <x v="0"/>
          </reference>
        </references>
      </pivotArea>
    </format>
    <format dxfId="127">
      <pivotArea collapsedLevelsAreSubtotals="1" fieldPosition="0">
        <references count="1">
          <reference field="0" count="1">
            <x v="1"/>
          </reference>
        </references>
      </pivotArea>
    </format>
    <format dxfId="126">
      <pivotArea collapsedLevelsAreSubtotals="1" fieldPosition="0">
        <references count="1">
          <reference field="0" count="1">
            <x v="2"/>
          </reference>
        </references>
      </pivotArea>
    </format>
    <format dxfId="125">
      <pivotArea collapsedLevelsAreSubtotals="1" fieldPosition="0">
        <references count="1">
          <reference field="0" count="1">
            <x v="3"/>
          </reference>
        </references>
      </pivotArea>
    </format>
    <format dxfId="124">
      <pivotArea collapsedLevelsAreSubtotals="1" fieldPosition="0">
        <references count="1">
          <reference field="0" count="1">
            <x v="4"/>
          </reference>
        </references>
      </pivotArea>
    </format>
    <format dxfId="123">
      <pivotArea collapsedLevelsAreSubtotals="1" fieldPosition="0">
        <references count="1">
          <reference field="0" count="1">
            <x v="5"/>
          </reference>
        </references>
      </pivotArea>
    </format>
    <format dxfId="122">
      <pivotArea collapsedLevelsAreSubtotals="1" fieldPosition="0">
        <references count="1">
          <reference field="0" count="1">
            <x v="6"/>
          </reference>
        </references>
      </pivotArea>
    </format>
    <format dxfId="121">
      <pivotArea collapsedLevelsAreSubtotals="1" fieldPosition="0">
        <references count="1">
          <reference field="0" count="1">
            <x v="7"/>
          </reference>
        </references>
      </pivotArea>
    </format>
    <format dxfId="120">
      <pivotArea collapsedLevelsAreSubtotals="1" fieldPosition="0">
        <references count="1">
          <reference field="0" count="1">
            <x v="8"/>
          </reference>
        </references>
      </pivotArea>
    </format>
    <format dxfId="119">
      <pivotArea collapsedLevelsAreSubtotals="1" fieldPosition="0">
        <references count="1">
          <reference field="0" count="1">
            <x v="9"/>
          </reference>
        </references>
      </pivotArea>
    </format>
    <format dxfId="118">
      <pivotArea collapsedLevelsAreSubtotals="1" fieldPosition="0">
        <references count="1">
          <reference field="0" count="1">
            <x v="10"/>
          </reference>
        </references>
      </pivotArea>
    </format>
    <format dxfId="117">
      <pivotArea collapsedLevelsAreSubtotals="1" fieldPosition="0">
        <references count="1">
          <reference field="0" count="1">
            <x v="11"/>
          </reference>
        </references>
      </pivotArea>
    </format>
    <format dxfId="116">
      <pivotArea dataOnly="0" labelOnly="1" fieldPosition="0">
        <references count="1">
          <reference field="0" count="0"/>
        </references>
      </pivotArea>
    </format>
    <format dxfId="115">
      <pivotArea collapsedLevelsAreSubtotals="1" fieldPosition="0">
        <references count="1">
          <reference field="0" count="1">
            <x v="0"/>
          </reference>
        </references>
      </pivotArea>
    </format>
    <format dxfId="114">
      <pivotArea collapsedLevelsAreSubtotals="1" fieldPosition="0">
        <references count="1">
          <reference field="0" count="1">
            <x v="1"/>
          </reference>
        </references>
      </pivotArea>
    </format>
    <format dxfId="113">
      <pivotArea collapsedLevelsAreSubtotals="1" fieldPosition="0">
        <references count="1">
          <reference field="0" count="1">
            <x v="2"/>
          </reference>
        </references>
      </pivotArea>
    </format>
    <format dxfId="112">
      <pivotArea collapsedLevelsAreSubtotals="1" fieldPosition="0">
        <references count="1">
          <reference field="0" count="1">
            <x v="3"/>
          </reference>
        </references>
      </pivotArea>
    </format>
    <format dxfId="111">
      <pivotArea collapsedLevelsAreSubtotals="1" fieldPosition="0">
        <references count="1">
          <reference field="0" count="1">
            <x v="4"/>
          </reference>
        </references>
      </pivotArea>
    </format>
    <format dxfId="110">
      <pivotArea collapsedLevelsAreSubtotals="1" fieldPosition="0">
        <references count="1">
          <reference field="0" count="1">
            <x v="5"/>
          </reference>
        </references>
      </pivotArea>
    </format>
    <format dxfId="109">
      <pivotArea collapsedLevelsAreSubtotals="1" fieldPosition="0">
        <references count="1">
          <reference field="0" count="1">
            <x v="6"/>
          </reference>
        </references>
      </pivotArea>
    </format>
    <format dxfId="108">
      <pivotArea collapsedLevelsAreSubtotals="1" fieldPosition="0">
        <references count="1">
          <reference field="0" count="1">
            <x v="7"/>
          </reference>
        </references>
      </pivotArea>
    </format>
    <format dxfId="107">
      <pivotArea collapsedLevelsAreSubtotals="1" fieldPosition="0">
        <references count="1">
          <reference field="0" count="1">
            <x v="8"/>
          </reference>
        </references>
      </pivotArea>
    </format>
    <format dxfId="106">
      <pivotArea collapsedLevelsAreSubtotals="1" fieldPosition="0">
        <references count="1">
          <reference field="0" count="1">
            <x v="9"/>
          </reference>
        </references>
      </pivotArea>
    </format>
    <format dxfId="105">
      <pivotArea collapsedLevelsAreSubtotals="1" fieldPosition="0">
        <references count="1">
          <reference field="0" count="1">
            <x v="10"/>
          </reference>
        </references>
      </pivotArea>
    </format>
    <format dxfId="104">
      <pivotArea collapsedLevelsAreSubtotals="1" fieldPosition="0">
        <references count="1">
          <reference field="0" count="1">
            <x v="11"/>
          </reference>
        </references>
      </pivotArea>
    </format>
    <format dxfId="103">
      <pivotArea dataOnly="0" labelOnly="1" fieldPosition="0">
        <references count="1">
          <reference field="0" count="0"/>
        </references>
      </pivotArea>
    </format>
    <format dxfId="102">
      <pivotArea grandRow="1" outline="0" collapsedLevelsAreSubtotals="1" fieldPosition="0"/>
    </format>
    <format dxfId="101">
      <pivotArea dataOnly="0" labelOnly="1" grandRow="1" outline="0" fieldPosition="0"/>
    </format>
    <format dxfId="100">
      <pivotArea grandRow="1" outline="0" collapsedLevelsAreSubtotals="1" fieldPosition="0"/>
    </format>
    <format dxfId="99">
      <pivotArea dataOnly="0" labelOnly="1" grandRow="1" outline="0" fieldPosition="0"/>
    </format>
    <format dxfId="98">
      <pivotArea grandRow="1" outline="0" collapsedLevelsAreSubtotals="1" fieldPosition="0"/>
    </format>
    <format dxfId="97">
      <pivotArea dataOnly="0" labelOnly="1" grandRow="1" outline="0" fieldPosition="0"/>
    </format>
    <format dxfId="96">
      <pivotArea grandRow="1" outline="0" collapsedLevelsAreSubtotals="1" fieldPosition="0"/>
    </format>
    <format dxfId="95">
      <pivotArea dataOnly="0" labelOnly="1" grandRow="1" outline="0" fieldPosition="0"/>
    </format>
    <format dxfId="94">
      <pivotArea grandRow="1" outline="0" collapsedLevelsAreSubtotals="1" fieldPosition="0"/>
    </format>
    <format dxfId="93">
      <pivotArea dataOnly="0" labelOnly="1" grandRow="1" outline="0" fieldPosition="0"/>
    </format>
    <format dxfId="92">
      <pivotArea grandRow="1" outline="0" collapsedLevelsAreSubtotals="1" fieldPosition="0"/>
    </format>
    <format dxfId="91">
      <pivotArea dataOnly="0" labelOnly="1" grandRow="1" outline="0" fieldPosition="0"/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collapsedLevelsAreSubtotals="1" fieldPosition="0">
        <references count="2">
          <reference field="0" count="1" selected="0">
            <x v="0"/>
          </reference>
          <reference field="1" count="1">
            <x v="59"/>
          </reference>
        </references>
      </pivotArea>
    </format>
    <format dxfId="87">
      <pivotArea dataOnly="0" labelOnly="1" fieldPosition="0">
        <references count="2">
          <reference field="0" count="1" selected="0">
            <x v="0"/>
          </reference>
          <reference field="1" count="1">
            <x v="59"/>
          </reference>
        </references>
      </pivotArea>
    </format>
    <format dxfId="86">
      <pivotArea collapsedLevelsAreSubtotals="1" fieldPosition="0">
        <references count="1">
          <reference field="0" count="1">
            <x v="0"/>
          </reference>
        </references>
      </pivotArea>
    </format>
    <format dxfId="85">
      <pivotArea collapsedLevelsAreSubtotals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84">
      <pivotArea dataOnly="0" labelOnly="1" fieldPosition="0">
        <references count="1">
          <reference field="0" count="1">
            <x v="0"/>
          </reference>
        </references>
      </pivotArea>
    </format>
    <format dxfId="83">
      <pivotArea dataOnly="0" labelOnly="1" fieldPosition="0">
        <references count="2"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82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81">
      <pivotArea collapsedLevelsAreSubtotals="1" fieldPosition="0">
        <references count="3">
          <reference field="4294967294" count="1" selected="0">
            <x v="1"/>
          </reference>
          <reference field="0" count="1" selected="0">
            <x v="0"/>
          </reference>
          <reference field="1" count="5">
            <x v="8"/>
            <x v="36"/>
            <x v="42"/>
            <x v="55"/>
            <x v="59"/>
          </reference>
        </references>
      </pivotArea>
    </format>
    <format dxfId="80">
      <pivotArea collapsedLevelsAreSubtotals="1" fieldPosition="0">
        <references count="1">
          <reference field="0" count="1">
            <x v="1"/>
          </reference>
        </references>
      </pivotArea>
    </format>
    <format dxfId="79">
      <pivotArea collapsedLevelsAreSubtotals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78">
      <pivotArea dataOnly="0" labelOnly="1" fieldPosition="0">
        <references count="1">
          <reference field="0" count="1">
            <x v="1"/>
          </reference>
        </references>
      </pivotArea>
    </format>
    <format dxfId="77">
      <pivotArea dataOnly="0" labelOnly="1" fieldPosition="0">
        <references count="2">
          <reference field="0" count="1" selected="0">
            <x v="1"/>
          </reference>
          <reference field="1" count="5">
            <x v="7"/>
            <x v="9"/>
            <x v="12"/>
            <x v="25"/>
            <x v="57"/>
          </reference>
        </references>
      </pivotArea>
    </format>
    <format dxfId="76">
      <pivotArea collapsedLevelsAreSubtotals="1" fieldPosition="0">
        <references count="1">
          <reference field="0" count="1">
            <x v="2"/>
          </reference>
        </references>
      </pivotArea>
    </format>
    <format dxfId="75">
      <pivotArea collapsedLevelsAreSubtotals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74">
      <pivotArea dataOnly="0" labelOnly="1" fieldPosition="0">
        <references count="1">
          <reference field="0" count="1">
            <x v="2"/>
          </reference>
        </references>
      </pivotArea>
    </format>
    <format dxfId="73">
      <pivotArea dataOnly="0" labelOnly="1" fieldPosition="0">
        <references count="2">
          <reference field="0" count="1" selected="0">
            <x v="2"/>
          </reference>
          <reference field="1" count="5">
            <x v="1"/>
            <x v="17"/>
            <x v="31"/>
            <x v="38"/>
            <x v="39"/>
          </reference>
        </references>
      </pivotArea>
    </format>
    <format dxfId="72">
      <pivotArea collapsedLevelsAreSubtotals="1" fieldPosition="0">
        <references count="1">
          <reference field="0" count="1">
            <x v="3"/>
          </reference>
        </references>
      </pivotArea>
    </format>
    <format dxfId="71">
      <pivotArea collapsedLevelsAreSubtotals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70">
      <pivotArea dataOnly="0" labelOnly="1" fieldPosition="0">
        <references count="1">
          <reference field="0" count="1">
            <x v="3"/>
          </reference>
        </references>
      </pivotArea>
    </format>
    <format dxfId="69">
      <pivotArea dataOnly="0" labelOnly="1" fieldPosition="0">
        <references count="2">
          <reference field="0" count="1" selected="0">
            <x v="3"/>
          </reference>
          <reference field="1" count="5">
            <x v="10"/>
            <x v="16"/>
            <x v="32"/>
            <x v="52"/>
            <x v="58"/>
          </reference>
        </references>
      </pivotArea>
    </format>
    <format dxfId="68">
      <pivotArea collapsedLevelsAreSubtotals="1" fieldPosition="0">
        <references count="1">
          <reference field="0" count="1">
            <x v="4"/>
          </reference>
        </references>
      </pivotArea>
    </format>
    <format dxfId="67">
      <pivotArea collapsedLevelsAreSubtotals="1" fieldPosition="0">
        <references count="2">
          <reference field="0" count="1" selected="0">
            <x v="4"/>
          </reference>
          <reference field="1" count="5">
            <x v="4"/>
            <x v="34"/>
            <x v="46"/>
            <x v="47"/>
            <x v="54"/>
          </reference>
        </references>
      </pivotArea>
    </format>
    <format dxfId="66">
      <pivotArea dataOnly="0" labelOnly="1" fieldPosition="0">
        <references count="1">
          <reference field="0" count="1">
            <x v="4"/>
          </reference>
        </references>
      </pivotArea>
    </format>
    <format dxfId="65">
      <pivotArea dataOnly="0" labelOnly="1" fieldPosition="0">
        <references count="2">
          <reference field="0" count="1" selected="0">
            <x v="4"/>
          </reference>
          <reference field="1" count="5">
            <x v="4"/>
            <x v="34"/>
            <x v="46"/>
            <x v="47"/>
            <x v="54"/>
          </reference>
        </references>
      </pivotArea>
    </format>
    <format dxfId="64">
      <pivotArea collapsedLevelsAreSubtotals="1" fieldPosition="0">
        <references count="1">
          <reference field="0" count="1">
            <x v="5"/>
          </reference>
        </references>
      </pivotArea>
    </format>
    <format dxfId="63">
      <pivotArea collapsedLevelsAreSubtotals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62">
      <pivotArea dataOnly="0" labelOnly="1" fieldPosition="0">
        <references count="1">
          <reference field="0" count="1">
            <x v="5"/>
          </reference>
        </references>
      </pivotArea>
    </format>
    <format dxfId="61">
      <pivotArea dataOnly="0" labelOnly="1" fieldPosition="0">
        <references count="2">
          <reference field="0" count="1" selected="0">
            <x v="5"/>
          </reference>
          <reference field="1" count="5">
            <x v="11"/>
            <x v="27"/>
            <x v="30"/>
            <x v="40"/>
            <x v="45"/>
          </reference>
        </references>
      </pivotArea>
    </format>
    <format dxfId="60">
      <pivotArea collapsedLevelsAreSubtotals="1" fieldPosition="0">
        <references count="1">
          <reference field="0" count="1">
            <x v="6"/>
          </reference>
        </references>
      </pivotArea>
    </format>
    <format dxfId="59">
      <pivotArea collapsedLevelsAreSubtotals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58">
      <pivotArea dataOnly="0" labelOnly="1" fieldPosition="0">
        <references count="1">
          <reference field="0" count="1">
            <x v="6"/>
          </reference>
        </references>
      </pivotArea>
    </format>
    <format dxfId="57">
      <pivotArea dataOnly="0" labelOnly="1" fieldPosition="0">
        <references count="2">
          <reference field="0" count="1" selected="0">
            <x v="6"/>
          </reference>
          <reference field="1" count="5">
            <x v="13"/>
            <x v="14"/>
            <x v="22"/>
            <x v="33"/>
            <x v="56"/>
          </reference>
        </references>
      </pivotArea>
    </format>
    <format dxfId="56">
      <pivotArea collapsedLevelsAreSubtotals="1" fieldPosition="0">
        <references count="1">
          <reference field="0" count="1">
            <x v="7"/>
          </reference>
        </references>
      </pivotArea>
    </format>
    <format dxfId="55">
      <pivotArea collapsedLevelsAreSubtotals="1" fieldPosition="0">
        <references count="2">
          <reference field="0" count="1" selected="0">
            <x v="7"/>
          </reference>
          <reference field="1" count="5">
            <x v="2"/>
            <x v="23"/>
            <x v="24"/>
            <x v="26"/>
            <x v="41"/>
          </reference>
        </references>
      </pivotArea>
    </format>
    <format dxfId="54">
      <pivotArea dataOnly="0" labelOnly="1" fieldPosition="0">
        <references count="1">
          <reference field="0" count="1">
            <x v="7"/>
          </reference>
        </references>
      </pivotArea>
    </format>
    <format dxfId="53">
      <pivotArea dataOnly="0" labelOnly="1" fieldPosition="0">
        <references count="2">
          <reference field="0" count="1" selected="0">
            <x v="7"/>
          </reference>
          <reference field="1" count="5">
            <x v="2"/>
            <x v="23"/>
            <x v="24"/>
            <x v="26"/>
            <x v="41"/>
          </reference>
        </references>
      </pivotArea>
    </format>
    <format dxfId="52">
      <pivotArea collapsedLevelsAreSubtotals="1" fieldPosition="0">
        <references count="1">
          <reference field="0" count="1">
            <x v="8"/>
          </reference>
        </references>
      </pivotArea>
    </format>
    <format dxfId="51">
      <pivotArea collapsedLevelsAreSubtotals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50">
      <pivotArea dataOnly="0" labelOnly="1" fieldPosition="0">
        <references count="1">
          <reference field="0" count="1">
            <x v="8"/>
          </reference>
        </references>
      </pivotArea>
    </format>
    <format dxfId="49">
      <pivotArea dataOnly="0" labelOnly="1" fieldPosition="0">
        <references count="2">
          <reference field="0" count="1" selected="0">
            <x v="8"/>
          </reference>
          <reference field="1" count="5">
            <x v="3"/>
            <x v="5"/>
            <x v="21"/>
            <x v="44"/>
            <x v="48"/>
          </reference>
        </references>
      </pivotArea>
    </format>
    <format dxfId="48">
      <pivotArea collapsedLevelsAreSubtotals="1" fieldPosition="0">
        <references count="1">
          <reference field="0" count="1">
            <x v="9"/>
          </reference>
        </references>
      </pivotArea>
    </format>
    <format dxfId="47">
      <pivotArea collapsedLevelsAreSubtotals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46">
      <pivotArea dataOnly="0" labelOnly="1" fieldPosition="0">
        <references count="1">
          <reference field="0" count="1">
            <x v="9"/>
          </reference>
        </references>
      </pivotArea>
    </format>
    <format dxfId="45">
      <pivotArea dataOnly="0" labelOnly="1" fieldPosition="0">
        <references count="2">
          <reference field="0" count="1" selected="0">
            <x v="9"/>
          </reference>
          <reference field="1" count="5">
            <x v="0"/>
            <x v="19"/>
            <x v="28"/>
            <x v="50"/>
            <x v="53"/>
          </reference>
        </references>
      </pivotArea>
    </format>
    <format dxfId="44">
      <pivotArea collapsedLevelsAreSubtotals="1" fieldPosition="0">
        <references count="1">
          <reference field="0" count="1">
            <x v="10"/>
          </reference>
        </references>
      </pivotArea>
    </format>
    <format dxfId="43">
      <pivotArea collapsedLevelsAreSubtotals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42">
      <pivotArea dataOnly="0" labelOnly="1" fieldPosition="0">
        <references count="1">
          <reference field="0" count="1">
            <x v="10"/>
          </reference>
        </references>
      </pivotArea>
    </format>
    <format dxfId="41">
      <pivotArea dataOnly="0" labelOnly="1" fieldPosition="0">
        <references count="2">
          <reference field="0" count="1" selected="0">
            <x v="10"/>
          </reference>
          <reference field="1" count="5">
            <x v="18"/>
            <x v="20"/>
            <x v="29"/>
            <x v="43"/>
            <x v="51"/>
          </reference>
        </references>
      </pivotArea>
    </format>
    <format dxfId="40">
      <pivotArea collapsedLevelsAreSubtotals="1" fieldPosition="0">
        <references count="1">
          <reference field="0" count="1">
            <x v="11"/>
          </reference>
        </references>
      </pivotArea>
    </format>
    <format dxfId="39">
      <pivotArea collapsedLevelsAreSubtotals="1" fieldPosition="0">
        <references count="2">
          <reference field="0" count="1" selected="0">
            <x v="11"/>
          </reference>
          <reference field="1" count="5">
            <x v="6"/>
            <x v="15"/>
            <x v="35"/>
            <x v="37"/>
            <x v="49"/>
          </reference>
        </references>
      </pivotArea>
    </format>
    <format dxfId="38">
      <pivotArea dataOnly="0" labelOnly="1" fieldPosition="0">
        <references count="1">
          <reference field="0" count="1">
            <x v="11"/>
          </reference>
        </references>
      </pivotArea>
    </format>
    <format dxfId="37">
      <pivotArea dataOnly="0" labelOnly="1" fieldPosition="0">
        <references count="2">
          <reference field="0" count="1" selected="0">
            <x v="11"/>
          </reference>
          <reference field="1" count="5">
            <x v="6"/>
            <x v="15"/>
            <x v="35"/>
            <x v="37"/>
            <x v="49"/>
          </reference>
        </references>
      </pivotArea>
    </format>
    <format dxfId="36">
      <pivotArea field="0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35">
      <pivotArea dataOnly="0" labelOnly="1" grandRow="1" outline="0" fieldPosition="0"/>
    </format>
    <format dxfId="3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2">
      <pivotArea collapsedLevelsAreSubtotals="1" fieldPosition="0">
        <references count="2">
          <reference field="4294967294" count="1" selected="0">
            <x v="1"/>
          </reference>
          <reference field="0" count="1">
            <x v="0"/>
          </reference>
        </references>
      </pivotArea>
    </format>
    <format dxfId="31">
      <pivotArea collapsedLevelsAreSubtotals="1" fieldPosition="0">
        <references count="2">
          <reference field="4294967294" count="1" selected="0">
            <x v="1"/>
          </reference>
          <reference field="0" count="1">
            <x v="1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1"/>
          </reference>
          <reference field="0" count="1">
            <x v="2"/>
          </reference>
        </references>
      </pivotArea>
    </format>
    <format dxfId="29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8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26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25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24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2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22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21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2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19">
      <pivotArea collapsedLevelsAreSubtotals="1" fieldPosition="0">
        <references count="2">
          <reference field="4294967294" count="1" selected="0">
            <x v="1"/>
          </reference>
          <reference field="0" count="1">
            <x v="8"/>
          </reference>
        </references>
      </pivotArea>
    </format>
    <format dxfId="18">
      <pivotArea collapsedLevelsAreSubtotals="1" fieldPosition="0">
        <references count="2">
          <reference field="4294967294" count="1" selected="0">
            <x v="1"/>
          </reference>
          <reference field="0" count="1">
            <x v="9"/>
          </reference>
        </references>
      </pivotArea>
    </format>
    <format dxfId="17">
      <pivotArea collapsedLevelsAreSubtotals="1" fieldPosition="0">
        <references count="2">
          <reference field="4294967294" count="1" selected="0">
            <x v="1"/>
          </reference>
          <reference field="0" count="1">
            <x v="10"/>
          </reference>
        </references>
      </pivotArea>
    </format>
    <format dxfId="16">
      <pivotArea collapsedLevelsAreSubtotals="1" fieldPosition="0">
        <references count="2">
          <reference field="4294967294" count="1" selected="0">
            <x v="1"/>
          </reference>
          <reference field="0" count="1">
            <x v="11"/>
          </reference>
        </references>
      </pivotArea>
    </format>
    <format dxfId="15">
      <pivotArea field="0" grandRow="1" outline="0" collapsedLevelsAreSubtotals="1" axis="axisRow" fieldPosition="0">
        <references count="1">
          <reference field="4294967294" count="1" selected="0">
            <x v="1"/>
          </reference>
        </references>
      </pivotArea>
    </format>
    <format dxfId="14">
      <pivotArea collapsedLevelsAreSubtotals="1" fieldPosition="0">
        <references count="2">
          <reference field="4294967294" count="1" selected="0">
            <x v="1"/>
          </reference>
          <reference field="0" count="1">
            <x v="3"/>
          </reference>
        </references>
      </pivotArea>
    </format>
    <format dxfId="13">
      <pivotArea collapsedLevelsAreSubtotals="1" fieldPosition="0">
        <references count="2">
          <reference field="4294967294" count="1" selected="0">
            <x v="1"/>
          </reference>
          <reference field="0" count="1">
            <x v="4"/>
          </reference>
        </references>
      </pivotArea>
    </format>
    <format dxfId="12">
      <pivotArea collapsedLevelsAreSubtotals="1" fieldPosition="0">
        <references count="2">
          <reference field="4294967294" count="1" selected="0">
            <x v="1"/>
          </reference>
          <reference field="0" count="1">
            <x v="5"/>
          </reference>
        </references>
      </pivotArea>
    </format>
    <format dxfId="11">
      <pivotArea collapsedLevelsAreSubtotals="1" fieldPosition="0">
        <references count="2">
          <reference field="4294967294" count="1" selected="0">
            <x v="1"/>
          </reference>
          <reference field="0" count="1">
            <x v="6"/>
          </reference>
        </references>
      </pivotArea>
    </format>
    <format dxfId="10">
      <pivotArea collapsedLevelsAreSubtotals="1" fieldPosition="0">
        <references count="2">
          <reference field="4294967294" count="1" selected="0">
            <x v="1"/>
          </reference>
          <reference field="0" count="1">
            <x v="7"/>
          </reference>
        </references>
      </pivotArea>
    </format>
    <format dxfId="9">
      <pivotArea field="0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7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6">
      <pivotArea dataOnly="0" labelOnly="1" outline="0" fieldPosition="0">
        <references count="1">
          <reference field="4294967294" count="1">
            <x v="0"/>
          </reference>
        </references>
      </pivotArea>
    </format>
  </formats>
  <pivotTableStyleInfo name="PivotStyleMedium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5" name="Tableau5" displayName="Tableau5" ref="B1:C72" totalsRowShown="0" headerRowDxfId="231" headerRowBorderDxfId="230" tableBorderDxfId="229">
  <autoFilter ref="B1:C72"/>
  <tableColumns count="2">
    <tableColumn id="1" name="Ressources" dataDxfId="228"/>
    <tableColumn id="2" name="STOCK ACTUEL" dataDxfId="227"/>
  </tableColumns>
  <tableStyleInfo name="TableStyleMedium2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BM65"/>
  <sheetViews>
    <sheetView zoomScale="30" zoomScaleNormal="30" workbookViewId="0">
      <selection activeCell="A3" sqref="A3:A62"/>
    </sheetView>
  </sheetViews>
  <sheetFormatPr baseColWidth="10" defaultRowHeight="15" x14ac:dyDescent="0.25"/>
  <sheetData>
    <row r="1" spans="1:65" ht="15.75" thickBot="1" x14ac:dyDescent="0.3">
      <c r="C1" s="216" t="s">
        <v>81</v>
      </c>
      <c r="D1" s="216"/>
      <c r="E1" s="216"/>
      <c r="F1" s="216"/>
      <c r="G1" s="216"/>
      <c r="H1" s="214" t="s">
        <v>82</v>
      </c>
      <c r="I1" s="214"/>
      <c r="J1" s="214"/>
      <c r="K1" s="214"/>
      <c r="L1" s="214"/>
      <c r="M1" s="214" t="s">
        <v>1</v>
      </c>
      <c r="N1" s="214"/>
      <c r="O1" s="214"/>
      <c r="P1" s="214"/>
      <c r="Q1" s="214"/>
      <c r="R1" s="214" t="s">
        <v>2</v>
      </c>
      <c r="S1" s="214"/>
      <c r="T1" s="214"/>
      <c r="U1" s="214"/>
      <c r="V1" s="214"/>
      <c r="W1" s="214" t="s">
        <v>83</v>
      </c>
      <c r="X1" s="214"/>
      <c r="Y1" s="214"/>
      <c r="Z1" s="214"/>
      <c r="AA1" s="214"/>
      <c r="AB1" s="214" t="s">
        <v>84</v>
      </c>
      <c r="AC1" s="214"/>
      <c r="AD1" s="214"/>
      <c r="AE1" s="214"/>
      <c r="AF1" s="214"/>
      <c r="AG1" s="214" t="s">
        <v>85</v>
      </c>
      <c r="AH1" s="214"/>
      <c r="AI1" s="214"/>
      <c r="AJ1" s="214"/>
      <c r="AK1" s="214"/>
      <c r="AL1" s="214" t="s">
        <v>86</v>
      </c>
      <c r="AM1" s="214"/>
      <c r="AN1" s="214"/>
      <c r="AO1" s="214"/>
      <c r="AP1" s="214"/>
      <c r="AQ1" s="214" t="s">
        <v>87</v>
      </c>
      <c r="AR1" s="214"/>
      <c r="AS1" s="214"/>
      <c r="AT1" s="214"/>
      <c r="AU1" s="214"/>
      <c r="AV1" s="214" t="s">
        <v>91</v>
      </c>
      <c r="AW1" s="214"/>
      <c r="AX1" s="214"/>
      <c r="AY1" s="214"/>
      <c r="AZ1" s="214"/>
      <c r="BA1" s="214" t="s">
        <v>92</v>
      </c>
      <c r="BB1" s="214"/>
      <c r="BC1" s="214"/>
      <c r="BD1" s="214"/>
      <c r="BE1" s="214"/>
      <c r="BF1" s="214" t="s">
        <v>88</v>
      </c>
      <c r="BG1" s="214"/>
      <c r="BH1" s="214"/>
      <c r="BI1" s="214"/>
      <c r="BJ1" s="215"/>
      <c r="BK1" s="6"/>
      <c r="BM1" s="6"/>
    </row>
    <row r="2" spans="1:65" ht="16.5" thickTop="1" thickBot="1" x14ac:dyDescent="0.3">
      <c r="C2" s="3" t="s">
        <v>17</v>
      </c>
      <c r="D2" s="4" t="s">
        <v>10</v>
      </c>
      <c r="E2" s="4" t="s">
        <v>11</v>
      </c>
      <c r="F2" s="4" t="s">
        <v>12</v>
      </c>
      <c r="G2" s="4" t="s">
        <v>9</v>
      </c>
      <c r="H2" s="5" t="s">
        <v>13</v>
      </c>
      <c r="I2" s="6" t="s">
        <v>14</v>
      </c>
      <c r="J2" s="6" t="s">
        <v>15</v>
      </c>
      <c r="K2" s="6" t="s">
        <v>16</v>
      </c>
      <c r="L2" s="6" t="s">
        <v>0</v>
      </c>
      <c r="M2" s="7" t="s">
        <v>69</v>
      </c>
      <c r="N2" s="8" t="s">
        <v>20</v>
      </c>
      <c r="O2" s="8" t="s">
        <v>21</v>
      </c>
      <c r="P2" s="8" t="s">
        <v>22</v>
      </c>
      <c r="Q2" s="8" t="s">
        <v>23</v>
      </c>
      <c r="R2" s="5" t="s">
        <v>70</v>
      </c>
      <c r="S2" s="6" t="s">
        <v>25</v>
      </c>
      <c r="T2" s="6" t="s">
        <v>26</v>
      </c>
      <c r="U2" s="6" t="s">
        <v>27</v>
      </c>
      <c r="V2" s="6" t="s">
        <v>28</v>
      </c>
      <c r="W2" s="7" t="s">
        <v>29</v>
      </c>
      <c r="X2" s="8" t="s">
        <v>30</v>
      </c>
      <c r="Y2" s="8" t="s">
        <v>32</v>
      </c>
      <c r="Z2" s="8" t="s">
        <v>31</v>
      </c>
      <c r="AA2" s="8" t="s">
        <v>33</v>
      </c>
      <c r="AB2" s="5" t="s">
        <v>34</v>
      </c>
      <c r="AC2" s="6" t="s">
        <v>35</v>
      </c>
      <c r="AD2" s="6" t="s">
        <v>36</v>
      </c>
      <c r="AE2" s="6" t="s">
        <v>37</v>
      </c>
      <c r="AF2" s="6" t="s">
        <v>38</v>
      </c>
      <c r="AG2" s="7" t="s">
        <v>39</v>
      </c>
      <c r="AH2" s="8" t="s">
        <v>40</v>
      </c>
      <c r="AI2" s="8" t="s">
        <v>41</v>
      </c>
      <c r="AJ2" s="8" t="s">
        <v>71</v>
      </c>
      <c r="AK2" s="8" t="s">
        <v>43</v>
      </c>
      <c r="AL2" s="5" t="s">
        <v>44</v>
      </c>
      <c r="AM2" s="6" t="s">
        <v>45</v>
      </c>
      <c r="AN2" s="6" t="s">
        <v>72</v>
      </c>
      <c r="AO2" s="6" t="s">
        <v>46</v>
      </c>
      <c r="AP2" s="6" t="s">
        <v>48</v>
      </c>
      <c r="AQ2" s="7" t="s">
        <v>49</v>
      </c>
      <c r="AR2" s="8" t="s">
        <v>50</v>
      </c>
      <c r="AS2" s="8" t="s">
        <v>51</v>
      </c>
      <c r="AT2" s="8" t="s">
        <v>73</v>
      </c>
      <c r="AU2" s="8" t="s">
        <v>53</v>
      </c>
      <c r="AV2" s="5" t="s">
        <v>54</v>
      </c>
      <c r="AW2" s="6" t="s">
        <v>55</v>
      </c>
      <c r="AX2" s="6" t="s">
        <v>80</v>
      </c>
      <c r="AY2" s="6" t="s">
        <v>57</v>
      </c>
      <c r="AZ2" s="6" t="s">
        <v>58</v>
      </c>
      <c r="BA2" s="7" t="s">
        <v>79</v>
      </c>
      <c r="BB2" s="8" t="s">
        <v>74</v>
      </c>
      <c r="BC2" s="8" t="s">
        <v>61</v>
      </c>
      <c r="BD2" s="8" t="s">
        <v>62</v>
      </c>
      <c r="BE2" s="8" t="s">
        <v>63</v>
      </c>
      <c r="BF2" s="5" t="s">
        <v>64</v>
      </c>
      <c r="BG2" s="6" t="s">
        <v>65</v>
      </c>
      <c r="BH2" s="6" t="s">
        <v>75</v>
      </c>
      <c r="BI2" s="6" t="s">
        <v>67</v>
      </c>
      <c r="BJ2" s="6" t="s">
        <v>76</v>
      </c>
    </row>
    <row r="3" spans="1:65" ht="15.75" x14ac:dyDescent="0.25">
      <c r="A3" s="217" t="s">
        <v>81</v>
      </c>
      <c r="B3" s="22" t="s">
        <v>17</v>
      </c>
      <c r="C3" s="1"/>
      <c r="D3" s="1">
        <v>1</v>
      </c>
      <c r="E3" s="1">
        <v>1</v>
      </c>
      <c r="F3" s="1">
        <v>1</v>
      </c>
      <c r="G3" s="1">
        <v>1</v>
      </c>
      <c r="H3" s="1">
        <v>2</v>
      </c>
      <c r="I3" s="1">
        <v>2</v>
      </c>
      <c r="J3" s="1">
        <v>2</v>
      </c>
      <c r="K3" s="1">
        <v>2</v>
      </c>
      <c r="L3" s="1">
        <v>2</v>
      </c>
    </row>
    <row r="4" spans="1:65" ht="15.75" x14ac:dyDescent="0.25">
      <c r="A4" s="217"/>
      <c r="B4" s="23" t="s">
        <v>10</v>
      </c>
      <c r="C4" s="1">
        <v>1</v>
      </c>
      <c r="D4" s="1"/>
      <c r="E4" s="1">
        <v>1</v>
      </c>
      <c r="F4" s="1">
        <v>1</v>
      </c>
      <c r="G4" s="1">
        <v>1</v>
      </c>
      <c r="H4" s="1">
        <v>2</v>
      </c>
      <c r="I4" s="1">
        <v>2</v>
      </c>
      <c r="J4" s="1">
        <v>2</v>
      </c>
      <c r="K4" s="1">
        <v>2</v>
      </c>
      <c r="L4" s="1">
        <v>2</v>
      </c>
    </row>
    <row r="5" spans="1:65" ht="15.75" x14ac:dyDescent="0.25">
      <c r="A5" s="217"/>
      <c r="B5" s="23" t="s">
        <v>11</v>
      </c>
      <c r="C5" s="1">
        <v>1</v>
      </c>
      <c r="D5" s="1">
        <v>1</v>
      </c>
      <c r="E5" s="1"/>
      <c r="F5" s="1">
        <v>1</v>
      </c>
      <c r="G5" s="1">
        <v>1</v>
      </c>
      <c r="H5" s="1">
        <v>2</v>
      </c>
      <c r="I5" s="1">
        <v>2</v>
      </c>
      <c r="J5" s="1">
        <v>2</v>
      </c>
      <c r="K5" s="1">
        <v>2</v>
      </c>
      <c r="L5" s="1">
        <v>2</v>
      </c>
    </row>
    <row r="6" spans="1:65" ht="15.75" x14ac:dyDescent="0.25">
      <c r="A6" s="217"/>
      <c r="B6" s="23" t="s">
        <v>12</v>
      </c>
      <c r="C6" s="1">
        <v>1</v>
      </c>
      <c r="D6" s="1">
        <v>1</v>
      </c>
      <c r="E6" s="1">
        <v>1</v>
      </c>
      <c r="F6" s="1"/>
      <c r="G6" s="1">
        <v>1</v>
      </c>
      <c r="H6" s="1">
        <v>2</v>
      </c>
      <c r="I6" s="1">
        <v>2</v>
      </c>
      <c r="J6" s="1">
        <v>2</v>
      </c>
      <c r="K6" s="1">
        <v>2</v>
      </c>
      <c r="L6" s="1">
        <v>2</v>
      </c>
    </row>
    <row r="7" spans="1:65" ht="16.5" thickBot="1" x14ac:dyDescent="0.3">
      <c r="A7" s="217"/>
      <c r="B7" s="24" t="s">
        <v>9</v>
      </c>
      <c r="C7" s="1">
        <v>1</v>
      </c>
      <c r="D7" s="1">
        <v>1</v>
      </c>
      <c r="E7" s="1">
        <v>1</v>
      </c>
      <c r="F7" s="1">
        <v>1</v>
      </c>
      <c r="G7" s="1"/>
      <c r="H7" s="1">
        <v>2</v>
      </c>
      <c r="I7" s="1">
        <v>2</v>
      </c>
      <c r="J7" s="1">
        <v>2</v>
      </c>
      <c r="K7" s="1">
        <v>2</v>
      </c>
      <c r="L7" s="1">
        <v>2</v>
      </c>
    </row>
    <row r="8" spans="1:65" ht="16.5" thickTop="1" x14ac:dyDescent="0.25">
      <c r="A8" s="217" t="s">
        <v>82</v>
      </c>
      <c r="B8" s="25" t="s">
        <v>13</v>
      </c>
      <c r="C8" s="2">
        <v>0.5</v>
      </c>
      <c r="D8" s="2">
        <v>0.5</v>
      </c>
      <c r="E8" s="2">
        <v>0.5</v>
      </c>
      <c r="F8" s="2">
        <v>0.5</v>
      </c>
      <c r="G8" s="2">
        <v>0.5</v>
      </c>
      <c r="H8" s="2"/>
      <c r="I8" s="2">
        <v>1</v>
      </c>
      <c r="J8" s="2">
        <v>1</v>
      </c>
      <c r="K8" s="2">
        <v>1</v>
      </c>
      <c r="L8" s="2">
        <v>1</v>
      </c>
      <c r="M8" s="2">
        <v>2</v>
      </c>
      <c r="N8" s="2">
        <v>2</v>
      </c>
      <c r="O8" s="2">
        <v>2</v>
      </c>
      <c r="P8" s="2">
        <v>2</v>
      </c>
      <c r="Q8" s="2">
        <v>2</v>
      </c>
    </row>
    <row r="9" spans="1:65" ht="15.75" x14ac:dyDescent="0.25">
      <c r="A9" s="217"/>
      <c r="B9" s="23" t="s">
        <v>18</v>
      </c>
      <c r="C9" s="2">
        <v>0.5</v>
      </c>
      <c r="D9" s="2">
        <v>0.5</v>
      </c>
      <c r="E9" s="2">
        <v>0.5</v>
      </c>
      <c r="F9" s="2">
        <v>0.5</v>
      </c>
      <c r="G9" s="2">
        <v>0.5</v>
      </c>
      <c r="H9" s="2">
        <v>1</v>
      </c>
      <c r="I9" s="2"/>
      <c r="J9" s="2">
        <v>1</v>
      </c>
      <c r="K9" s="2">
        <v>1</v>
      </c>
      <c r="L9" s="2">
        <v>1</v>
      </c>
      <c r="M9" s="2">
        <v>2</v>
      </c>
      <c r="N9" s="2">
        <v>2</v>
      </c>
      <c r="O9" s="2">
        <v>2</v>
      </c>
      <c r="P9" s="2">
        <v>2</v>
      </c>
      <c r="Q9" s="2">
        <v>2</v>
      </c>
    </row>
    <row r="10" spans="1:65" ht="15.75" x14ac:dyDescent="0.25">
      <c r="A10" s="217"/>
      <c r="B10" s="23" t="s">
        <v>15</v>
      </c>
      <c r="C10" s="2">
        <v>0.5</v>
      </c>
      <c r="D10" s="2">
        <v>0.5</v>
      </c>
      <c r="E10" s="2">
        <v>0.5</v>
      </c>
      <c r="F10" s="2">
        <v>0.5</v>
      </c>
      <c r="G10" s="2">
        <v>0.5</v>
      </c>
      <c r="H10" s="2">
        <v>1</v>
      </c>
      <c r="I10" s="2">
        <v>1</v>
      </c>
      <c r="J10" s="2"/>
      <c r="K10" s="2">
        <v>1</v>
      </c>
      <c r="L10" s="2">
        <v>1</v>
      </c>
      <c r="M10" s="2">
        <v>2</v>
      </c>
      <c r="N10" s="2">
        <v>2</v>
      </c>
      <c r="O10" s="2">
        <v>2</v>
      </c>
      <c r="P10" s="2">
        <v>2</v>
      </c>
      <c r="Q10" s="2">
        <v>2</v>
      </c>
    </row>
    <row r="11" spans="1:65" ht="15.75" x14ac:dyDescent="0.25">
      <c r="A11" s="217"/>
      <c r="B11" s="23" t="s">
        <v>0</v>
      </c>
      <c r="C11" s="2">
        <v>0.5</v>
      </c>
      <c r="D11" s="2">
        <v>0.5</v>
      </c>
      <c r="E11" s="2">
        <v>0.5</v>
      </c>
      <c r="F11" s="2">
        <v>0.5</v>
      </c>
      <c r="G11" s="2">
        <v>0.5</v>
      </c>
      <c r="H11" s="2">
        <v>1</v>
      </c>
      <c r="I11" s="2">
        <v>1</v>
      </c>
      <c r="J11" s="2">
        <v>1</v>
      </c>
      <c r="K11" s="2"/>
      <c r="L11" s="2">
        <v>1</v>
      </c>
      <c r="M11" s="2">
        <v>2</v>
      </c>
      <c r="N11" s="2">
        <v>2</v>
      </c>
      <c r="O11" s="2">
        <v>2</v>
      </c>
      <c r="P11" s="2">
        <v>2</v>
      </c>
      <c r="Q11" s="2">
        <v>2</v>
      </c>
    </row>
    <row r="12" spans="1:65" ht="16.5" thickBot="1" x14ac:dyDescent="0.3">
      <c r="A12" s="217"/>
      <c r="B12" s="24" t="s">
        <v>16</v>
      </c>
      <c r="C12" s="2">
        <v>0.5</v>
      </c>
      <c r="D12" s="2">
        <v>0.5</v>
      </c>
      <c r="E12" s="2">
        <v>0.5</v>
      </c>
      <c r="F12" s="2">
        <v>0.5</v>
      </c>
      <c r="G12" s="2">
        <v>0.5</v>
      </c>
      <c r="H12" s="2">
        <v>1</v>
      </c>
      <c r="I12" s="2">
        <v>1</v>
      </c>
      <c r="J12" s="2">
        <v>1</v>
      </c>
      <c r="K12" s="2">
        <v>1</v>
      </c>
      <c r="L12" s="2"/>
      <c r="M12" s="2">
        <v>2</v>
      </c>
      <c r="N12" s="2">
        <v>2</v>
      </c>
      <c r="O12" s="2">
        <v>2</v>
      </c>
      <c r="P12" s="2">
        <v>2</v>
      </c>
      <c r="Q12" s="2">
        <v>2</v>
      </c>
    </row>
    <row r="13" spans="1:65" ht="16.5" thickTop="1" x14ac:dyDescent="0.25">
      <c r="A13" s="217" t="s">
        <v>1</v>
      </c>
      <c r="B13" s="28" t="s">
        <v>19</v>
      </c>
      <c r="C13" s="39"/>
      <c r="D13" s="39"/>
      <c r="E13" s="39"/>
      <c r="F13" s="39"/>
      <c r="G13" s="39"/>
      <c r="H13" s="37">
        <v>0.5</v>
      </c>
      <c r="I13" s="1">
        <v>0.5</v>
      </c>
      <c r="J13" s="1">
        <v>0.5</v>
      </c>
      <c r="K13" s="1">
        <v>0.5</v>
      </c>
      <c r="L13" s="1">
        <v>0.5</v>
      </c>
      <c r="M13" s="1"/>
      <c r="N13" s="1">
        <v>1</v>
      </c>
      <c r="O13" s="1">
        <v>1</v>
      </c>
      <c r="P13" s="1">
        <v>1</v>
      </c>
      <c r="Q13" s="1">
        <v>1</v>
      </c>
      <c r="R13" s="1">
        <v>2</v>
      </c>
      <c r="S13" s="1">
        <v>2</v>
      </c>
      <c r="T13" s="1">
        <v>2</v>
      </c>
      <c r="U13" s="1">
        <v>2</v>
      </c>
      <c r="V13" s="1">
        <v>2</v>
      </c>
    </row>
    <row r="14" spans="1:65" ht="15.75" x14ac:dyDescent="0.25">
      <c r="A14" s="217"/>
      <c r="B14" s="29" t="s">
        <v>20</v>
      </c>
      <c r="C14" s="39"/>
      <c r="D14" s="39"/>
      <c r="E14" s="39"/>
      <c r="F14" s="39"/>
      <c r="G14" s="39"/>
      <c r="H14" s="37">
        <v>0.5</v>
      </c>
      <c r="I14" s="1">
        <v>0.5</v>
      </c>
      <c r="J14" s="1">
        <v>0.5</v>
      </c>
      <c r="K14" s="1">
        <v>0.5</v>
      </c>
      <c r="L14" s="1">
        <v>0.5</v>
      </c>
      <c r="M14" s="1">
        <v>1</v>
      </c>
      <c r="N14" s="1"/>
      <c r="O14" s="1">
        <v>1</v>
      </c>
      <c r="P14" s="1">
        <v>1</v>
      </c>
      <c r="Q14" s="1">
        <v>1</v>
      </c>
      <c r="R14" s="1">
        <v>2</v>
      </c>
      <c r="S14" s="1">
        <v>2</v>
      </c>
      <c r="T14" s="1">
        <v>2</v>
      </c>
      <c r="U14" s="1">
        <v>2</v>
      </c>
      <c r="V14" s="1">
        <v>2</v>
      </c>
    </row>
    <row r="15" spans="1:65" ht="15.75" x14ac:dyDescent="0.25">
      <c r="A15" s="217"/>
      <c r="B15" s="29" t="s">
        <v>21</v>
      </c>
      <c r="C15" s="39"/>
      <c r="D15" s="39"/>
      <c r="E15" s="39"/>
      <c r="F15" s="39"/>
      <c r="G15" s="39"/>
      <c r="H15" s="37">
        <v>0.5</v>
      </c>
      <c r="I15" s="1">
        <v>0.5</v>
      </c>
      <c r="J15" s="1">
        <v>0.5</v>
      </c>
      <c r="K15" s="1">
        <v>0.5</v>
      </c>
      <c r="L15" s="1">
        <v>0.5</v>
      </c>
      <c r="M15" s="1">
        <v>1</v>
      </c>
      <c r="N15" s="1">
        <v>1</v>
      </c>
      <c r="O15" s="1"/>
      <c r="P15" s="1">
        <v>1</v>
      </c>
      <c r="Q15" s="1">
        <v>1</v>
      </c>
      <c r="R15" s="1">
        <v>2</v>
      </c>
      <c r="S15" s="1">
        <v>2</v>
      </c>
      <c r="T15" s="1">
        <v>2</v>
      </c>
      <c r="U15" s="1">
        <v>2</v>
      </c>
      <c r="V15" s="1">
        <v>2</v>
      </c>
    </row>
    <row r="16" spans="1:65" ht="15.75" x14ac:dyDescent="0.25">
      <c r="A16" s="217"/>
      <c r="B16" s="29" t="s">
        <v>22</v>
      </c>
      <c r="C16" s="39"/>
      <c r="D16" s="39"/>
      <c r="E16" s="39"/>
      <c r="F16" s="39"/>
      <c r="G16" s="39"/>
      <c r="H16" s="37">
        <v>0.5</v>
      </c>
      <c r="I16" s="1">
        <v>0.5</v>
      </c>
      <c r="J16" s="1">
        <v>0.5</v>
      </c>
      <c r="K16" s="1">
        <v>0.5</v>
      </c>
      <c r="L16" s="1">
        <v>0.5</v>
      </c>
      <c r="M16" s="1">
        <v>1</v>
      </c>
      <c r="N16" s="1">
        <v>1</v>
      </c>
      <c r="O16" s="1">
        <v>1</v>
      </c>
      <c r="P16" s="1"/>
      <c r="Q16" s="1">
        <v>1</v>
      </c>
      <c r="R16" s="1">
        <v>2</v>
      </c>
      <c r="S16" s="1">
        <v>2</v>
      </c>
      <c r="T16" s="1">
        <v>2</v>
      </c>
      <c r="U16" s="1">
        <v>2</v>
      </c>
      <c r="V16" s="1">
        <v>2</v>
      </c>
    </row>
    <row r="17" spans="1:47" ht="16.5" thickBot="1" x14ac:dyDescent="0.3">
      <c r="A17" s="217"/>
      <c r="B17" s="30" t="s">
        <v>23</v>
      </c>
      <c r="C17" s="39"/>
      <c r="D17" s="39"/>
      <c r="E17" s="39"/>
      <c r="F17" s="39"/>
      <c r="G17" s="39"/>
      <c r="H17" s="37">
        <v>0.5</v>
      </c>
      <c r="I17" s="1">
        <v>0.5</v>
      </c>
      <c r="J17" s="1">
        <v>0.5</v>
      </c>
      <c r="K17" s="1">
        <v>0.5</v>
      </c>
      <c r="L17" s="1">
        <v>0.5</v>
      </c>
      <c r="M17" s="1">
        <v>1</v>
      </c>
      <c r="N17" s="1">
        <v>1</v>
      </c>
      <c r="O17" s="1">
        <v>1</v>
      </c>
      <c r="P17" s="1">
        <v>1</v>
      </c>
      <c r="Q17" s="1"/>
      <c r="R17" s="1">
        <v>2</v>
      </c>
      <c r="S17" s="1">
        <v>2</v>
      </c>
      <c r="T17" s="1">
        <v>2</v>
      </c>
      <c r="U17" s="1">
        <v>2</v>
      </c>
      <c r="V17" s="1">
        <v>2</v>
      </c>
    </row>
    <row r="18" spans="1:47" ht="16.5" thickTop="1" x14ac:dyDescent="0.25">
      <c r="A18" s="217" t="s">
        <v>2</v>
      </c>
      <c r="B18" s="28" t="s">
        <v>24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8">
        <v>0.5</v>
      </c>
      <c r="N18" s="2">
        <v>0.5</v>
      </c>
      <c r="O18" s="2">
        <v>0.5</v>
      </c>
      <c r="P18" s="2">
        <v>0.5</v>
      </c>
      <c r="Q18" s="2">
        <v>0.5</v>
      </c>
      <c r="R18" s="2"/>
      <c r="S18" s="2">
        <v>1</v>
      </c>
      <c r="T18" s="2">
        <v>1</v>
      </c>
      <c r="U18" s="2">
        <v>1</v>
      </c>
      <c r="V18" s="2">
        <v>1</v>
      </c>
      <c r="W18" s="2">
        <v>2</v>
      </c>
      <c r="X18" s="2">
        <v>2</v>
      </c>
      <c r="Y18" s="2">
        <v>2</v>
      </c>
      <c r="Z18" s="2">
        <v>2</v>
      </c>
      <c r="AA18" s="2">
        <v>2</v>
      </c>
    </row>
    <row r="19" spans="1:47" ht="15.75" x14ac:dyDescent="0.25">
      <c r="A19" s="217"/>
      <c r="B19" s="29" t="s">
        <v>25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8">
        <v>0.5</v>
      </c>
      <c r="N19" s="2">
        <v>0.5</v>
      </c>
      <c r="O19" s="2">
        <v>0.5</v>
      </c>
      <c r="P19" s="2">
        <v>0.5</v>
      </c>
      <c r="Q19" s="2">
        <v>0.5</v>
      </c>
      <c r="R19" s="2">
        <v>1</v>
      </c>
      <c r="S19" s="2"/>
      <c r="T19" s="2">
        <v>1</v>
      </c>
      <c r="U19" s="2">
        <v>1</v>
      </c>
      <c r="V19" s="2">
        <v>1</v>
      </c>
      <c r="W19" s="2">
        <v>2</v>
      </c>
      <c r="X19" s="2">
        <v>2</v>
      </c>
      <c r="Y19" s="2">
        <v>2</v>
      </c>
      <c r="Z19" s="2">
        <v>2</v>
      </c>
      <c r="AA19" s="2">
        <v>2</v>
      </c>
    </row>
    <row r="20" spans="1:47" ht="15.75" x14ac:dyDescent="0.25">
      <c r="A20" s="217"/>
      <c r="B20" s="29" t="s">
        <v>26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8">
        <v>0.5</v>
      </c>
      <c r="N20" s="2">
        <v>0.5</v>
      </c>
      <c r="O20" s="2">
        <v>0.5</v>
      </c>
      <c r="P20" s="2">
        <v>0.5</v>
      </c>
      <c r="Q20" s="2">
        <v>0.5</v>
      </c>
      <c r="R20" s="2">
        <v>1</v>
      </c>
      <c r="S20" s="2">
        <v>1</v>
      </c>
      <c r="T20" s="2"/>
      <c r="U20" s="2">
        <v>1</v>
      </c>
      <c r="V20" s="2">
        <v>1</v>
      </c>
      <c r="W20" s="2">
        <v>2</v>
      </c>
      <c r="X20" s="2">
        <v>2</v>
      </c>
      <c r="Y20" s="2">
        <v>2</v>
      </c>
      <c r="Z20" s="2">
        <v>2</v>
      </c>
      <c r="AA20" s="2">
        <v>2</v>
      </c>
    </row>
    <row r="21" spans="1:47" ht="15.75" x14ac:dyDescent="0.25">
      <c r="A21" s="217"/>
      <c r="B21" s="29" t="s">
        <v>27</v>
      </c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8">
        <v>0.5</v>
      </c>
      <c r="N21" s="2">
        <v>0.5</v>
      </c>
      <c r="O21" s="2">
        <v>0.5</v>
      </c>
      <c r="P21" s="2">
        <v>0.5</v>
      </c>
      <c r="Q21" s="2">
        <v>0.5</v>
      </c>
      <c r="R21" s="2">
        <v>1</v>
      </c>
      <c r="S21" s="2">
        <v>1</v>
      </c>
      <c r="T21" s="2">
        <v>1</v>
      </c>
      <c r="U21" s="2"/>
      <c r="V21" s="2">
        <v>1</v>
      </c>
      <c r="W21" s="2">
        <v>2</v>
      </c>
      <c r="X21" s="2">
        <v>2</v>
      </c>
      <c r="Y21" s="2">
        <v>2</v>
      </c>
      <c r="Z21" s="2">
        <v>2</v>
      </c>
      <c r="AA21" s="2">
        <v>2</v>
      </c>
    </row>
    <row r="22" spans="1:47" ht="16.5" thickBot="1" x14ac:dyDescent="0.3">
      <c r="A22" s="217"/>
      <c r="B22" s="30" t="s">
        <v>28</v>
      </c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8">
        <v>0.5</v>
      </c>
      <c r="N22" s="2">
        <v>0.5</v>
      </c>
      <c r="O22" s="2">
        <v>0.5</v>
      </c>
      <c r="P22" s="2">
        <v>0.5</v>
      </c>
      <c r="Q22" s="2">
        <v>0.5</v>
      </c>
      <c r="R22" s="2">
        <v>1</v>
      </c>
      <c r="S22" s="2">
        <v>1</v>
      </c>
      <c r="T22" s="2">
        <v>1</v>
      </c>
      <c r="U22" s="2">
        <v>1</v>
      </c>
      <c r="V22" s="2"/>
      <c r="W22" s="2">
        <v>2</v>
      </c>
      <c r="X22" s="2">
        <v>2</v>
      </c>
      <c r="Y22" s="2">
        <v>2</v>
      </c>
      <c r="Z22" s="2">
        <v>2</v>
      </c>
      <c r="AA22" s="2">
        <v>2</v>
      </c>
    </row>
    <row r="23" spans="1:47" ht="16.5" thickTop="1" x14ac:dyDescent="0.25">
      <c r="A23" s="217" t="s">
        <v>83</v>
      </c>
      <c r="B23" s="28" t="s">
        <v>29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41"/>
      <c r="P23" s="41"/>
      <c r="Q23" s="41"/>
      <c r="R23" s="37">
        <v>0.5</v>
      </c>
      <c r="S23" s="1">
        <v>0.5</v>
      </c>
      <c r="T23" s="1">
        <v>0.5</v>
      </c>
      <c r="U23" s="1">
        <v>0.5</v>
      </c>
      <c r="V23" s="1">
        <v>0.5</v>
      </c>
      <c r="W23" s="1"/>
      <c r="X23" s="1">
        <v>1</v>
      </c>
      <c r="Y23" s="1">
        <v>1</v>
      </c>
      <c r="Z23" s="1">
        <v>1</v>
      </c>
      <c r="AA23" s="1">
        <v>1</v>
      </c>
      <c r="AB23" s="1">
        <v>1.5</v>
      </c>
      <c r="AC23" s="1">
        <v>1.5</v>
      </c>
      <c r="AD23" s="1">
        <v>1.5</v>
      </c>
      <c r="AE23" s="1">
        <v>1.5</v>
      </c>
      <c r="AF23" s="1">
        <v>1.5</v>
      </c>
      <c r="AG23" s="1">
        <v>2</v>
      </c>
      <c r="AH23" s="1">
        <v>2</v>
      </c>
      <c r="AI23" s="1">
        <v>2</v>
      </c>
      <c r="AJ23" s="1">
        <v>2</v>
      </c>
      <c r="AK23" s="1">
        <v>2</v>
      </c>
    </row>
    <row r="24" spans="1:47" ht="15.75" x14ac:dyDescent="0.25">
      <c r="A24" s="217"/>
      <c r="B24" s="29" t="s">
        <v>30</v>
      </c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/>
      <c r="O24" s="41"/>
      <c r="P24" s="41"/>
      <c r="Q24" s="41"/>
      <c r="R24" s="37">
        <v>0.5</v>
      </c>
      <c r="S24" s="1">
        <v>0.5</v>
      </c>
      <c r="T24" s="1">
        <v>0.5</v>
      </c>
      <c r="U24" s="1">
        <v>0.5</v>
      </c>
      <c r="V24" s="1">
        <v>0.5</v>
      </c>
      <c r="W24" s="1">
        <v>1</v>
      </c>
      <c r="X24" s="1"/>
      <c r="Y24" s="1">
        <v>1</v>
      </c>
      <c r="Z24" s="1">
        <v>1</v>
      </c>
      <c r="AA24" s="1">
        <v>1</v>
      </c>
      <c r="AB24" s="1">
        <v>1.5</v>
      </c>
      <c r="AC24" s="1">
        <v>1.5</v>
      </c>
      <c r="AD24" s="1">
        <v>1.5</v>
      </c>
      <c r="AE24" s="1">
        <v>1.5</v>
      </c>
      <c r="AF24" s="1">
        <v>1.5</v>
      </c>
      <c r="AG24" s="1">
        <v>2</v>
      </c>
      <c r="AH24" s="1">
        <v>2</v>
      </c>
      <c r="AI24" s="1">
        <v>2</v>
      </c>
      <c r="AJ24" s="1">
        <v>2</v>
      </c>
      <c r="AK24" s="1">
        <v>2</v>
      </c>
    </row>
    <row r="25" spans="1:47" ht="15.75" x14ac:dyDescent="0.25">
      <c r="A25" s="217"/>
      <c r="B25" s="29" t="s">
        <v>31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  <c r="O25" s="41"/>
      <c r="P25" s="41"/>
      <c r="Q25" s="41"/>
      <c r="R25" s="37">
        <v>0.5</v>
      </c>
      <c r="S25" s="1">
        <v>0.5</v>
      </c>
      <c r="T25" s="1">
        <v>0.5</v>
      </c>
      <c r="U25" s="1">
        <v>0.5</v>
      </c>
      <c r="V25" s="1">
        <v>0.5</v>
      </c>
      <c r="W25" s="1">
        <v>1</v>
      </c>
      <c r="X25" s="1">
        <v>1</v>
      </c>
      <c r="Y25" s="1"/>
      <c r="Z25" s="1">
        <v>1</v>
      </c>
      <c r="AA25" s="1">
        <v>1</v>
      </c>
      <c r="AB25" s="1">
        <v>1.5</v>
      </c>
      <c r="AC25" s="1">
        <v>1.5</v>
      </c>
      <c r="AD25" s="1">
        <v>1.5</v>
      </c>
      <c r="AE25" s="1">
        <v>1.5</v>
      </c>
      <c r="AF25" s="1">
        <v>1.5</v>
      </c>
      <c r="AG25" s="1">
        <v>2</v>
      </c>
      <c r="AH25" s="1">
        <v>2</v>
      </c>
      <c r="AI25" s="1">
        <v>2</v>
      </c>
      <c r="AJ25" s="1">
        <v>2</v>
      </c>
      <c r="AK25" s="1">
        <v>2</v>
      </c>
    </row>
    <row r="26" spans="1:47" ht="15.75" x14ac:dyDescent="0.25">
      <c r="A26" s="217"/>
      <c r="B26" s="29" t="s">
        <v>32</v>
      </c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41"/>
      <c r="P26" s="41"/>
      <c r="Q26" s="41"/>
      <c r="R26" s="37">
        <v>0.5</v>
      </c>
      <c r="S26" s="1">
        <v>0.5</v>
      </c>
      <c r="T26" s="1">
        <v>0.5</v>
      </c>
      <c r="U26" s="1">
        <v>0.5</v>
      </c>
      <c r="V26" s="1">
        <v>0.5</v>
      </c>
      <c r="W26" s="1">
        <v>1</v>
      </c>
      <c r="X26" s="1">
        <v>1</v>
      </c>
      <c r="Y26" s="1">
        <v>1</v>
      </c>
      <c r="Z26" s="1"/>
      <c r="AA26" s="1">
        <v>1</v>
      </c>
      <c r="AB26" s="1">
        <v>1.5</v>
      </c>
      <c r="AC26" s="1">
        <v>1.5</v>
      </c>
      <c r="AD26" s="1">
        <v>1.5</v>
      </c>
      <c r="AE26" s="1">
        <v>1.5</v>
      </c>
      <c r="AF26" s="1">
        <v>1.5</v>
      </c>
      <c r="AG26" s="1">
        <v>2</v>
      </c>
      <c r="AH26" s="1">
        <v>2</v>
      </c>
      <c r="AI26" s="1">
        <v>2</v>
      </c>
      <c r="AJ26" s="1">
        <v>2</v>
      </c>
      <c r="AK26" s="1">
        <v>2</v>
      </c>
    </row>
    <row r="27" spans="1:47" ht="16.5" thickBot="1" x14ac:dyDescent="0.3">
      <c r="A27" s="217"/>
      <c r="B27" s="30" t="s">
        <v>33</v>
      </c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41"/>
      <c r="P27" s="41"/>
      <c r="Q27" s="41"/>
      <c r="R27" s="37">
        <v>0.5</v>
      </c>
      <c r="S27" s="1">
        <v>0.5</v>
      </c>
      <c r="T27" s="1">
        <v>0.5</v>
      </c>
      <c r="U27" s="1">
        <v>0.5</v>
      </c>
      <c r="V27" s="1">
        <v>0.5</v>
      </c>
      <c r="W27" s="1">
        <v>1</v>
      </c>
      <c r="X27" s="1">
        <v>1</v>
      </c>
      <c r="Y27" s="1">
        <v>1</v>
      </c>
      <c r="Z27" s="1">
        <v>1</v>
      </c>
      <c r="AA27" s="1"/>
      <c r="AB27" s="1">
        <v>1.5</v>
      </c>
      <c r="AC27" s="1">
        <v>1.5</v>
      </c>
      <c r="AD27" s="1">
        <v>1.5</v>
      </c>
      <c r="AE27" s="1">
        <v>1.5</v>
      </c>
      <c r="AF27" s="1">
        <v>1.5</v>
      </c>
      <c r="AG27" s="1">
        <v>2</v>
      </c>
      <c r="AH27" s="1">
        <v>2</v>
      </c>
      <c r="AI27" s="1">
        <v>2</v>
      </c>
      <c r="AJ27" s="1">
        <v>2</v>
      </c>
      <c r="AK27" s="1">
        <v>2</v>
      </c>
    </row>
    <row r="28" spans="1:47" ht="16.5" thickTop="1" x14ac:dyDescent="0.25">
      <c r="A28" s="217" t="s">
        <v>84</v>
      </c>
      <c r="B28" s="28" t="s">
        <v>34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41"/>
      <c r="P28" s="41"/>
      <c r="Q28" s="41"/>
      <c r="R28" s="39"/>
      <c r="S28" s="41"/>
      <c r="T28" s="41"/>
      <c r="U28" s="41"/>
      <c r="V28" s="41"/>
      <c r="W28" s="38">
        <v>0.67</v>
      </c>
      <c r="X28" s="2">
        <v>0.67</v>
      </c>
      <c r="Y28" s="2">
        <v>0.67</v>
      </c>
      <c r="Z28" s="2">
        <v>0.67</v>
      </c>
      <c r="AA28" s="2">
        <v>0.67</v>
      </c>
      <c r="AB28" s="2"/>
      <c r="AC28" s="2">
        <v>1</v>
      </c>
      <c r="AD28" s="2">
        <v>1</v>
      </c>
      <c r="AE28" s="2">
        <v>1</v>
      </c>
      <c r="AF28" s="2">
        <v>1</v>
      </c>
      <c r="AG28" s="2">
        <v>1.33</v>
      </c>
      <c r="AH28" s="2">
        <v>1.33</v>
      </c>
      <c r="AI28" s="2">
        <v>1.33</v>
      </c>
      <c r="AJ28" s="2">
        <v>1.33</v>
      </c>
      <c r="AK28" s="2">
        <v>1.33</v>
      </c>
      <c r="AL28" s="2">
        <v>1.67</v>
      </c>
      <c r="AM28" s="2">
        <v>1.67</v>
      </c>
      <c r="AN28" s="2">
        <v>1.67</v>
      </c>
      <c r="AO28" s="2">
        <v>1.67</v>
      </c>
      <c r="AP28" s="2">
        <v>1.67</v>
      </c>
      <c r="AQ28" s="2">
        <v>2</v>
      </c>
      <c r="AR28" s="2">
        <v>2</v>
      </c>
      <c r="AS28" s="2">
        <v>2</v>
      </c>
      <c r="AT28" s="2">
        <v>2</v>
      </c>
      <c r="AU28" s="2">
        <v>2</v>
      </c>
    </row>
    <row r="29" spans="1:47" ht="15.75" x14ac:dyDescent="0.25">
      <c r="A29" s="217"/>
      <c r="B29" s="29" t="s">
        <v>35</v>
      </c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41"/>
      <c r="P29" s="41"/>
      <c r="Q29" s="41"/>
      <c r="R29" s="39"/>
      <c r="S29" s="41"/>
      <c r="T29" s="41"/>
      <c r="U29" s="41"/>
      <c r="V29" s="41"/>
      <c r="W29" s="38">
        <v>0.67</v>
      </c>
      <c r="X29" s="2">
        <v>0.67</v>
      </c>
      <c r="Y29" s="2">
        <v>0.67</v>
      </c>
      <c r="Z29" s="2">
        <v>0.67</v>
      </c>
      <c r="AA29" s="2">
        <v>0.67</v>
      </c>
      <c r="AB29" s="2">
        <v>1</v>
      </c>
      <c r="AC29" s="2"/>
      <c r="AD29" s="2">
        <v>1</v>
      </c>
      <c r="AE29" s="2">
        <v>1</v>
      </c>
      <c r="AF29" s="2">
        <v>1</v>
      </c>
      <c r="AG29" s="2">
        <v>1.33</v>
      </c>
      <c r="AH29" s="2">
        <v>1.33</v>
      </c>
      <c r="AI29" s="2">
        <v>1.33</v>
      </c>
      <c r="AJ29" s="2">
        <v>1.33</v>
      </c>
      <c r="AK29" s="2">
        <v>1.33</v>
      </c>
      <c r="AL29" s="2">
        <v>1.67</v>
      </c>
      <c r="AM29" s="2">
        <v>1.67</v>
      </c>
      <c r="AN29" s="2">
        <v>1.67</v>
      </c>
      <c r="AO29" s="2">
        <v>1.67</v>
      </c>
      <c r="AP29" s="2">
        <v>1.67</v>
      </c>
      <c r="AQ29" s="2">
        <v>2</v>
      </c>
      <c r="AR29" s="2">
        <v>2</v>
      </c>
      <c r="AS29" s="2">
        <v>2</v>
      </c>
      <c r="AT29" s="2">
        <v>2</v>
      </c>
      <c r="AU29" s="2">
        <v>2</v>
      </c>
    </row>
    <row r="30" spans="1:47" ht="15.75" x14ac:dyDescent="0.25">
      <c r="A30" s="217"/>
      <c r="B30" s="29" t="s">
        <v>36</v>
      </c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/>
      <c r="O30" s="41"/>
      <c r="P30" s="41"/>
      <c r="Q30" s="41"/>
      <c r="R30" s="39"/>
      <c r="S30" s="41"/>
      <c r="T30" s="41"/>
      <c r="U30" s="41"/>
      <c r="V30" s="41"/>
      <c r="W30" s="38">
        <v>0.67</v>
      </c>
      <c r="X30" s="2">
        <v>0.67</v>
      </c>
      <c r="Y30" s="2">
        <v>0.67</v>
      </c>
      <c r="Z30" s="2">
        <v>0.67</v>
      </c>
      <c r="AA30" s="2">
        <v>0.67</v>
      </c>
      <c r="AB30" s="2">
        <v>1</v>
      </c>
      <c r="AC30" s="2">
        <v>1</v>
      </c>
      <c r="AD30" s="2"/>
      <c r="AE30" s="2">
        <v>1</v>
      </c>
      <c r="AF30" s="2">
        <v>1</v>
      </c>
      <c r="AG30" s="2">
        <v>1.33</v>
      </c>
      <c r="AH30" s="2">
        <v>1.33</v>
      </c>
      <c r="AI30" s="2">
        <v>1.33</v>
      </c>
      <c r="AJ30" s="2">
        <v>1.33</v>
      </c>
      <c r="AK30" s="2">
        <v>1.33</v>
      </c>
      <c r="AL30" s="2">
        <v>1.67</v>
      </c>
      <c r="AM30" s="2">
        <v>1.67</v>
      </c>
      <c r="AN30" s="2">
        <v>1.67</v>
      </c>
      <c r="AO30" s="2">
        <v>1.67</v>
      </c>
      <c r="AP30" s="2">
        <v>1.67</v>
      </c>
      <c r="AQ30" s="2">
        <v>2</v>
      </c>
      <c r="AR30" s="2">
        <v>2</v>
      </c>
      <c r="AS30" s="2">
        <v>2</v>
      </c>
      <c r="AT30" s="2">
        <v>2</v>
      </c>
      <c r="AU30" s="2">
        <v>2</v>
      </c>
    </row>
    <row r="31" spans="1:47" ht="15.75" x14ac:dyDescent="0.25">
      <c r="A31" s="217"/>
      <c r="B31" s="29" t="s">
        <v>37</v>
      </c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41"/>
      <c r="P31" s="41"/>
      <c r="Q31" s="41"/>
      <c r="R31" s="39"/>
      <c r="S31" s="41"/>
      <c r="T31" s="41"/>
      <c r="U31" s="41"/>
      <c r="V31" s="41"/>
      <c r="W31" s="38">
        <v>0.67</v>
      </c>
      <c r="X31" s="2">
        <v>0.67</v>
      </c>
      <c r="Y31" s="2">
        <v>0.67</v>
      </c>
      <c r="Z31" s="2">
        <v>0.67</v>
      </c>
      <c r="AA31" s="2">
        <v>0.67</v>
      </c>
      <c r="AB31" s="2">
        <v>1</v>
      </c>
      <c r="AC31" s="2">
        <v>1</v>
      </c>
      <c r="AD31" s="2">
        <v>1</v>
      </c>
      <c r="AE31" s="2"/>
      <c r="AF31" s="2">
        <v>1</v>
      </c>
      <c r="AG31" s="2">
        <v>1.33</v>
      </c>
      <c r="AH31" s="2">
        <v>1.33</v>
      </c>
      <c r="AI31" s="2">
        <v>1.33</v>
      </c>
      <c r="AJ31" s="2">
        <v>1.33</v>
      </c>
      <c r="AK31" s="2">
        <v>1.33</v>
      </c>
      <c r="AL31" s="2">
        <v>1.67</v>
      </c>
      <c r="AM31" s="2">
        <v>1.67</v>
      </c>
      <c r="AN31" s="2">
        <v>1.67</v>
      </c>
      <c r="AO31" s="2">
        <v>1.67</v>
      </c>
      <c r="AP31" s="2">
        <v>1.67</v>
      </c>
      <c r="AQ31" s="2">
        <v>2</v>
      </c>
      <c r="AR31" s="2">
        <v>2</v>
      </c>
      <c r="AS31" s="2">
        <v>2</v>
      </c>
      <c r="AT31" s="2">
        <v>2</v>
      </c>
      <c r="AU31" s="2">
        <v>2</v>
      </c>
    </row>
    <row r="32" spans="1:47" ht="16.5" thickBot="1" x14ac:dyDescent="0.3">
      <c r="A32" s="217"/>
      <c r="B32" s="30" t="s">
        <v>38</v>
      </c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41"/>
      <c r="P32" s="41"/>
      <c r="Q32" s="41"/>
      <c r="R32" s="39"/>
      <c r="S32" s="41"/>
      <c r="T32" s="41"/>
      <c r="U32" s="41"/>
      <c r="V32" s="41"/>
      <c r="W32" s="38">
        <v>0.67</v>
      </c>
      <c r="X32" s="2">
        <v>0.67</v>
      </c>
      <c r="Y32" s="2">
        <v>0.67</v>
      </c>
      <c r="Z32" s="2">
        <v>0.67</v>
      </c>
      <c r="AA32" s="2">
        <v>0.67</v>
      </c>
      <c r="AB32" s="2">
        <v>1</v>
      </c>
      <c r="AC32" s="2">
        <v>1</v>
      </c>
      <c r="AD32" s="2">
        <v>1</v>
      </c>
      <c r="AE32" s="2">
        <v>1</v>
      </c>
      <c r="AF32" s="2"/>
      <c r="AG32" s="2">
        <v>1.33</v>
      </c>
      <c r="AH32" s="2">
        <v>1.33</v>
      </c>
      <c r="AI32" s="2">
        <v>1.33</v>
      </c>
      <c r="AJ32" s="2">
        <v>1.33</v>
      </c>
      <c r="AK32" s="2">
        <v>1.33</v>
      </c>
      <c r="AL32" s="2">
        <v>1.67</v>
      </c>
      <c r="AM32" s="2">
        <v>1.67</v>
      </c>
      <c r="AN32" s="2">
        <v>1.67</v>
      </c>
      <c r="AO32" s="2">
        <v>1.67</v>
      </c>
      <c r="AP32" s="2">
        <v>1.67</v>
      </c>
      <c r="AQ32" s="2">
        <v>2</v>
      </c>
      <c r="AR32" s="2">
        <v>2</v>
      </c>
      <c r="AS32" s="2">
        <v>2</v>
      </c>
      <c r="AT32" s="2">
        <v>2</v>
      </c>
      <c r="AU32" s="2">
        <v>2</v>
      </c>
    </row>
    <row r="33" spans="1:62" ht="16.5" thickTop="1" x14ac:dyDescent="0.25">
      <c r="A33" s="218" t="s">
        <v>85</v>
      </c>
      <c r="B33" s="28" t="s">
        <v>39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/>
      <c r="O33" s="41"/>
      <c r="P33" s="41"/>
      <c r="Q33" s="41"/>
      <c r="R33" s="39"/>
      <c r="S33" s="41"/>
      <c r="T33" s="41"/>
      <c r="U33" s="41"/>
      <c r="V33" s="41"/>
      <c r="W33" s="37">
        <v>0.5</v>
      </c>
      <c r="X33" s="1">
        <v>0.5</v>
      </c>
      <c r="Y33" s="1">
        <v>0.5</v>
      </c>
      <c r="Z33" s="1">
        <v>0.5</v>
      </c>
      <c r="AA33" s="1">
        <v>0.5</v>
      </c>
      <c r="AB33" s="1">
        <v>0.75</v>
      </c>
      <c r="AC33" s="1">
        <v>0.75</v>
      </c>
      <c r="AD33" s="1">
        <v>0.75</v>
      </c>
      <c r="AE33" s="1">
        <v>0.75</v>
      </c>
      <c r="AF33" s="1">
        <v>0.75</v>
      </c>
      <c r="AG33" s="1"/>
      <c r="AH33" s="1">
        <v>1</v>
      </c>
      <c r="AI33" s="1">
        <v>1</v>
      </c>
      <c r="AJ33" s="1">
        <v>1</v>
      </c>
      <c r="AK33" s="1">
        <v>1</v>
      </c>
      <c r="AL33" s="1">
        <v>1.25</v>
      </c>
      <c r="AM33" s="1">
        <v>1.25</v>
      </c>
      <c r="AN33" s="1">
        <v>1.25</v>
      </c>
      <c r="AO33" s="1">
        <v>1.25</v>
      </c>
      <c r="AP33" s="1">
        <v>1.25</v>
      </c>
      <c r="AQ33" s="1">
        <v>1.5</v>
      </c>
      <c r="AR33" s="1">
        <v>1.5</v>
      </c>
      <c r="AS33" s="1">
        <v>1.5</v>
      </c>
      <c r="AT33" s="1">
        <v>1.5</v>
      </c>
      <c r="AU33" s="1">
        <v>1.5</v>
      </c>
      <c r="AV33" s="1">
        <v>1.875</v>
      </c>
      <c r="AW33" s="1">
        <v>1.875</v>
      </c>
      <c r="AX33" s="1">
        <v>1.875</v>
      </c>
      <c r="AY33" s="1">
        <v>1.875</v>
      </c>
      <c r="AZ33" s="1">
        <v>1.875</v>
      </c>
    </row>
    <row r="34" spans="1:62" ht="15.75" x14ac:dyDescent="0.25">
      <c r="A34" s="218"/>
      <c r="B34" s="29" t="s">
        <v>40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/>
      <c r="O34" s="41"/>
      <c r="P34" s="41"/>
      <c r="Q34" s="41"/>
      <c r="R34" s="39"/>
      <c r="S34" s="41"/>
      <c r="T34" s="41"/>
      <c r="U34" s="41"/>
      <c r="V34" s="41"/>
      <c r="W34" s="37">
        <v>0.5</v>
      </c>
      <c r="X34" s="1">
        <v>0.5</v>
      </c>
      <c r="Y34" s="1">
        <v>0.5</v>
      </c>
      <c r="Z34" s="1">
        <v>0.5</v>
      </c>
      <c r="AA34" s="1">
        <v>0.5</v>
      </c>
      <c r="AB34" s="1">
        <v>0.75</v>
      </c>
      <c r="AC34" s="1">
        <v>0.75</v>
      </c>
      <c r="AD34" s="1">
        <v>0.75</v>
      </c>
      <c r="AE34" s="1">
        <v>0.75</v>
      </c>
      <c r="AF34" s="1">
        <v>0.75</v>
      </c>
      <c r="AG34" s="1">
        <v>1</v>
      </c>
      <c r="AH34" s="1"/>
      <c r="AI34" s="1">
        <v>1</v>
      </c>
      <c r="AJ34" s="1">
        <v>1</v>
      </c>
      <c r="AK34" s="1">
        <v>1</v>
      </c>
      <c r="AL34" s="1">
        <v>1.25</v>
      </c>
      <c r="AM34" s="1">
        <v>1.25</v>
      </c>
      <c r="AN34" s="1">
        <v>1.25</v>
      </c>
      <c r="AO34" s="1">
        <v>1.25</v>
      </c>
      <c r="AP34" s="1">
        <v>1.25</v>
      </c>
      <c r="AQ34" s="1">
        <v>1.5</v>
      </c>
      <c r="AR34" s="1">
        <v>1.5</v>
      </c>
      <c r="AS34" s="1">
        <v>1.5</v>
      </c>
      <c r="AT34" s="1">
        <v>1.5</v>
      </c>
      <c r="AU34" s="1">
        <v>1.5</v>
      </c>
      <c r="AV34" s="1">
        <v>1.875</v>
      </c>
      <c r="AW34" s="1">
        <v>1.875</v>
      </c>
      <c r="AX34" s="1">
        <v>1.875</v>
      </c>
      <c r="AY34" s="1">
        <v>1.875</v>
      </c>
      <c r="AZ34" s="1">
        <v>1.875</v>
      </c>
    </row>
    <row r="35" spans="1:62" ht="15.75" x14ac:dyDescent="0.25">
      <c r="A35" s="218"/>
      <c r="B35" s="26" t="s">
        <v>41</v>
      </c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/>
      <c r="O35" s="41"/>
      <c r="P35" s="41"/>
      <c r="Q35" s="41"/>
      <c r="R35" s="39"/>
      <c r="S35" s="41"/>
      <c r="T35" s="41"/>
      <c r="U35" s="41"/>
      <c r="V35" s="41"/>
      <c r="W35" s="37">
        <v>0.5</v>
      </c>
      <c r="X35" s="1">
        <v>0.5</v>
      </c>
      <c r="Y35" s="1">
        <v>0.5</v>
      </c>
      <c r="Z35" s="1">
        <v>0.5</v>
      </c>
      <c r="AA35" s="1">
        <v>0.5</v>
      </c>
      <c r="AB35" s="1">
        <v>0.75</v>
      </c>
      <c r="AC35" s="1">
        <v>0.75</v>
      </c>
      <c r="AD35" s="1">
        <v>0.75</v>
      </c>
      <c r="AE35" s="1">
        <v>0.75</v>
      </c>
      <c r="AF35" s="1">
        <v>0.75</v>
      </c>
      <c r="AG35" s="1">
        <v>1</v>
      </c>
      <c r="AH35" s="1">
        <v>1</v>
      </c>
      <c r="AI35" s="1"/>
      <c r="AJ35" s="1">
        <v>1</v>
      </c>
      <c r="AK35" s="1">
        <v>1</v>
      </c>
      <c r="AL35" s="1">
        <v>1.25</v>
      </c>
      <c r="AM35" s="1">
        <v>1.25</v>
      </c>
      <c r="AN35" s="1">
        <v>1.25</v>
      </c>
      <c r="AO35" s="1">
        <v>1.25</v>
      </c>
      <c r="AP35" s="1">
        <v>1.25</v>
      </c>
      <c r="AQ35" s="1">
        <v>1.5</v>
      </c>
      <c r="AR35" s="1">
        <v>1.5</v>
      </c>
      <c r="AS35" s="1">
        <v>1.5</v>
      </c>
      <c r="AT35" s="1">
        <v>1.5</v>
      </c>
      <c r="AU35" s="1">
        <v>1.5</v>
      </c>
      <c r="AV35" s="1">
        <v>1.875</v>
      </c>
      <c r="AW35" s="1">
        <v>1.875</v>
      </c>
      <c r="AX35" s="1">
        <v>1.875</v>
      </c>
      <c r="AY35" s="1">
        <v>1.875</v>
      </c>
      <c r="AZ35" s="1">
        <v>1.875</v>
      </c>
    </row>
    <row r="36" spans="1:62" ht="15.75" x14ac:dyDescent="0.25">
      <c r="A36" s="218"/>
      <c r="B36" s="29" t="s">
        <v>42</v>
      </c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/>
      <c r="O36" s="41"/>
      <c r="P36" s="41"/>
      <c r="Q36" s="41"/>
      <c r="R36" s="39"/>
      <c r="S36" s="41"/>
      <c r="T36" s="41"/>
      <c r="U36" s="41"/>
      <c r="V36" s="41"/>
      <c r="W36" s="37">
        <v>0.5</v>
      </c>
      <c r="X36" s="1">
        <v>0.5</v>
      </c>
      <c r="Y36" s="1">
        <v>0.5</v>
      </c>
      <c r="Z36" s="1">
        <v>0.5</v>
      </c>
      <c r="AA36" s="1">
        <v>0.5</v>
      </c>
      <c r="AB36" s="1">
        <v>0.75</v>
      </c>
      <c r="AC36" s="1">
        <v>0.75</v>
      </c>
      <c r="AD36" s="1">
        <v>0.75</v>
      </c>
      <c r="AE36" s="1">
        <v>0.75</v>
      </c>
      <c r="AF36" s="1">
        <v>0.75</v>
      </c>
      <c r="AG36" s="1">
        <v>1</v>
      </c>
      <c r="AH36" s="1">
        <v>1</v>
      </c>
      <c r="AI36" s="1">
        <v>1</v>
      </c>
      <c r="AJ36" s="1"/>
      <c r="AK36" s="1">
        <v>1</v>
      </c>
      <c r="AL36" s="1">
        <v>1.25</v>
      </c>
      <c r="AM36" s="1">
        <v>1.25</v>
      </c>
      <c r="AN36" s="1">
        <v>1.25</v>
      </c>
      <c r="AO36" s="1">
        <v>1.25</v>
      </c>
      <c r="AP36" s="1">
        <v>1.25</v>
      </c>
      <c r="AQ36" s="1">
        <v>1.5</v>
      </c>
      <c r="AR36" s="1">
        <v>1.5</v>
      </c>
      <c r="AS36" s="1">
        <v>1.5</v>
      </c>
      <c r="AT36" s="1">
        <v>1.5</v>
      </c>
      <c r="AU36" s="1">
        <v>1.5</v>
      </c>
      <c r="AV36" s="1">
        <v>1.875</v>
      </c>
      <c r="AW36" s="1">
        <v>1.875</v>
      </c>
      <c r="AX36" s="1">
        <v>1.875</v>
      </c>
      <c r="AY36" s="1">
        <v>1.875</v>
      </c>
      <c r="AZ36" s="1">
        <v>1.875</v>
      </c>
    </row>
    <row r="37" spans="1:62" ht="16.5" thickBot="1" x14ac:dyDescent="0.3">
      <c r="A37" s="218"/>
      <c r="B37" s="30" t="s">
        <v>43</v>
      </c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/>
      <c r="O37" s="41"/>
      <c r="P37" s="41"/>
      <c r="Q37" s="41"/>
      <c r="R37" s="39"/>
      <c r="S37" s="41"/>
      <c r="T37" s="41"/>
      <c r="U37" s="41"/>
      <c r="V37" s="41"/>
      <c r="W37" s="37">
        <v>0.5</v>
      </c>
      <c r="X37" s="1">
        <v>0.5</v>
      </c>
      <c r="Y37" s="1">
        <v>0.5</v>
      </c>
      <c r="Z37" s="1">
        <v>0.5</v>
      </c>
      <c r="AA37" s="1">
        <v>0.5</v>
      </c>
      <c r="AB37" s="1">
        <v>0.75</v>
      </c>
      <c r="AC37" s="1">
        <v>0.75</v>
      </c>
      <c r="AD37" s="1">
        <v>0.75</v>
      </c>
      <c r="AE37" s="1">
        <v>0.75</v>
      </c>
      <c r="AF37" s="1">
        <v>0.75</v>
      </c>
      <c r="AG37" s="1">
        <v>1</v>
      </c>
      <c r="AH37" s="1">
        <v>1</v>
      </c>
      <c r="AI37" s="1">
        <v>1</v>
      </c>
      <c r="AJ37" s="1">
        <v>1</v>
      </c>
      <c r="AK37" s="1"/>
      <c r="AL37" s="1">
        <v>1.25</v>
      </c>
      <c r="AM37" s="1">
        <v>1.25</v>
      </c>
      <c r="AN37" s="1">
        <v>1.25</v>
      </c>
      <c r="AO37" s="1">
        <v>1.25</v>
      </c>
      <c r="AP37" s="1">
        <v>1.25</v>
      </c>
      <c r="AQ37" s="1">
        <v>1.5</v>
      </c>
      <c r="AR37" s="1">
        <v>1.5</v>
      </c>
      <c r="AS37" s="1">
        <v>1.5</v>
      </c>
      <c r="AT37" s="1">
        <v>1.5</v>
      </c>
      <c r="AU37" s="1">
        <v>1.5</v>
      </c>
      <c r="AV37" s="1">
        <v>1.875</v>
      </c>
      <c r="AW37" s="1">
        <v>1.875</v>
      </c>
      <c r="AX37" s="1">
        <v>1.875</v>
      </c>
      <c r="AY37" s="1">
        <v>1.875</v>
      </c>
      <c r="AZ37" s="1">
        <v>1.875</v>
      </c>
    </row>
    <row r="38" spans="1:62" ht="16.5" thickTop="1" x14ac:dyDescent="0.25">
      <c r="A38" s="217" t="s">
        <v>86</v>
      </c>
      <c r="B38" s="31" t="s">
        <v>44</v>
      </c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/>
      <c r="O38" s="41"/>
      <c r="P38" s="41"/>
      <c r="Q38" s="41"/>
      <c r="R38" s="39"/>
      <c r="S38" s="41"/>
      <c r="T38" s="41"/>
      <c r="U38" s="41"/>
      <c r="V38" s="41"/>
      <c r="W38" s="39"/>
      <c r="X38" s="41"/>
      <c r="Y38" s="41"/>
      <c r="Z38" s="41"/>
      <c r="AA38" s="41"/>
      <c r="AB38" s="38">
        <v>0.6</v>
      </c>
      <c r="AC38" s="2">
        <v>0.6</v>
      </c>
      <c r="AD38" s="2">
        <v>0.6</v>
      </c>
      <c r="AE38" s="2">
        <v>0.6</v>
      </c>
      <c r="AF38" s="2">
        <v>0.6</v>
      </c>
      <c r="AG38" s="2">
        <v>0.8</v>
      </c>
      <c r="AH38" s="2">
        <v>0.8</v>
      </c>
      <c r="AI38" s="2">
        <v>0.8</v>
      </c>
      <c r="AJ38" s="2">
        <v>0.8</v>
      </c>
      <c r="AK38" s="2">
        <v>0.8</v>
      </c>
      <c r="AL38" s="2"/>
      <c r="AM38" s="2">
        <v>1</v>
      </c>
      <c r="AN38" s="2">
        <v>1</v>
      </c>
      <c r="AO38" s="2">
        <v>1</v>
      </c>
      <c r="AP38" s="2">
        <v>1</v>
      </c>
      <c r="AQ38" s="2">
        <v>1.2</v>
      </c>
      <c r="AR38" s="2">
        <v>1.2</v>
      </c>
      <c r="AS38" s="2">
        <v>1.2</v>
      </c>
      <c r="AT38" s="2">
        <v>1.2</v>
      </c>
      <c r="AU38" s="2">
        <v>1.2</v>
      </c>
      <c r="AV38" s="2">
        <v>1.5</v>
      </c>
      <c r="AW38" s="2">
        <v>1.5</v>
      </c>
      <c r="AX38" s="2">
        <v>1.5</v>
      </c>
      <c r="AY38" s="2">
        <v>1.5</v>
      </c>
      <c r="AZ38" s="2">
        <v>1.5</v>
      </c>
      <c r="BA38" s="2">
        <v>1.8</v>
      </c>
      <c r="BB38" s="2">
        <v>1.8</v>
      </c>
      <c r="BC38" s="2">
        <v>1.8</v>
      </c>
      <c r="BD38" s="2">
        <v>1.8</v>
      </c>
      <c r="BE38" s="2">
        <v>1.8</v>
      </c>
    </row>
    <row r="39" spans="1:62" ht="15.75" x14ac:dyDescent="0.25">
      <c r="A39" s="217"/>
      <c r="B39" s="31" t="s">
        <v>45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/>
      <c r="O39" s="41"/>
      <c r="P39" s="41"/>
      <c r="Q39" s="41"/>
      <c r="R39" s="39"/>
      <c r="S39" s="41"/>
      <c r="T39" s="41"/>
      <c r="U39" s="41"/>
      <c r="V39" s="41"/>
      <c r="W39" s="39"/>
      <c r="X39" s="41"/>
      <c r="Y39" s="41"/>
      <c r="Z39" s="41"/>
      <c r="AA39" s="41"/>
      <c r="AB39" s="38">
        <v>0.6</v>
      </c>
      <c r="AC39" s="2">
        <v>0.6</v>
      </c>
      <c r="AD39" s="2">
        <v>0.6</v>
      </c>
      <c r="AE39" s="2">
        <v>0.6</v>
      </c>
      <c r="AF39" s="2">
        <v>0.6</v>
      </c>
      <c r="AG39" s="2">
        <v>0.8</v>
      </c>
      <c r="AH39" s="2">
        <v>0.8</v>
      </c>
      <c r="AI39" s="2">
        <v>0.8</v>
      </c>
      <c r="AJ39" s="2">
        <v>0.8</v>
      </c>
      <c r="AK39" s="2">
        <v>0.8</v>
      </c>
      <c r="AL39" s="2">
        <v>1</v>
      </c>
      <c r="AM39" s="2"/>
      <c r="AN39" s="2">
        <v>1</v>
      </c>
      <c r="AO39" s="2">
        <v>1</v>
      </c>
      <c r="AP39" s="2">
        <v>1</v>
      </c>
      <c r="AQ39" s="2">
        <v>1.2</v>
      </c>
      <c r="AR39" s="2">
        <v>1.2</v>
      </c>
      <c r="AS39" s="2">
        <v>1.2</v>
      </c>
      <c r="AT39" s="2">
        <v>1.2</v>
      </c>
      <c r="AU39" s="2">
        <v>1.2</v>
      </c>
      <c r="AV39" s="2">
        <v>1.5</v>
      </c>
      <c r="AW39" s="2">
        <v>1.5</v>
      </c>
      <c r="AX39" s="2">
        <v>1.5</v>
      </c>
      <c r="AY39" s="2">
        <v>1.5</v>
      </c>
      <c r="AZ39" s="2">
        <v>1.5</v>
      </c>
      <c r="BA39" s="2">
        <v>1.8</v>
      </c>
      <c r="BB39" s="2">
        <v>1.8</v>
      </c>
      <c r="BC39" s="2">
        <v>1.8</v>
      </c>
      <c r="BD39" s="2">
        <v>1.8</v>
      </c>
      <c r="BE39" s="2">
        <v>1.8</v>
      </c>
    </row>
    <row r="40" spans="1:62" ht="15.75" x14ac:dyDescent="0.25">
      <c r="A40" s="217"/>
      <c r="B40" s="32" t="s">
        <v>46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/>
      <c r="O40" s="41"/>
      <c r="P40" s="41"/>
      <c r="Q40" s="41"/>
      <c r="R40" s="39"/>
      <c r="S40" s="41"/>
      <c r="T40" s="41"/>
      <c r="U40" s="41"/>
      <c r="V40" s="41"/>
      <c r="W40" s="39"/>
      <c r="X40" s="41"/>
      <c r="Y40" s="41"/>
      <c r="Z40" s="41"/>
      <c r="AA40" s="41"/>
      <c r="AB40" s="38">
        <v>0.6</v>
      </c>
      <c r="AC40" s="2">
        <v>0.6</v>
      </c>
      <c r="AD40" s="2">
        <v>0.6</v>
      </c>
      <c r="AE40" s="2">
        <v>0.6</v>
      </c>
      <c r="AF40" s="2">
        <v>0.6</v>
      </c>
      <c r="AG40" s="2">
        <v>0.8</v>
      </c>
      <c r="AH40" s="2">
        <v>0.8</v>
      </c>
      <c r="AI40" s="2">
        <v>0.8</v>
      </c>
      <c r="AJ40" s="2">
        <v>0.8</v>
      </c>
      <c r="AK40" s="2">
        <v>0.8</v>
      </c>
      <c r="AL40" s="2">
        <v>1</v>
      </c>
      <c r="AM40" s="2">
        <v>1</v>
      </c>
      <c r="AN40" s="2"/>
      <c r="AO40" s="2">
        <v>1</v>
      </c>
      <c r="AP40" s="2">
        <v>1</v>
      </c>
      <c r="AQ40" s="2">
        <v>1.2</v>
      </c>
      <c r="AR40" s="2">
        <v>1.2</v>
      </c>
      <c r="AS40" s="2">
        <v>1.2</v>
      </c>
      <c r="AT40" s="2">
        <v>1.2</v>
      </c>
      <c r="AU40" s="2">
        <v>1.2</v>
      </c>
      <c r="AV40" s="2">
        <v>1.5</v>
      </c>
      <c r="AW40" s="2">
        <v>1.5</v>
      </c>
      <c r="AX40" s="2">
        <v>1.5</v>
      </c>
      <c r="AY40" s="2">
        <v>1.5</v>
      </c>
      <c r="AZ40" s="2">
        <v>1.5</v>
      </c>
      <c r="BA40" s="2">
        <v>1.8</v>
      </c>
      <c r="BB40" s="2">
        <v>1.8</v>
      </c>
      <c r="BC40" s="2">
        <v>1.8</v>
      </c>
      <c r="BD40" s="2">
        <v>1.8</v>
      </c>
      <c r="BE40" s="2">
        <v>1.8</v>
      </c>
    </row>
    <row r="41" spans="1:62" ht="15.75" x14ac:dyDescent="0.25">
      <c r="A41" s="217"/>
      <c r="B41" s="29" t="s">
        <v>47</v>
      </c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/>
      <c r="O41" s="41"/>
      <c r="P41" s="41"/>
      <c r="Q41" s="41"/>
      <c r="R41" s="39"/>
      <c r="S41" s="41"/>
      <c r="T41" s="41"/>
      <c r="U41" s="41"/>
      <c r="V41" s="41"/>
      <c r="W41" s="39"/>
      <c r="X41" s="41"/>
      <c r="Y41" s="41"/>
      <c r="Z41" s="41"/>
      <c r="AA41" s="41"/>
      <c r="AB41" s="38">
        <v>0.6</v>
      </c>
      <c r="AC41" s="2">
        <v>0.6</v>
      </c>
      <c r="AD41" s="2">
        <v>0.6</v>
      </c>
      <c r="AE41" s="2">
        <v>0.6</v>
      </c>
      <c r="AF41" s="2">
        <v>0.6</v>
      </c>
      <c r="AG41" s="2">
        <v>0.8</v>
      </c>
      <c r="AH41" s="2">
        <v>0.8</v>
      </c>
      <c r="AI41" s="2">
        <v>0.8</v>
      </c>
      <c r="AJ41" s="2">
        <v>0.8</v>
      </c>
      <c r="AK41" s="2">
        <v>0.8</v>
      </c>
      <c r="AL41" s="2">
        <v>1</v>
      </c>
      <c r="AM41" s="2">
        <v>1</v>
      </c>
      <c r="AN41" s="2">
        <v>1</v>
      </c>
      <c r="AO41" s="2"/>
      <c r="AP41" s="2">
        <v>1</v>
      </c>
      <c r="AQ41" s="2">
        <v>1.2</v>
      </c>
      <c r="AR41" s="2">
        <v>1.2</v>
      </c>
      <c r="AS41" s="2">
        <v>1.2</v>
      </c>
      <c r="AT41" s="2">
        <v>1.2</v>
      </c>
      <c r="AU41" s="2">
        <v>1.2</v>
      </c>
      <c r="AV41" s="2">
        <v>1.5</v>
      </c>
      <c r="AW41" s="2">
        <v>1.5</v>
      </c>
      <c r="AX41" s="2">
        <v>1.5</v>
      </c>
      <c r="AY41" s="2">
        <v>1.5</v>
      </c>
      <c r="AZ41" s="2">
        <v>1.5</v>
      </c>
      <c r="BA41" s="2">
        <v>1.8</v>
      </c>
      <c r="BB41" s="2">
        <v>1.8</v>
      </c>
      <c r="BC41" s="2">
        <v>1.8</v>
      </c>
      <c r="BD41" s="2">
        <v>1.8</v>
      </c>
      <c r="BE41" s="2">
        <v>1.8</v>
      </c>
    </row>
    <row r="42" spans="1:62" ht="16.5" thickBot="1" x14ac:dyDescent="0.3">
      <c r="A42" s="217"/>
      <c r="B42" s="33" t="s">
        <v>48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/>
      <c r="O42" s="41"/>
      <c r="P42" s="41"/>
      <c r="Q42" s="41"/>
      <c r="R42" s="39"/>
      <c r="S42" s="41"/>
      <c r="T42" s="41"/>
      <c r="U42" s="41"/>
      <c r="V42" s="41"/>
      <c r="W42" s="39"/>
      <c r="X42" s="41"/>
      <c r="Y42" s="41"/>
      <c r="Z42" s="41"/>
      <c r="AA42" s="41"/>
      <c r="AB42" s="38">
        <v>0.6</v>
      </c>
      <c r="AC42" s="2">
        <v>0.6</v>
      </c>
      <c r="AD42" s="2">
        <v>0.6</v>
      </c>
      <c r="AE42" s="2">
        <v>0.6</v>
      </c>
      <c r="AF42" s="2">
        <v>0.6</v>
      </c>
      <c r="AG42" s="2">
        <v>0.8</v>
      </c>
      <c r="AH42" s="2">
        <v>0.8</v>
      </c>
      <c r="AI42" s="2">
        <v>0.8</v>
      </c>
      <c r="AJ42" s="2">
        <v>0.8</v>
      </c>
      <c r="AK42" s="2">
        <v>0.8</v>
      </c>
      <c r="AL42" s="2">
        <v>1</v>
      </c>
      <c r="AM42" s="2">
        <v>1</v>
      </c>
      <c r="AN42" s="2">
        <v>1</v>
      </c>
      <c r="AO42" s="2">
        <v>1</v>
      </c>
      <c r="AP42" s="2"/>
      <c r="AQ42" s="2">
        <v>1.2</v>
      </c>
      <c r="AR42" s="2">
        <v>1.2</v>
      </c>
      <c r="AS42" s="2">
        <v>1.2</v>
      </c>
      <c r="AT42" s="2">
        <v>1.2</v>
      </c>
      <c r="AU42" s="2">
        <v>1.2</v>
      </c>
      <c r="AV42" s="2">
        <v>1.5</v>
      </c>
      <c r="AW42" s="2">
        <v>1.5</v>
      </c>
      <c r="AX42" s="2">
        <v>1.5</v>
      </c>
      <c r="AY42" s="2">
        <v>1.5</v>
      </c>
      <c r="AZ42" s="2">
        <v>1.5</v>
      </c>
      <c r="BA42" s="2">
        <v>1.8</v>
      </c>
      <c r="BB42" s="2">
        <v>1.8</v>
      </c>
      <c r="BC42" s="2">
        <v>1.8</v>
      </c>
      <c r="BD42" s="2">
        <v>1.8</v>
      </c>
      <c r="BE42" s="2">
        <v>1.8</v>
      </c>
    </row>
    <row r="43" spans="1:62" ht="16.5" thickTop="1" x14ac:dyDescent="0.25">
      <c r="A43" s="217" t="s">
        <v>87</v>
      </c>
      <c r="B43" s="34" t="s">
        <v>49</v>
      </c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41"/>
      <c r="P43" s="41"/>
      <c r="Q43" s="41"/>
      <c r="R43" s="39"/>
      <c r="S43" s="41"/>
      <c r="T43" s="41"/>
      <c r="U43" s="41"/>
      <c r="V43" s="41"/>
      <c r="W43" s="39"/>
      <c r="X43" s="41"/>
      <c r="Y43" s="41"/>
      <c r="Z43" s="41"/>
      <c r="AA43" s="41"/>
      <c r="AB43" s="39"/>
      <c r="AC43" s="41"/>
      <c r="AD43" s="41"/>
      <c r="AE43" s="41"/>
      <c r="AF43" s="41"/>
      <c r="AG43" s="37">
        <v>0.6</v>
      </c>
      <c r="AH43" s="1">
        <v>0.6</v>
      </c>
      <c r="AI43" s="1">
        <v>0.6</v>
      </c>
      <c r="AJ43" s="1">
        <v>0.6</v>
      </c>
      <c r="AK43" s="1">
        <v>0.6</v>
      </c>
      <c r="AL43" s="1">
        <v>0.8</v>
      </c>
      <c r="AM43" s="1">
        <v>0.8</v>
      </c>
      <c r="AN43" s="1">
        <v>0.8</v>
      </c>
      <c r="AO43" s="1">
        <v>0.8</v>
      </c>
      <c r="AP43" s="1">
        <v>0.8</v>
      </c>
      <c r="AQ43" s="1"/>
      <c r="AR43" s="1">
        <v>1</v>
      </c>
      <c r="AS43" s="1">
        <v>1</v>
      </c>
      <c r="AT43" s="1">
        <v>1</v>
      </c>
      <c r="AU43" s="1">
        <v>1</v>
      </c>
      <c r="AV43" s="1">
        <v>1.25</v>
      </c>
      <c r="AW43" s="1">
        <v>1.25</v>
      </c>
      <c r="AX43" s="1">
        <v>1.25</v>
      </c>
      <c r="AY43" s="1">
        <v>1.25</v>
      </c>
      <c r="AZ43" s="1">
        <v>1.25</v>
      </c>
      <c r="BA43" s="1">
        <v>1.5</v>
      </c>
      <c r="BB43" s="1">
        <v>1.5</v>
      </c>
      <c r="BC43" s="1">
        <v>1.5</v>
      </c>
      <c r="BD43" s="1">
        <v>1.5</v>
      </c>
      <c r="BE43" s="1">
        <v>1.5</v>
      </c>
      <c r="BF43" s="1">
        <v>1.8</v>
      </c>
      <c r="BG43" s="1">
        <v>1.8</v>
      </c>
      <c r="BH43" s="1">
        <v>1.8</v>
      </c>
      <c r="BI43" s="1">
        <v>1.8</v>
      </c>
      <c r="BJ43" s="1">
        <v>1.8</v>
      </c>
    </row>
    <row r="44" spans="1:62" ht="15.75" x14ac:dyDescent="0.25">
      <c r="A44" s="217"/>
      <c r="B44" s="31" t="s">
        <v>50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/>
      <c r="O44" s="41"/>
      <c r="P44" s="41"/>
      <c r="Q44" s="41"/>
      <c r="R44" s="39"/>
      <c r="S44" s="41"/>
      <c r="T44" s="41"/>
      <c r="U44" s="41"/>
      <c r="V44" s="41"/>
      <c r="W44" s="39"/>
      <c r="X44" s="41"/>
      <c r="Y44" s="41"/>
      <c r="Z44" s="41"/>
      <c r="AA44" s="41"/>
      <c r="AB44" s="39"/>
      <c r="AC44" s="41"/>
      <c r="AD44" s="41"/>
      <c r="AE44" s="41"/>
      <c r="AF44" s="41"/>
      <c r="AG44" s="37">
        <v>0.6</v>
      </c>
      <c r="AH44" s="1">
        <v>0.6</v>
      </c>
      <c r="AI44" s="1">
        <v>0.6</v>
      </c>
      <c r="AJ44" s="1">
        <v>0.6</v>
      </c>
      <c r="AK44" s="1">
        <v>0.6</v>
      </c>
      <c r="AL44" s="1">
        <v>0.8</v>
      </c>
      <c r="AM44" s="1">
        <v>0.8</v>
      </c>
      <c r="AN44" s="1">
        <v>0.8</v>
      </c>
      <c r="AO44" s="1">
        <v>0.8</v>
      </c>
      <c r="AP44" s="1">
        <v>0.8</v>
      </c>
      <c r="AQ44" s="1">
        <v>1</v>
      </c>
      <c r="AR44" s="1"/>
      <c r="AS44" s="1">
        <v>1</v>
      </c>
      <c r="AT44" s="1">
        <v>1</v>
      </c>
      <c r="AU44" s="1">
        <v>1</v>
      </c>
      <c r="AV44" s="1">
        <v>1.25</v>
      </c>
      <c r="AW44" s="1">
        <v>1.25</v>
      </c>
      <c r="AX44" s="1">
        <v>1.25</v>
      </c>
      <c r="AY44" s="1">
        <v>1.25</v>
      </c>
      <c r="AZ44" s="1">
        <v>1.25</v>
      </c>
      <c r="BA44" s="1">
        <v>1.5</v>
      </c>
      <c r="BB44" s="1">
        <v>1.5</v>
      </c>
      <c r="BC44" s="1">
        <v>1.5</v>
      </c>
      <c r="BD44" s="1">
        <v>1.5</v>
      </c>
      <c r="BE44" s="1">
        <v>1.5</v>
      </c>
      <c r="BF44" s="1">
        <v>1.8</v>
      </c>
      <c r="BG44" s="1">
        <v>1.8</v>
      </c>
      <c r="BH44" s="1">
        <v>1.8</v>
      </c>
      <c r="BI44" s="1">
        <v>1.8</v>
      </c>
      <c r="BJ44" s="1">
        <v>1.8</v>
      </c>
    </row>
    <row r="45" spans="1:62" ht="15.75" x14ac:dyDescent="0.25">
      <c r="A45" s="217"/>
      <c r="B45" s="31" t="s">
        <v>51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/>
      <c r="O45" s="41"/>
      <c r="P45" s="41"/>
      <c r="Q45" s="41"/>
      <c r="R45" s="39"/>
      <c r="S45" s="41"/>
      <c r="T45" s="41"/>
      <c r="U45" s="41"/>
      <c r="V45" s="41"/>
      <c r="W45" s="39"/>
      <c r="X45" s="41"/>
      <c r="Y45" s="41"/>
      <c r="Z45" s="41"/>
      <c r="AA45" s="41"/>
      <c r="AB45" s="39"/>
      <c r="AC45" s="41"/>
      <c r="AD45" s="41"/>
      <c r="AE45" s="41"/>
      <c r="AF45" s="41"/>
      <c r="AG45" s="37">
        <v>0.6</v>
      </c>
      <c r="AH45" s="1">
        <v>0.6</v>
      </c>
      <c r="AI45" s="1">
        <v>0.6</v>
      </c>
      <c r="AJ45" s="1">
        <v>0.6</v>
      </c>
      <c r="AK45" s="1">
        <v>0.6</v>
      </c>
      <c r="AL45" s="1">
        <v>0.8</v>
      </c>
      <c r="AM45" s="1">
        <v>0.8</v>
      </c>
      <c r="AN45" s="1">
        <v>0.8</v>
      </c>
      <c r="AO45" s="1">
        <v>0.8</v>
      </c>
      <c r="AP45" s="1">
        <v>0.8</v>
      </c>
      <c r="AQ45" s="1">
        <v>1</v>
      </c>
      <c r="AR45" s="1">
        <v>1</v>
      </c>
      <c r="AS45" s="1"/>
      <c r="AT45" s="1">
        <v>1</v>
      </c>
      <c r="AU45" s="1">
        <v>1</v>
      </c>
      <c r="AV45" s="1">
        <v>1.25</v>
      </c>
      <c r="AW45" s="1">
        <v>1.25</v>
      </c>
      <c r="AX45" s="1">
        <v>1.25</v>
      </c>
      <c r="AY45" s="1">
        <v>1.25</v>
      </c>
      <c r="AZ45" s="1">
        <v>1.25</v>
      </c>
      <c r="BA45" s="1">
        <v>1.5</v>
      </c>
      <c r="BB45" s="1">
        <v>1.5</v>
      </c>
      <c r="BC45" s="1">
        <v>1.5</v>
      </c>
      <c r="BD45" s="1">
        <v>1.5</v>
      </c>
      <c r="BE45" s="1">
        <v>1.5</v>
      </c>
      <c r="BF45" s="1">
        <v>1.8</v>
      </c>
      <c r="BG45" s="1">
        <v>1.8</v>
      </c>
      <c r="BH45" s="1">
        <v>1.8</v>
      </c>
      <c r="BI45" s="1">
        <v>1.8</v>
      </c>
      <c r="BJ45" s="1">
        <v>1.8</v>
      </c>
    </row>
    <row r="46" spans="1:62" ht="15.75" x14ac:dyDescent="0.25">
      <c r="A46" s="217"/>
      <c r="B46" s="31" t="s">
        <v>52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/>
      <c r="O46" s="41"/>
      <c r="P46" s="41"/>
      <c r="Q46" s="41"/>
      <c r="R46" s="39"/>
      <c r="S46" s="41"/>
      <c r="T46" s="41"/>
      <c r="U46" s="41"/>
      <c r="V46" s="41"/>
      <c r="W46" s="39"/>
      <c r="X46" s="41"/>
      <c r="Y46" s="41"/>
      <c r="Z46" s="41"/>
      <c r="AA46" s="41"/>
      <c r="AB46" s="39"/>
      <c r="AC46" s="41"/>
      <c r="AD46" s="41"/>
      <c r="AE46" s="41"/>
      <c r="AF46" s="41"/>
      <c r="AG46" s="37">
        <v>0.6</v>
      </c>
      <c r="AH46" s="1">
        <v>0.6</v>
      </c>
      <c r="AI46" s="1">
        <v>0.6</v>
      </c>
      <c r="AJ46" s="1">
        <v>0.6</v>
      </c>
      <c r="AK46" s="1">
        <v>0.6</v>
      </c>
      <c r="AL46" s="1">
        <v>0.8</v>
      </c>
      <c r="AM46" s="1">
        <v>0.8</v>
      </c>
      <c r="AN46" s="1">
        <v>0.8</v>
      </c>
      <c r="AO46" s="1">
        <v>0.8</v>
      </c>
      <c r="AP46" s="1">
        <v>0.8</v>
      </c>
      <c r="AQ46" s="1">
        <v>1</v>
      </c>
      <c r="AR46" s="1">
        <v>1</v>
      </c>
      <c r="AS46" s="1">
        <v>1</v>
      </c>
      <c r="AT46" s="1"/>
      <c r="AU46" s="1">
        <v>1</v>
      </c>
      <c r="AV46" s="1">
        <v>1.25</v>
      </c>
      <c r="AW46" s="1">
        <v>1.25</v>
      </c>
      <c r="AX46" s="1">
        <v>1.25</v>
      </c>
      <c r="AY46" s="1">
        <v>1.25</v>
      </c>
      <c r="AZ46" s="1">
        <v>1.25</v>
      </c>
      <c r="BA46" s="1">
        <v>1.5</v>
      </c>
      <c r="BB46" s="1">
        <v>1.5</v>
      </c>
      <c r="BC46" s="1">
        <v>1.5</v>
      </c>
      <c r="BD46" s="1">
        <v>1.5</v>
      </c>
      <c r="BE46" s="1">
        <v>1.5</v>
      </c>
      <c r="BF46" s="1">
        <v>1.8</v>
      </c>
      <c r="BG46" s="1">
        <v>1.8</v>
      </c>
      <c r="BH46" s="1">
        <v>1.8</v>
      </c>
      <c r="BI46" s="1">
        <v>1.8</v>
      </c>
      <c r="BJ46" s="1">
        <v>1.8</v>
      </c>
    </row>
    <row r="47" spans="1:62" ht="16.5" thickBot="1" x14ac:dyDescent="0.3">
      <c r="A47" s="217"/>
      <c r="B47" s="33" t="s">
        <v>53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/>
      <c r="O47" s="41"/>
      <c r="P47" s="41"/>
      <c r="Q47" s="41"/>
      <c r="R47" s="39"/>
      <c r="S47" s="41"/>
      <c r="T47" s="41"/>
      <c r="U47" s="41"/>
      <c r="V47" s="41"/>
      <c r="W47" s="39"/>
      <c r="X47" s="41"/>
      <c r="Y47" s="41"/>
      <c r="Z47" s="41"/>
      <c r="AA47" s="41"/>
      <c r="AB47" s="39"/>
      <c r="AC47" s="41"/>
      <c r="AD47" s="41"/>
      <c r="AE47" s="41"/>
      <c r="AF47" s="41"/>
      <c r="AG47" s="37">
        <v>0.6</v>
      </c>
      <c r="AH47" s="1">
        <v>0.6</v>
      </c>
      <c r="AI47" s="1">
        <v>0.6</v>
      </c>
      <c r="AJ47" s="1">
        <v>0.6</v>
      </c>
      <c r="AK47" s="1">
        <v>0.6</v>
      </c>
      <c r="AL47" s="1">
        <v>0.8</v>
      </c>
      <c r="AM47" s="1">
        <v>0.8</v>
      </c>
      <c r="AN47" s="1">
        <v>0.8</v>
      </c>
      <c r="AO47" s="1">
        <v>0.8</v>
      </c>
      <c r="AP47" s="1">
        <v>0.8</v>
      </c>
      <c r="AQ47" s="1">
        <v>1</v>
      </c>
      <c r="AR47" s="1">
        <v>1</v>
      </c>
      <c r="AS47" s="1">
        <v>1</v>
      </c>
      <c r="AT47" s="1">
        <v>1</v>
      </c>
      <c r="AU47" s="1"/>
      <c r="AV47" s="1">
        <v>1.25</v>
      </c>
      <c r="AW47" s="1">
        <v>1.25</v>
      </c>
      <c r="AX47" s="1">
        <v>1.25</v>
      </c>
      <c r="AY47" s="1">
        <v>1.25</v>
      </c>
      <c r="AZ47" s="1">
        <v>1.25</v>
      </c>
      <c r="BA47" s="1">
        <v>1.5</v>
      </c>
      <c r="BB47" s="1">
        <v>1.5</v>
      </c>
      <c r="BC47" s="1">
        <v>1.5</v>
      </c>
      <c r="BD47" s="1">
        <v>1.5</v>
      </c>
      <c r="BE47" s="1">
        <v>1.5</v>
      </c>
      <c r="BF47" s="1">
        <v>1.8</v>
      </c>
      <c r="BG47" s="1">
        <v>1.8</v>
      </c>
      <c r="BH47" s="1">
        <v>1.8</v>
      </c>
      <c r="BI47" s="1">
        <v>1.8</v>
      </c>
      <c r="BJ47" s="1">
        <v>1.8</v>
      </c>
    </row>
    <row r="48" spans="1:62" ht="16.5" thickTop="1" x14ac:dyDescent="0.25">
      <c r="A48" s="217" t="s">
        <v>91</v>
      </c>
      <c r="B48" s="35" t="s">
        <v>54</v>
      </c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O48" s="41"/>
      <c r="P48" s="41"/>
      <c r="Q48" s="41"/>
      <c r="R48" s="39"/>
      <c r="S48" s="41"/>
      <c r="T48" s="41"/>
      <c r="U48" s="41"/>
      <c r="V48" s="41"/>
      <c r="W48" s="39"/>
      <c r="X48" s="41"/>
      <c r="Y48" s="41"/>
      <c r="Z48" s="41"/>
      <c r="AA48" s="41"/>
      <c r="AB48" s="39"/>
      <c r="AC48" s="41"/>
      <c r="AD48" s="41"/>
      <c r="AE48" s="41"/>
      <c r="AF48" s="41"/>
      <c r="AG48" s="39"/>
      <c r="AH48" s="41"/>
      <c r="AI48" s="41"/>
      <c r="AJ48" s="41"/>
      <c r="AK48" s="41"/>
      <c r="AL48" s="39"/>
      <c r="AM48" s="41"/>
      <c r="AN48" s="41"/>
      <c r="AO48" s="41"/>
      <c r="AP48" s="41"/>
      <c r="AQ48" s="38">
        <v>0.8</v>
      </c>
      <c r="AR48" s="2">
        <v>0.8</v>
      </c>
      <c r="AS48" s="2">
        <v>0.8</v>
      </c>
      <c r="AT48" s="2">
        <v>0.8</v>
      </c>
      <c r="AU48" s="2">
        <v>0.8</v>
      </c>
      <c r="AV48" s="2"/>
      <c r="AW48" s="2">
        <v>1</v>
      </c>
      <c r="AX48" s="2">
        <v>1</v>
      </c>
      <c r="AY48" s="2">
        <v>1</v>
      </c>
      <c r="AZ48" s="2">
        <v>1</v>
      </c>
      <c r="BA48" s="2">
        <v>1.2</v>
      </c>
      <c r="BB48" s="2">
        <v>1.2</v>
      </c>
      <c r="BC48" s="2">
        <v>1.2</v>
      </c>
      <c r="BD48" s="2">
        <v>1.2</v>
      </c>
      <c r="BE48" s="2">
        <v>1.2</v>
      </c>
      <c r="BF48" s="2">
        <v>1.5</v>
      </c>
      <c r="BG48" s="2">
        <v>1.5</v>
      </c>
      <c r="BH48" s="2">
        <v>1.5</v>
      </c>
      <c r="BI48" s="2">
        <v>1.5</v>
      </c>
      <c r="BJ48" s="2">
        <v>1.5</v>
      </c>
    </row>
    <row r="49" spans="1:62" ht="15.75" x14ac:dyDescent="0.25">
      <c r="A49" s="217"/>
      <c r="B49" s="31" t="s">
        <v>55</v>
      </c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/>
      <c r="O49" s="41"/>
      <c r="P49" s="41"/>
      <c r="Q49" s="41"/>
      <c r="R49" s="39"/>
      <c r="S49" s="41"/>
      <c r="T49" s="41"/>
      <c r="U49" s="41"/>
      <c r="V49" s="41"/>
      <c r="W49" s="39"/>
      <c r="X49" s="41"/>
      <c r="Y49" s="41"/>
      <c r="Z49" s="41"/>
      <c r="AA49" s="41"/>
      <c r="AB49" s="39"/>
      <c r="AC49" s="41"/>
      <c r="AD49" s="41"/>
      <c r="AE49" s="41"/>
      <c r="AF49" s="41"/>
      <c r="AG49" s="39"/>
      <c r="AH49" s="41"/>
      <c r="AI49" s="41"/>
      <c r="AJ49" s="41"/>
      <c r="AK49" s="41"/>
      <c r="AL49" s="39"/>
      <c r="AM49" s="41"/>
      <c r="AN49" s="41"/>
      <c r="AO49" s="41"/>
      <c r="AP49" s="41"/>
      <c r="AQ49" s="38">
        <v>0.8</v>
      </c>
      <c r="AR49" s="2">
        <v>0.8</v>
      </c>
      <c r="AS49" s="2">
        <v>0.8</v>
      </c>
      <c r="AT49" s="2">
        <v>0.8</v>
      </c>
      <c r="AU49" s="2">
        <v>0.8</v>
      </c>
      <c r="AV49" s="2">
        <v>1</v>
      </c>
      <c r="AW49" s="2"/>
      <c r="AX49" s="2">
        <v>1</v>
      </c>
      <c r="AY49" s="2">
        <v>1</v>
      </c>
      <c r="AZ49" s="2">
        <v>1</v>
      </c>
      <c r="BA49" s="2">
        <v>1.2</v>
      </c>
      <c r="BB49" s="2">
        <v>1.2</v>
      </c>
      <c r="BC49" s="2">
        <v>1.2</v>
      </c>
      <c r="BD49" s="2">
        <v>1.2</v>
      </c>
      <c r="BE49" s="2">
        <v>1.2</v>
      </c>
      <c r="BF49" s="2">
        <v>1.5</v>
      </c>
      <c r="BG49" s="2">
        <v>1.5</v>
      </c>
      <c r="BH49" s="2">
        <v>1.5</v>
      </c>
      <c r="BI49" s="2">
        <v>1.5</v>
      </c>
      <c r="BJ49" s="2">
        <v>1.5</v>
      </c>
    </row>
    <row r="50" spans="1:62" ht="15.75" x14ac:dyDescent="0.25">
      <c r="A50" s="217"/>
      <c r="B50" s="31" t="s">
        <v>56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/>
      <c r="O50" s="41"/>
      <c r="P50" s="41"/>
      <c r="Q50" s="41"/>
      <c r="R50" s="39"/>
      <c r="S50" s="41"/>
      <c r="T50" s="41"/>
      <c r="U50" s="41"/>
      <c r="V50" s="41"/>
      <c r="W50" s="39"/>
      <c r="X50" s="41"/>
      <c r="Y50" s="41"/>
      <c r="Z50" s="41"/>
      <c r="AA50" s="41"/>
      <c r="AB50" s="39"/>
      <c r="AC50" s="41"/>
      <c r="AD50" s="41"/>
      <c r="AE50" s="41"/>
      <c r="AF50" s="41"/>
      <c r="AG50" s="39"/>
      <c r="AH50" s="41"/>
      <c r="AI50" s="41"/>
      <c r="AJ50" s="41"/>
      <c r="AK50" s="41"/>
      <c r="AL50" s="39"/>
      <c r="AM50" s="41"/>
      <c r="AN50" s="41"/>
      <c r="AO50" s="41"/>
      <c r="AP50" s="41"/>
      <c r="AQ50" s="38">
        <v>0.8</v>
      </c>
      <c r="AR50" s="2">
        <v>0.8</v>
      </c>
      <c r="AS50" s="2">
        <v>0.8</v>
      </c>
      <c r="AT50" s="2">
        <v>0.8</v>
      </c>
      <c r="AU50" s="2">
        <v>0.8</v>
      </c>
      <c r="AV50" s="2">
        <v>1</v>
      </c>
      <c r="AW50" s="2">
        <v>1</v>
      </c>
      <c r="AX50" s="2"/>
      <c r="AY50" s="2">
        <v>1</v>
      </c>
      <c r="AZ50" s="2">
        <v>1</v>
      </c>
      <c r="BA50" s="2">
        <v>1.2</v>
      </c>
      <c r="BB50" s="2">
        <v>1.2</v>
      </c>
      <c r="BC50" s="2">
        <v>1.2</v>
      </c>
      <c r="BD50" s="2">
        <v>1.2</v>
      </c>
      <c r="BE50" s="2">
        <v>1.2</v>
      </c>
      <c r="BF50" s="2">
        <v>1.5</v>
      </c>
      <c r="BG50" s="2">
        <v>1.5</v>
      </c>
      <c r="BH50" s="2">
        <v>1.5</v>
      </c>
      <c r="BI50" s="2">
        <v>1.5</v>
      </c>
      <c r="BJ50" s="2">
        <v>1.5</v>
      </c>
    </row>
    <row r="51" spans="1:62" ht="15.75" x14ac:dyDescent="0.25">
      <c r="A51" s="217"/>
      <c r="B51" s="31" t="s">
        <v>57</v>
      </c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/>
      <c r="O51" s="41"/>
      <c r="P51" s="41"/>
      <c r="Q51" s="41"/>
      <c r="R51" s="39"/>
      <c r="S51" s="41"/>
      <c r="T51" s="41"/>
      <c r="U51" s="41"/>
      <c r="V51" s="41"/>
      <c r="W51" s="39"/>
      <c r="X51" s="41"/>
      <c r="Y51" s="41"/>
      <c r="Z51" s="41"/>
      <c r="AA51" s="41"/>
      <c r="AB51" s="39"/>
      <c r="AC51" s="41"/>
      <c r="AD51" s="41"/>
      <c r="AE51" s="41"/>
      <c r="AF51" s="41"/>
      <c r="AG51" s="39"/>
      <c r="AH51" s="41"/>
      <c r="AI51" s="41"/>
      <c r="AJ51" s="41"/>
      <c r="AK51" s="41"/>
      <c r="AL51" s="39"/>
      <c r="AM51" s="41"/>
      <c r="AN51" s="41"/>
      <c r="AO51" s="41"/>
      <c r="AP51" s="41"/>
      <c r="AQ51" s="38">
        <v>0.8</v>
      </c>
      <c r="AR51" s="2">
        <v>0.8</v>
      </c>
      <c r="AS51" s="2">
        <v>0.8</v>
      </c>
      <c r="AT51" s="2">
        <v>0.8</v>
      </c>
      <c r="AU51" s="2">
        <v>0.8</v>
      </c>
      <c r="AV51" s="2">
        <v>1</v>
      </c>
      <c r="AW51" s="2">
        <v>1</v>
      </c>
      <c r="AX51" s="2">
        <v>1</v>
      </c>
      <c r="AY51" s="2"/>
      <c r="AZ51" s="2">
        <v>1</v>
      </c>
      <c r="BA51" s="2">
        <v>1.2</v>
      </c>
      <c r="BB51" s="2">
        <v>1.2</v>
      </c>
      <c r="BC51" s="2">
        <v>1.2</v>
      </c>
      <c r="BD51" s="2">
        <v>1.2</v>
      </c>
      <c r="BE51" s="2">
        <v>1.2</v>
      </c>
      <c r="BF51" s="2">
        <v>1.5</v>
      </c>
      <c r="BG51" s="2">
        <v>1.5</v>
      </c>
      <c r="BH51" s="2">
        <v>1.5</v>
      </c>
      <c r="BI51" s="2">
        <v>1.5</v>
      </c>
      <c r="BJ51" s="2">
        <v>1.5</v>
      </c>
    </row>
    <row r="52" spans="1:62" ht="16.5" thickBot="1" x14ac:dyDescent="0.3">
      <c r="A52" s="217"/>
      <c r="B52" s="33" t="s">
        <v>58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  <c r="O52" s="41"/>
      <c r="P52" s="41"/>
      <c r="Q52" s="41"/>
      <c r="R52" s="39"/>
      <c r="S52" s="41"/>
      <c r="T52" s="41"/>
      <c r="U52" s="41"/>
      <c r="V52" s="41"/>
      <c r="W52" s="39"/>
      <c r="X52" s="41"/>
      <c r="Y52" s="41"/>
      <c r="Z52" s="41"/>
      <c r="AA52" s="41"/>
      <c r="AB52" s="39"/>
      <c r="AC52" s="41"/>
      <c r="AD52" s="41"/>
      <c r="AE52" s="41"/>
      <c r="AF52" s="41"/>
      <c r="AG52" s="39"/>
      <c r="AH52" s="41"/>
      <c r="AI52" s="41"/>
      <c r="AJ52" s="41"/>
      <c r="AK52" s="41"/>
      <c r="AL52" s="39"/>
      <c r="AM52" s="41"/>
      <c r="AN52" s="41"/>
      <c r="AO52" s="41"/>
      <c r="AP52" s="41"/>
      <c r="AQ52" s="38">
        <v>0.8</v>
      </c>
      <c r="AR52" s="2">
        <v>0.8</v>
      </c>
      <c r="AS52" s="2">
        <v>0.8</v>
      </c>
      <c r="AT52" s="2">
        <v>0.8</v>
      </c>
      <c r="AU52" s="2">
        <v>0.8</v>
      </c>
      <c r="AV52" s="2">
        <v>1</v>
      </c>
      <c r="AW52" s="2">
        <v>1</v>
      </c>
      <c r="AX52" s="2">
        <v>1</v>
      </c>
      <c r="AY52" s="2">
        <v>1</v>
      </c>
      <c r="AZ52" s="2"/>
      <c r="BA52" s="2">
        <v>1.2</v>
      </c>
      <c r="BB52" s="2">
        <v>1.2</v>
      </c>
      <c r="BC52" s="2">
        <v>1.2</v>
      </c>
      <c r="BD52" s="2">
        <v>1.2</v>
      </c>
      <c r="BE52" s="2">
        <v>1.2</v>
      </c>
      <c r="BF52" s="2">
        <v>1.5</v>
      </c>
      <c r="BG52" s="2">
        <v>1.5</v>
      </c>
      <c r="BH52" s="2">
        <v>1.5</v>
      </c>
      <c r="BI52" s="2">
        <v>1.5</v>
      </c>
      <c r="BJ52" s="2">
        <v>1.5</v>
      </c>
    </row>
    <row r="53" spans="1:62" ht="16.5" thickTop="1" x14ac:dyDescent="0.25">
      <c r="A53" s="217" t="s">
        <v>92</v>
      </c>
      <c r="B53" s="34" t="s">
        <v>59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40"/>
      <c r="O53" s="41"/>
      <c r="P53" s="41"/>
      <c r="Q53" s="41"/>
      <c r="R53" s="39"/>
      <c r="S53" s="41"/>
      <c r="T53" s="41"/>
      <c r="U53" s="41"/>
      <c r="V53" s="41"/>
      <c r="W53" s="39"/>
      <c r="X53" s="41"/>
      <c r="Y53" s="41"/>
      <c r="Z53" s="41"/>
      <c r="AA53" s="41"/>
      <c r="AB53" s="39"/>
      <c r="AC53" s="41"/>
      <c r="AD53" s="41"/>
      <c r="AE53" s="41"/>
      <c r="AF53" s="41"/>
      <c r="AG53" s="39"/>
      <c r="AH53" s="41"/>
      <c r="AI53" s="41"/>
      <c r="AJ53" s="41"/>
      <c r="AK53" s="41"/>
      <c r="AL53" s="39"/>
      <c r="AM53" s="41"/>
      <c r="AN53" s="41"/>
      <c r="AO53" s="41"/>
      <c r="AP53" s="41"/>
      <c r="AQ53" s="37">
        <v>0.6</v>
      </c>
      <c r="AR53" s="1">
        <v>0.6</v>
      </c>
      <c r="AS53" s="1">
        <v>0.6</v>
      </c>
      <c r="AT53" s="1">
        <v>0.6</v>
      </c>
      <c r="AU53" s="1">
        <v>0.6</v>
      </c>
      <c r="AV53" s="1">
        <v>0.8</v>
      </c>
      <c r="AW53" s="1">
        <v>0.8</v>
      </c>
      <c r="AX53" s="1">
        <v>0.8</v>
      </c>
      <c r="AY53" s="1">
        <v>0.8</v>
      </c>
      <c r="AZ53" s="1">
        <v>0.8</v>
      </c>
      <c r="BA53" s="1"/>
      <c r="BB53" s="1">
        <v>1</v>
      </c>
      <c r="BC53" s="1">
        <v>1</v>
      </c>
      <c r="BD53" s="1">
        <v>1</v>
      </c>
      <c r="BE53" s="1">
        <v>1</v>
      </c>
      <c r="BF53" s="1">
        <v>1.2</v>
      </c>
      <c r="BG53" s="1">
        <v>1.2</v>
      </c>
      <c r="BH53" s="1">
        <v>1.2</v>
      </c>
      <c r="BI53" s="1">
        <v>1.2</v>
      </c>
      <c r="BJ53" s="1">
        <v>1.2</v>
      </c>
    </row>
    <row r="54" spans="1:62" ht="15.75" x14ac:dyDescent="0.25">
      <c r="A54" s="217"/>
      <c r="B54" s="36" t="s">
        <v>60</v>
      </c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  <c r="O54" s="41"/>
      <c r="P54" s="41"/>
      <c r="Q54" s="41"/>
      <c r="R54" s="39"/>
      <c r="S54" s="41"/>
      <c r="T54" s="41"/>
      <c r="U54" s="41"/>
      <c r="V54" s="41"/>
      <c r="W54" s="39"/>
      <c r="X54" s="41"/>
      <c r="Y54" s="41"/>
      <c r="Z54" s="41"/>
      <c r="AA54" s="41"/>
      <c r="AB54" s="39"/>
      <c r="AC54" s="41"/>
      <c r="AD54" s="41"/>
      <c r="AE54" s="41"/>
      <c r="AF54" s="41"/>
      <c r="AG54" s="39"/>
      <c r="AH54" s="41"/>
      <c r="AI54" s="41"/>
      <c r="AJ54" s="41"/>
      <c r="AK54" s="41"/>
      <c r="AL54" s="39"/>
      <c r="AM54" s="41"/>
      <c r="AN54" s="41"/>
      <c r="AO54" s="41"/>
      <c r="AP54" s="41"/>
      <c r="AQ54" s="37">
        <v>0.6</v>
      </c>
      <c r="AR54" s="1">
        <v>0.6</v>
      </c>
      <c r="AS54" s="1">
        <v>0.6</v>
      </c>
      <c r="AT54" s="1">
        <v>0.6</v>
      </c>
      <c r="AU54" s="1">
        <v>0.6</v>
      </c>
      <c r="AV54" s="1">
        <v>0.8</v>
      </c>
      <c r="AW54" s="1">
        <v>0.8</v>
      </c>
      <c r="AX54" s="1">
        <v>0.8</v>
      </c>
      <c r="AY54" s="1">
        <v>0.8</v>
      </c>
      <c r="AZ54" s="1">
        <v>0.8</v>
      </c>
      <c r="BA54" s="1">
        <v>1</v>
      </c>
      <c r="BB54" s="1"/>
      <c r="BC54" s="1">
        <v>1</v>
      </c>
      <c r="BD54" s="1">
        <v>1</v>
      </c>
      <c r="BE54" s="1">
        <v>1</v>
      </c>
      <c r="BF54" s="1">
        <v>1.2</v>
      </c>
      <c r="BG54" s="1">
        <v>1.2</v>
      </c>
      <c r="BH54" s="1">
        <v>1.2</v>
      </c>
      <c r="BI54" s="1">
        <v>1.2</v>
      </c>
      <c r="BJ54" s="1">
        <v>1.2</v>
      </c>
    </row>
    <row r="55" spans="1:62" ht="15.75" x14ac:dyDescent="0.25">
      <c r="A55" s="217"/>
      <c r="B55" s="36" t="s">
        <v>61</v>
      </c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40"/>
      <c r="O55" s="41"/>
      <c r="P55" s="41"/>
      <c r="Q55" s="41"/>
      <c r="R55" s="39"/>
      <c r="S55" s="41"/>
      <c r="T55" s="41"/>
      <c r="U55" s="41"/>
      <c r="V55" s="41"/>
      <c r="W55" s="39"/>
      <c r="X55" s="41"/>
      <c r="Y55" s="41"/>
      <c r="Z55" s="41"/>
      <c r="AA55" s="41"/>
      <c r="AB55" s="39"/>
      <c r="AC55" s="41"/>
      <c r="AD55" s="41"/>
      <c r="AE55" s="41"/>
      <c r="AF55" s="41"/>
      <c r="AG55" s="39"/>
      <c r="AH55" s="41"/>
      <c r="AI55" s="41"/>
      <c r="AJ55" s="41"/>
      <c r="AK55" s="41"/>
      <c r="AL55" s="39"/>
      <c r="AM55" s="41"/>
      <c r="AN55" s="41"/>
      <c r="AO55" s="41"/>
      <c r="AP55" s="41"/>
      <c r="AQ55" s="37">
        <v>0.6</v>
      </c>
      <c r="AR55" s="1">
        <v>0.6</v>
      </c>
      <c r="AS55" s="1">
        <v>0.6</v>
      </c>
      <c r="AT55" s="1">
        <v>0.6</v>
      </c>
      <c r="AU55" s="1">
        <v>0.6</v>
      </c>
      <c r="AV55" s="1">
        <v>0.8</v>
      </c>
      <c r="AW55" s="1">
        <v>0.8</v>
      </c>
      <c r="AX55" s="1">
        <v>0.8</v>
      </c>
      <c r="AY55" s="1">
        <v>0.8</v>
      </c>
      <c r="AZ55" s="1">
        <v>0.8</v>
      </c>
      <c r="BA55" s="1">
        <v>1</v>
      </c>
      <c r="BB55" s="1">
        <v>1</v>
      </c>
      <c r="BC55" s="1"/>
      <c r="BD55" s="1">
        <v>1</v>
      </c>
      <c r="BE55" s="1">
        <v>1</v>
      </c>
      <c r="BF55" s="1">
        <v>1.2</v>
      </c>
      <c r="BG55" s="1">
        <v>1.2</v>
      </c>
      <c r="BH55" s="1">
        <v>1.2</v>
      </c>
      <c r="BI55" s="1">
        <v>1.2</v>
      </c>
      <c r="BJ55" s="1">
        <v>1.2</v>
      </c>
    </row>
    <row r="56" spans="1:62" ht="15.75" x14ac:dyDescent="0.25">
      <c r="A56" s="217"/>
      <c r="B56" s="36" t="s">
        <v>62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0"/>
      <c r="O56" s="41"/>
      <c r="P56" s="41"/>
      <c r="Q56" s="41"/>
      <c r="R56" s="39"/>
      <c r="S56" s="41"/>
      <c r="T56" s="41"/>
      <c r="U56" s="41"/>
      <c r="V56" s="41"/>
      <c r="W56" s="39"/>
      <c r="X56" s="41"/>
      <c r="Y56" s="41"/>
      <c r="Z56" s="41"/>
      <c r="AA56" s="41"/>
      <c r="AB56" s="39"/>
      <c r="AC56" s="41"/>
      <c r="AD56" s="41"/>
      <c r="AE56" s="41"/>
      <c r="AF56" s="41"/>
      <c r="AG56" s="39"/>
      <c r="AH56" s="41"/>
      <c r="AI56" s="41"/>
      <c r="AJ56" s="41"/>
      <c r="AK56" s="41"/>
      <c r="AL56" s="39"/>
      <c r="AM56" s="41"/>
      <c r="AN56" s="41"/>
      <c r="AO56" s="41"/>
      <c r="AP56" s="41"/>
      <c r="AQ56" s="37">
        <v>0.6</v>
      </c>
      <c r="AR56" s="1">
        <v>0.6</v>
      </c>
      <c r="AS56" s="1">
        <v>0.6</v>
      </c>
      <c r="AT56" s="1">
        <v>0.6</v>
      </c>
      <c r="AU56" s="1">
        <v>0.6</v>
      </c>
      <c r="AV56" s="1">
        <v>0.8</v>
      </c>
      <c r="AW56" s="1">
        <v>0.8</v>
      </c>
      <c r="AX56" s="1">
        <v>0.8</v>
      </c>
      <c r="AY56" s="1">
        <v>0.8</v>
      </c>
      <c r="AZ56" s="1">
        <v>0.8</v>
      </c>
      <c r="BA56" s="1">
        <v>1</v>
      </c>
      <c r="BB56" s="1">
        <v>1</v>
      </c>
      <c r="BC56" s="1">
        <v>1</v>
      </c>
      <c r="BD56" s="1"/>
      <c r="BE56" s="1">
        <v>1</v>
      </c>
      <c r="BF56" s="1">
        <v>1.2</v>
      </c>
      <c r="BG56" s="1">
        <v>1.2</v>
      </c>
      <c r="BH56" s="1">
        <v>1.2</v>
      </c>
      <c r="BI56" s="1">
        <v>1.2</v>
      </c>
      <c r="BJ56" s="1">
        <v>1.2</v>
      </c>
    </row>
    <row r="57" spans="1:62" ht="15.75" x14ac:dyDescent="0.25">
      <c r="A57" s="217"/>
      <c r="B57" s="36" t="s">
        <v>63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40"/>
      <c r="O57" s="41"/>
      <c r="P57" s="41"/>
      <c r="Q57" s="41"/>
      <c r="R57" s="39"/>
      <c r="S57" s="41"/>
      <c r="T57" s="41"/>
      <c r="U57" s="41"/>
      <c r="V57" s="41"/>
      <c r="W57" s="39"/>
      <c r="X57" s="41"/>
      <c r="Y57" s="41"/>
      <c r="Z57" s="41"/>
      <c r="AA57" s="41"/>
      <c r="AB57" s="39"/>
      <c r="AC57" s="41"/>
      <c r="AD57" s="41"/>
      <c r="AE57" s="41"/>
      <c r="AF57" s="41"/>
      <c r="AG57" s="39"/>
      <c r="AH57" s="41"/>
      <c r="AI57" s="41"/>
      <c r="AJ57" s="41"/>
      <c r="AK57" s="41"/>
      <c r="AL57" s="39"/>
      <c r="AM57" s="41"/>
      <c r="AN57" s="41"/>
      <c r="AO57" s="41"/>
      <c r="AP57" s="41"/>
      <c r="AQ57" s="37">
        <v>0.6</v>
      </c>
      <c r="AR57" s="1">
        <v>0.6</v>
      </c>
      <c r="AS57" s="1">
        <v>0.6</v>
      </c>
      <c r="AT57" s="1">
        <v>0.6</v>
      </c>
      <c r="AU57" s="1">
        <v>0.6</v>
      </c>
      <c r="AV57" s="1">
        <v>0.8</v>
      </c>
      <c r="AW57" s="1">
        <v>0.8</v>
      </c>
      <c r="AX57" s="1">
        <v>0.8</v>
      </c>
      <c r="AY57" s="1">
        <v>0.8</v>
      </c>
      <c r="AZ57" s="1">
        <v>0.8</v>
      </c>
      <c r="BA57" s="1">
        <v>1</v>
      </c>
      <c r="BB57" s="1">
        <v>1</v>
      </c>
      <c r="BC57" s="1">
        <v>1</v>
      </c>
      <c r="BD57" s="1">
        <v>1</v>
      </c>
      <c r="BE57" s="1"/>
      <c r="BF57" s="1">
        <v>1.2</v>
      </c>
      <c r="BG57" s="1">
        <v>1.2</v>
      </c>
      <c r="BH57" s="1">
        <v>1.2</v>
      </c>
      <c r="BI57" s="1">
        <v>1.2</v>
      </c>
      <c r="BJ57" s="1">
        <v>1.2</v>
      </c>
    </row>
    <row r="58" spans="1:62" ht="15.75" x14ac:dyDescent="0.25">
      <c r="A58" s="217" t="s">
        <v>88</v>
      </c>
      <c r="B58" s="34" t="s">
        <v>64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0"/>
      <c r="O58" s="41"/>
      <c r="P58" s="41"/>
      <c r="Q58" s="41"/>
      <c r="R58" s="39"/>
      <c r="S58" s="41"/>
      <c r="T58" s="41"/>
      <c r="U58" s="41"/>
      <c r="V58" s="41"/>
      <c r="W58" s="39"/>
      <c r="X58" s="41"/>
      <c r="Y58" s="41"/>
      <c r="Z58" s="41"/>
      <c r="AA58" s="41"/>
      <c r="AB58" s="39"/>
      <c r="AC58" s="41"/>
      <c r="AD58" s="41"/>
      <c r="AE58" s="41"/>
      <c r="AF58" s="41"/>
      <c r="AG58" s="39"/>
      <c r="AH58" s="41"/>
      <c r="AI58" s="41"/>
      <c r="AJ58" s="41"/>
      <c r="AK58" s="41"/>
      <c r="AL58" s="39"/>
      <c r="AM58" s="41"/>
      <c r="AN58" s="41"/>
      <c r="AO58" s="41"/>
      <c r="AP58" s="41"/>
      <c r="AQ58" s="39"/>
      <c r="AR58" s="41"/>
      <c r="AS58" s="41"/>
      <c r="AT58" s="41"/>
      <c r="AU58" s="41"/>
      <c r="AV58" s="38">
        <v>0.6</v>
      </c>
      <c r="AW58" s="2">
        <v>0.6</v>
      </c>
      <c r="AX58" s="2">
        <v>0.6</v>
      </c>
      <c r="AY58" s="2">
        <v>0.6</v>
      </c>
      <c r="AZ58" s="2">
        <v>0.6</v>
      </c>
      <c r="BA58" s="2">
        <v>0.8</v>
      </c>
      <c r="BB58" s="2">
        <v>0.8</v>
      </c>
      <c r="BC58" s="2">
        <v>0.8</v>
      </c>
      <c r="BD58" s="2">
        <v>0.8</v>
      </c>
      <c r="BE58" s="2">
        <v>0.8</v>
      </c>
      <c r="BF58" s="2"/>
      <c r="BG58" s="2">
        <v>1</v>
      </c>
      <c r="BH58" s="2">
        <v>1</v>
      </c>
      <c r="BI58" s="2">
        <v>1</v>
      </c>
      <c r="BJ58" s="2">
        <v>1</v>
      </c>
    </row>
    <row r="59" spans="1:62" ht="15.75" x14ac:dyDescent="0.25">
      <c r="A59" s="217"/>
      <c r="B59" s="36" t="s">
        <v>65</v>
      </c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40"/>
      <c r="O59" s="41"/>
      <c r="P59" s="41"/>
      <c r="Q59" s="41"/>
      <c r="R59" s="39"/>
      <c r="S59" s="41"/>
      <c r="T59" s="41"/>
      <c r="U59" s="41"/>
      <c r="V59" s="41"/>
      <c r="W59" s="39"/>
      <c r="X59" s="41"/>
      <c r="Y59" s="41"/>
      <c r="Z59" s="41"/>
      <c r="AA59" s="41"/>
      <c r="AB59" s="39"/>
      <c r="AC59" s="41"/>
      <c r="AD59" s="41"/>
      <c r="AE59" s="41"/>
      <c r="AF59" s="41"/>
      <c r="AG59" s="39"/>
      <c r="AH59" s="41"/>
      <c r="AI59" s="41"/>
      <c r="AJ59" s="41"/>
      <c r="AK59" s="41"/>
      <c r="AL59" s="39"/>
      <c r="AM59" s="41"/>
      <c r="AN59" s="41"/>
      <c r="AO59" s="41"/>
      <c r="AP59" s="41"/>
      <c r="AQ59" s="39"/>
      <c r="AR59" s="41"/>
      <c r="AS59" s="41"/>
      <c r="AT59" s="41"/>
      <c r="AU59" s="41"/>
      <c r="AV59" s="38">
        <v>0.6</v>
      </c>
      <c r="AW59" s="2">
        <v>0.6</v>
      </c>
      <c r="AX59" s="2">
        <v>0.6</v>
      </c>
      <c r="AY59" s="2">
        <v>0.6</v>
      </c>
      <c r="AZ59" s="2">
        <v>0.6</v>
      </c>
      <c r="BA59" s="2">
        <v>0.8</v>
      </c>
      <c r="BB59" s="2">
        <v>0.8</v>
      </c>
      <c r="BC59" s="2">
        <v>0.8</v>
      </c>
      <c r="BD59" s="2">
        <v>0.8</v>
      </c>
      <c r="BE59" s="2">
        <v>0.8</v>
      </c>
      <c r="BF59" s="2">
        <v>1</v>
      </c>
      <c r="BG59" s="2"/>
      <c r="BH59" s="2">
        <v>1</v>
      </c>
      <c r="BI59" s="2">
        <v>1</v>
      </c>
      <c r="BJ59" s="2">
        <v>1</v>
      </c>
    </row>
    <row r="60" spans="1:62" ht="15.75" x14ac:dyDescent="0.25">
      <c r="A60" s="217"/>
      <c r="B60" s="36" t="s">
        <v>66</v>
      </c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40"/>
      <c r="O60" s="41"/>
      <c r="P60" s="41"/>
      <c r="Q60" s="41"/>
      <c r="R60" s="39"/>
      <c r="S60" s="41"/>
      <c r="T60" s="41"/>
      <c r="U60" s="41"/>
      <c r="V60" s="41"/>
      <c r="W60" s="39"/>
      <c r="X60" s="41"/>
      <c r="Y60" s="41"/>
      <c r="Z60" s="41"/>
      <c r="AA60" s="41"/>
      <c r="AB60" s="39"/>
      <c r="AC60" s="41"/>
      <c r="AD60" s="41"/>
      <c r="AE60" s="41"/>
      <c r="AF60" s="41"/>
      <c r="AG60" s="39"/>
      <c r="AH60" s="41"/>
      <c r="AI60" s="41"/>
      <c r="AJ60" s="41"/>
      <c r="AK60" s="41"/>
      <c r="AL60" s="39"/>
      <c r="AM60" s="41"/>
      <c r="AN60" s="41"/>
      <c r="AO60" s="41"/>
      <c r="AP60" s="41"/>
      <c r="AQ60" s="39"/>
      <c r="AR60" s="41"/>
      <c r="AS60" s="41"/>
      <c r="AT60" s="41"/>
      <c r="AU60" s="41"/>
      <c r="AV60" s="38">
        <v>0.6</v>
      </c>
      <c r="AW60" s="2">
        <v>0.6</v>
      </c>
      <c r="AX60" s="2">
        <v>0.6</v>
      </c>
      <c r="AY60" s="2">
        <v>0.6</v>
      </c>
      <c r="AZ60" s="2">
        <v>0.6</v>
      </c>
      <c r="BA60" s="2">
        <v>0.8</v>
      </c>
      <c r="BB60" s="2">
        <v>0.8</v>
      </c>
      <c r="BC60" s="2">
        <v>0.8</v>
      </c>
      <c r="BD60" s="2">
        <v>0.8</v>
      </c>
      <c r="BE60" s="2">
        <v>0.8</v>
      </c>
      <c r="BF60" s="2">
        <v>1</v>
      </c>
      <c r="BG60" s="2">
        <v>1</v>
      </c>
      <c r="BH60" s="2"/>
      <c r="BI60" s="2">
        <v>1</v>
      </c>
      <c r="BJ60" s="2">
        <v>1</v>
      </c>
    </row>
    <row r="61" spans="1:62" ht="15.75" x14ac:dyDescent="0.25">
      <c r="A61" s="217"/>
      <c r="B61" s="36" t="s">
        <v>67</v>
      </c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40"/>
      <c r="O61" s="41"/>
      <c r="P61" s="41"/>
      <c r="Q61" s="41"/>
      <c r="R61" s="39"/>
      <c r="S61" s="41"/>
      <c r="T61" s="41"/>
      <c r="U61" s="41"/>
      <c r="V61" s="41"/>
      <c r="W61" s="39"/>
      <c r="X61" s="41"/>
      <c r="Y61" s="41"/>
      <c r="Z61" s="41"/>
      <c r="AA61" s="41"/>
      <c r="AB61" s="39"/>
      <c r="AC61" s="41"/>
      <c r="AD61" s="41"/>
      <c r="AE61" s="41"/>
      <c r="AF61" s="41"/>
      <c r="AG61" s="39"/>
      <c r="AH61" s="41"/>
      <c r="AI61" s="41"/>
      <c r="AJ61" s="41"/>
      <c r="AK61" s="41"/>
      <c r="AL61" s="39"/>
      <c r="AM61" s="41"/>
      <c r="AN61" s="41"/>
      <c r="AO61" s="41"/>
      <c r="AP61" s="41"/>
      <c r="AQ61" s="39"/>
      <c r="AR61" s="41"/>
      <c r="AS61" s="41"/>
      <c r="AT61" s="41"/>
      <c r="AU61" s="41"/>
      <c r="AV61" s="38">
        <v>0.6</v>
      </c>
      <c r="AW61" s="2">
        <v>0.6</v>
      </c>
      <c r="AX61" s="2">
        <v>0.6</v>
      </c>
      <c r="AY61" s="2">
        <v>0.6</v>
      </c>
      <c r="AZ61" s="2">
        <v>0.6</v>
      </c>
      <c r="BA61" s="2">
        <v>0.8</v>
      </c>
      <c r="BB61" s="2">
        <v>0.8</v>
      </c>
      <c r="BC61" s="2">
        <v>0.8</v>
      </c>
      <c r="BD61" s="2">
        <v>0.8</v>
      </c>
      <c r="BE61" s="2">
        <v>0.8</v>
      </c>
      <c r="BF61" s="2">
        <v>1</v>
      </c>
      <c r="BG61" s="2">
        <v>1</v>
      </c>
      <c r="BH61" s="2">
        <v>1</v>
      </c>
      <c r="BI61" s="2"/>
      <c r="BJ61" s="2">
        <v>1</v>
      </c>
    </row>
    <row r="62" spans="1:62" ht="15.75" x14ac:dyDescent="0.25">
      <c r="A62" s="217"/>
      <c r="B62" s="36" t="s">
        <v>68</v>
      </c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40"/>
      <c r="O62" s="41"/>
      <c r="P62" s="41"/>
      <c r="Q62" s="41"/>
      <c r="R62" s="39"/>
      <c r="S62" s="41"/>
      <c r="T62" s="41"/>
      <c r="U62" s="41"/>
      <c r="V62" s="41"/>
      <c r="W62" s="39"/>
      <c r="X62" s="41"/>
      <c r="Y62" s="41"/>
      <c r="Z62" s="41"/>
      <c r="AA62" s="41"/>
      <c r="AB62" s="39"/>
      <c r="AC62" s="41"/>
      <c r="AD62" s="41"/>
      <c r="AE62" s="41"/>
      <c r="AF62" s="41"/>
      <c r="AG62" s="39"/>
      <c r="AH62" s="41"/>
      <c r="AI62" s="41"/>
      <c r="AJ62" s="41"/>
      <c r="AK62" s="41"/>
      <c r="AL62" s="39"/>
      <c r="AM62" s="41"/>
      <c r="AN62" s="41"/>
      <c r="AO62" s="41"/>
      <c r="AP62" s="41"/>
      <c r="AQ62" s="39"/>
      <c r="AR62" s="41"/>
      <c r="AS62" s="41"/>
      <c r="AT62" s="41"/>
      <c r="AU62" s="41"/>
      <c r="AV62" s="38">
        <v>0.6</v>
      </c>
      <c r="AW62" s="2">
        <v>0.6</v>
      </c>
      <c r="AX62" s="2">
        <v>0.6</v>
      </c>
      <c r="AY62" s="2">
        <v>0.6</v>
      </c>
      <c r="AZ62" s="2">
        <v>0.6</v>
      </c>
      <c r="BA62" s="2">
        <v>0.8</v>
      </c>
      <c r="BB62" s="2">
        <v>0.8</v>
      </c>
      <c r="BC62" s="2">
        <v>0.8</v>
      </c>
      <c r="BD62" s="2">
        <v>0.8</v>
      </c>
      <c r="BE62" s="2">
        <v>0.8</v>
      </c>
      <c r="BF62" s="2">
        <v>1</v>
      </c>
      <c r="BG62" s="2">
        <v>1</v>
      </c>
      <c r="BH62" s="2">
        <v>1</v>
      </c>
      <c r="BI62" s="2">
        <v>1</v>
      </c>
      <c r="BJ62" s="2"/>
    </row>
    <row r="63" spans="1:62" x14ac:dyDescent="0.25"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W63" s="27"/>
      <c r="AB63" s="27"/>
      <c r="AG63" s="40"/>
      <c r="AH63" s="41"/>
      <c r="AI63" s="41"/>
      <c r="AJ63" s="41"/>
      <c r="AK63" s="41"/>
      <c r="AL63" s="40"/>
      <c r="AM63" s="41"/>
      <c r="AN63" s="41"/>
      <c r="AO63" s="41"/>
      <c r="AP63" s="41"/>
      <c r="AQ63" s="40"/>
      <c r="AR63" s="41"/>
      <c r="AS63" s="41"/>
      <c r="AT63" s="41"/>
      <c r="AU63" s="41"/>
    </row>
    <row r="64" spans="1:62" x14ac:dyDescent="0.25">
      <c r="AG64" s="27"/>
      <c r="AL64" s="27"/>
      <c r="AQ64" s="27"/>
    </row>
    <row r="65" spans="38:38" x14ac:dyDescent="0.25">
      <c r="AL65" s="27"/>
    </row>
  </sheetData>
  <sheetProtection algorithmName="SHA-512" hashValue="YpwfGUXpaD+IP67z28PF9u8ZvvfjL3aExCLI6C6VzMz7nrQ9n7JkVhE+n8NTD/w+PDjJ8yzppc8H2BOeF2ctOA==" saltValue="JqYx+5O4FeNPL/2xPxCIAA==" spinCount="100000" sheet="1" formatCells="0" formatColumns="0" formatRows="0" insertColumns="0" insertRows="0" insertHyperlinks="0" deleteColumns="0" deleteRows="0" sort="0" autoFilter="0" pivotTables="0"/>
  <mergeCells count="24">
    <mergeCell ref="A58:A62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A48:A52"/>
    <mergeCell ref="A53:A57"/>
    <mergeCell ref="BF1:BJ1"/>
    <mergeCell ref="C1:G1"/>
    <mergeCell ref="H1:L1"/>
    <mergeCell ref="M1:Q1"/>
    <mergeCell ref="R1:V1"/>
    <mergeCell ref="W1:AA1"/>
    <mergeCell ref="AB1:AF1"/>
    <mergeCell ref="AG1:AK1"/>
    <mergeCell ref="AL1:AP1"/>
    <mergeCell ref="AQ1:AU1"/>
    <mergeCell ref="AV1:AZ1"/>
    <mergeCell ref="BA1:B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Q72"/>
  <sheetViews>
    <sheetView topLeftCell="B1" zoomScaleNormal="100" workbookViewId="0">
      <selection activeCell="C4" sqref="C4"/>
    </sheetView>
  </sheetViews>
  <sheetFormatPr baseColWidth="10" defaultRowHeight="15" x14ac:dyDescent="0.25"/>
  <cols>
    <col min="1" max="1" width="0" hidden="1" customWidth="1"/>
    <col min="2" max="2" width="68.28515625" customWidth="1"/>
    <col min="3" max="3" width="54.28515625" customWidth="1"/>
    <col min="4" max="16" width="0" hidden="1" customWidth="1"/>
    <col min="17" max="17" width="63.28515625" hidden="1" customWidth="1"/>
  </cols>
  <sheetData>
    <row r="1" spans="1:17" ht="16.5" thickBot="1" x14ac:dyDescent="0.3">
      <c r="A1" t="s">
        <v>77</v>
      </c>
      <c r="B1" s="165" t="s">
        <v>100</v>
      </c>
      <c r="C1" s="166" t="s">
        <v>114</v>
      </c>
      <c r="D1" s="49" t="s">
        <v>101</v>
      </c>
      <c r="E1" s="49" t="s">
        <v>102</v>
      </c>
      <c r="F1" s="50" t="s">
        <v>103</v>
      </c>
      <c r="G1" s="48" t="s">
        <v>104</v>
      </c>
      <c r="H1" s="49" t="s">
        <v>3</v>
      </c>
      <c r="I1" s="51" t="s">
        <v>105</v>
      </c>
      <c r="J1" s="51" t="s">
        <v>4</v>
      </c>
      <c r="K1" s="51" t="s">
        <v>5</v>
      </c>
      <c r="L1" s="52" t="s">
        <v>6</v>
      </c>
      <c r="M1" s="52" t="s">
        <v>106</v>
      </c>
      <c r="N1" s="52" t="s">
        <v>107</v>
      </c>
      <c r="O1" s="52" t="s">
        <v>7</v>
      </c>
      <c r="P1" s="53" t="s">
        <v>108</v>
      </c>
      <c r="Q1" s="53" t="s">
        <v>109</v>
      </c>
    </row>
    <row r="2" spans="1:17" ht="18" x14ac:dyDescent="0.35">
      <c r="A2" t="s">
        <v>81</v>
      </c>
      <c r="B2" s="152" t="s">
        <v>17</v>
      </c>
      <c r="C2" s="163">
        <v>0</v>
      </c>
      <c r="D2" s="54">
        <v>2</v>
      </c>
      <c r="E2" s="55">
        <v>60</v>
      </c>
      <c r="F2" s="55">
        <v>34</v>
      </c>
      <c r="G2" s="56">
        <v>79</v>
      </c>
      <c r="H2" s="57"/>
      <c r="I2" s="57"/>
      <c r="J2" s="57"/>
      <c r="K2" s="57"/>
      <c r="L2" s="57"/>
      <c r="M2" s="57"/>
      <c r="N2" s="57"/>
      <c r="O2" s="57"/>
      <c r="P2" s="58">
        <f t="shared" ref="P2:P72" si="0">SUM(D2:O2)</f>
        <v>175</v>
      </c>
      <c r="Q2" s="59">
        <f t="shared" ref="Q2:Q72" si="1">C2-P2</f>
        <v>-175</v>
      </c>
    </row>
    <row r="3" spans="1:17" ht="18" x14ac:dyDescent="0.35">
      <c r="A3" t="s">
        <v>81</v>
      </c>
      <c r="B3" s="153" t="s">
        <v>10</v>
      </c>
      <c r="C3" s="164">
        <v>0</v>
      </c>
      <c r="D3" s="54">
        <v>2</v>
      </c>
      <c r="E3" s="55">
        <v>57</v>
      </c>
      <c r="F3" s="55">
        <v>22</v>
      </c>
      <c r="G3" s="56">
        <v>94</v>
      </c>
      <c r="H3" s="57"/>
      <c r="I3" s="57"/>
      <c r="J3" s="57"/>
      <c r="K3" s="57"/>
      <c r="L3" s="57"/>
      <c r="M3" s="57"/>
      <c r="N3" s="57"/>
      <c r="O3" s="57"/>
      <c r="P3" s="58">
        <f t="shared" si="0"/>
        <v>175</v>
      </c>
      <c r="Q3" s="59">
        <f t="shared" si="1"/>
        <v>-175</v>
      </c>
    </row>
    <row r="4" spans="1:17" ht="18" x14ac:dyDescent="0.35">
      <c r="A4" t="s">
        <v>81</v>
      </c>
      <c r="B4" s="153" t="s">
        <v>11</v>
      </c>
      <c r="C4" s="164">
        <v>0</v>
      </c>
      <c r="D4" s="60"/>
      <c r="E4" s="55">
        <v>48</v>
      </c>
      <c r="F4" s="55">
        <v>61</v>
      </c>
      <c r="G4" s="56">
        <v>66</v>
      </c>
      <c r="H4" s="57">
        <v>0</v>
      </c>
      <c r="I4" s="57"/>
      <c r="J4" s="57"/>
      <c r="K4" s="57"/>
      <c r="L4" s="57"/>
      <c r="M4" s="57"/>
      <c r="N4" s="57"/>
      <c r="O4" s="57"/>
      <c r="P4" s="58">
        <f t="shared" si="0"/>
        <v>175</v>
      </c>
      <c r="Q4" s="59">
        <f t="shared" si="1"/>
        <v>-175</v>
      </c>
    </row>
    <row r="5" spans="1:17" ht="18" x14ac:dyDescent="0.35">
      <c r="A5" t="s">
        <v>81</v>
      </c>
      <c r="B5" s="153" t="s">
        <v>12</v>
      </c>
      <c r="C5" s="164">
        <v>0</v>
      </c>
      <c r="D5" s="60"/>
      <c r="E5" s="55">
        <v>39</v>
      </c>
      <c r="F5" s="55">
        <v>46</v>
      </c>
      <c r="G5" s="56">
        <v>90</v>
      </c>
      <c r="H5" s="57"/>
      <c r="I5" s="57"/>
      <c r="J5" s="57"/>
      <c r="K5" s="57"/>
      <c r="L5" s="57"/>
      <c r="M5" s="57"/>
      <c r="N5" s="57"/>
      <c r="O5" s="57"/>
      <c r="P5" s="58">
        <f t="shared" si="0"/>
        <v>175</v>
      </c>
      <c r="Q5" s="59">
        <f t="shared" si="1"/>
        <v>-175</v>
      </c>
    </row>
    <row r="6" spans="1:17" ht="18.75" thickBot="1" x14ac:dyDescent="0.4">
      <c r="A6" t="s">
        <v>81</v>
      </c>
      <c r="B6" s="154" t="s">
        <v>9</v>
      </c>
      <c r="C6" s="164">
        <v>0</v>
      </c>
      <c r="D6" s="61"/>
      <c r="E6" s="62">
        <v>68</v>
      </c>
      <c r="F6" s="62">
        <v>35</v>
      </c>
      <c r="G6" s="63">
        <v>71</v>
      </c>
      <c r="H6" s="64"/>
      <c r="I6" s="64"/>
      <c r="J6" s="64"/>
      <c r="K6" s="64"/>
      <c r="L6" s="64"/>
      <c r="M6" s="64"/>
      <c r="N6" s="64"/>
      <c r="O6" s="64"/>
      <c r="P6" s="65">
        <f t="shared" si="0"/>
        <v>174</v>
      </c>
      <c r="Q6" s="59">
        <f t="shared" si="1"/>
        <v>-174</v>
      </c>
    </row>
    <row r="7" spans="1:17" ht="7.5" customHeight="1" thickTop="1" x14ac:dyDescent="0.35">
      <c r="B7" s="197"/>
      <c r="C7" s="198"/>
      <c r="D7" s="170"/>
      <c r="E7" s="171"/>
      <c r="F7" s="171"/>
      <c r="G7" s="172"/>
      <c r="H7" s="173"/>
      <c r="I7" s="173"/>
      <c r="J7" s="174"/>
      <c r="K7" s="174"/>
      <c r="L7" s="174"/>
      <c r="M7" s="174"/>
      <c r="N7" s="174"/>
      <c r="O7" s="174"/>
      <c r="P7" s="175"/>
      <c r="Q7" s="59"/>
    </row>
    <row r="8" spans="1:17" ht="18" x14ac:dyDescent="0.35">
      <c r="A8" t="s">
        <v>82</v>
      </c>
      <c r="B8" s="155" t="s">
        <v>13</v>
      </c>
      <c r="C8" s="164">
        <v>0</v>
      </c>
      <c r="D8" s="60"/>
      <c r="E8" s="55">
        <v>16</v>
      </c>
      <c r="F8" s="55">
        <v>90</v>
      </c>
      <c r="G8" s="56">
        <v>10</v>
      </c>
      <c r="H8" s="56">
        <v>140</v>
      </c>
      <c r="I8" s="57"/>
      <c r="J8" s="66"/>
      <c r="K8" s="66"/>
      <c r="L8" s="66"/>
      <c r="M8" s="66"/>
      <c r="N8" s="66"/>
      <c r="O8" s="66"/>
      <c r="P8" s="67">
        <f t="shared" si="0"/>
        <v>256</v>
      </c>
      <c r="Q8" s="59">
        <f t="shared" si="1"/>
        <v>-256</v>
      </c>
    </row>
    <row r="9" spans="1:17" ht="18" x14ac:dyDescent="0.35">
      <c r="A9" t="s">
        <v>82</v>
      </c>
      <c r="B9" s="153" t="s">
        <v>18</v>
      </c>
      <c r="C9" s="164">
        <v>0</v>
      </c>
      <c r="D9" s="68"/>
      <c r="E9" s="55">
        <v>4</v>
      </c>
      <c r="F9" s="55">
        <v>63</v>
      </c>
      <c r="G9" s="56">
        <v>42</v>
      </c>
      <c r="H9" s="56">
        <v>140</v>
      </c>
      <c r="I9" s="57"/>
      <c r="J9" s="57"/>
      <c r="K9" s="57"/>
      <c r="L9" s="57"/>
      <c r="M9" s="57"/>
      <c r="N9" s="57"/>
      <c r="O9" s="57"/>
      <c r="P9" s="69">
        <f t="shared" si="0"/>
        <v>249</v>
      </c>
      <c r="Q9" s="59">
        <f t="shared" si="1"/>
        <v>-249</v>
      </c>
    </row>
    <row r="10" spans="1:17" ht="18" x14ac:dyDescent="0.35">
      <c r="A10" t="s">
        <v>82</v>
      </c>
      <c r="B10" s="153" t="s">
        <v>15</v>
      </c>
      <c r="C10" s="164">
        <v>0</v>
      </c>
      <c r="D10" s="68"/>
      <c r="E10" s="55">
        <v>3</v>
      </c>
      <c r="F10" s="55">
        <v>70</v>
      </c>
      <c r="G10" s="56">
        <v>28</v>
      </c>
      <c r="H10" s="56">
        <v>150</v>
      </c>
      <c r="I10" s="57"/>
      <c r="J10" s="57"/>
      <c r="K10" s="57"/>
      <c r="L10" s="57"/>
      <c r="M10" s="57"/>
      <c r="N10" s="57"/>
      <c r="O10" s="57"/>
      <c r="P10" s="69">
        <f t="shared" si="0"/>
        <v>251</v>
      </c>
      <c r="Q10" s="59">
        <f t="shared" si="1"/>
        <v>-251</v>
      </c>
    </row>
    <row r="11" spans="1:17" ht="18" x14ac:dyDescent="0.35">
      <c r="A11" t="s">
        <v>82</v>
      </c>
      <c r="B11" s="153" t="s">
        <v>0</v>
      </c>
      <c r="C11" s="164">
        <v>0</v>
      </c>
      <c r="D11" s="68"/>
      <c r="E11" s="55">
        <v>13</v>
      </c>
      <c r="F11" s="55">
        <v>82</v>
      </c>
      <c r="G11" s="56">
        <v>47</v>
      </c>
      <c r="H11" s="56">
        <v>100</v>
      </c>
      <c r="I11" s="57"/>
      <c r="J11" s="57"/>
      <c r="K11" s="57"/>
      <c r="L11" s="57"/>
      <c r="M11" s="57"/>
      <c r="N11" s="57"/>
      <c r="O11" s="57"/>
      <c r="P11" s="69">
        <f t="shared" si="0"/>
        <v>242</v>
      </c>
      <c r="Q11" s="59">
        <f t="shared" si="1"/>
        <v>-242</v>
      </c>
    </row>
    <row r="12" spans="1:17" ht="18.75" thickBot="1" x14ac:dyDescent="0.4">
      <c r="A12" t="s">
        <v>82</v>
      </c>
      <c r="B12" s="169" t="s">
        <v>16</v>
      </c>
      <c r="C12" s="168">
        <v>0</v>
      </c>
      <c r="D12" s="61"/>
      <c r="E12" s="62">
        <v>11</v>
      </c>
      <c r="F12" s="62">
        <v>77</v>
      </c>
      <c r="G12" s="63">
        <v>30</v>
      </c>
      <c r="H12" s="63">
        <v>130</v>
      </c>
      <c r="I12" s="64"/>
      <c r="J12" s="64"/>
      <c r="K12" s="64"/>
      <c r="L12" s="64"/>
      <c r="M12" s="64"/>
      <c r="N12" s="64"/>
      <c r="O12" s="64"/>
      <c r="P12" s="70">
        <f t="shared" si="0"/>
        <v>248</v>
      </c>
      <c r="Q12" s="59">
        <f t="shared" si="1"/>
        <v>-248</v>
      </c>
    </row>
    <row r="13" spans="1:17" ht="7.5" customHeight="1" thickTop="1" thickBot="1" x14ac:dyDescent="0.4">
      <c r="B13" s="201"/>
      <c r="C13" s="202"/>
      <c r="D13" s="199"/>
      <c r="E13" s="177"/>
      <c r="F13" s="177"/>
      <c r="G13" s="178"/>
      <c r="H13" s="178"/>
      <c r="I13" s="174"/>
      <c r="J13" s="174"/>
      <c r="K13" s="174"/>
      <c r="L13" s="174"/>
      <c r="M13" s="174"/>
      <c r="N13" s="174"/>
      <c r="O13" s="174"/>
      <c r="P13" s="179"/>
      <c r="Q13" s="59"/>
    </row>
    <row r="14" spans="1:17" ht="18" x14ac:dyDescent="0.35">
      <c r="A14" t="s">
        <v>1</v>
      </c>
      <c r="B14" s="155" t="s">
        <v>19</v>
      </c>
      <c r="C14" s="200">
        <v>0</v>
      </c>
      <c r="D14" s="71"/>
      <c r="E14" s="72"/>
      <c r="F14" s="73">
        <v>14</v>
      </c>
      <c r="G14" s="74">
        <v>20</v>
      </c>
      <c r="H14" s="74">
        <v>200</v>
      </c>
      <c r="I14" s="74">
        <v>120</v>
      </c>
      <c r="J14" s="66"/>
      <c r="K14" s="66"/>
      <c r="L14" s="66"/>
      <c r="M14" s="66"/>
      <c r="N14" s="66"/>
      <c r="O14" s="66"/>
      <c r="P14" s="75">
        <f t="shared" si="0"/>
        <v>354</v>
      </c>
      <c r="Q14" s="59">
        <f t="shared" si="1"/>
        <v>-354</v>
      </c>
    </row>
    <row r="15" spans="1:17" ht="18" x14ac:dyDescent="0.35">
      <c r="A15" t="s">
        <v>1</v>
      </c>
      <c r="B15" s="153" t="s">
        <v>20</v>
      </c>
      <c r="C15" s="164">
        <v>0</v>
      </c>
      <c r="D15" s="68"/>
      <c r="E15" s="68"/>
      <c r="F15" s="55">
        <v>23</v>
      </c>
      <c r="G15" s="56">
        <v>20</v>
      </c>
      <c r="H15" s="56">
        <v>150</v>
      </c>
      <c r="I15" s="56">
        <v>160</v>
      </c>
      <c r="J15" s="57"/>
      <c r="K15" s="57"/>
      <c r="L15" s="57"/>
      <c r="M15" s="57"/>
      <c r="N15" s="57"/>
      <c r="O15" s="57"/>
      <c r="P15" s="76">
        <f t="shared" si="0"/>
        <v>353</v>
      </c>
      <c r="Q15" s="59">
        <f>C15-P15</f>
        <v>-353</v>
      </c>
    </row>
    <row r="16" spans="1:17" ht="18" x14ac:dyDescent="0.35">
      <c r="A16" t="s">
        <v>1</v>
      </c>
      <c r="B16" s="153" t="s">
        <v>21</v>
      </c>
      <c r="C16" s="164">
        <v>0</v>
      </c>
      <c r="D16" s="68"/>
      <c r="E16" s="68"/>
      <c r="F16" s="55">
        <v>4</v>
      </c>
      <c r="G16" s="56">
        <v>60</v>
      </c>
      <c r="H16" s="56">
        <v>140</v>
      </c>
      <c r="I16" s="56">
        <v>150</v>
      </c>
      <c r="J16" s="57"/>
      <c r="K16" s="57"/>
      <c r="L16" s="57"/>
      <c r="M16" s="57"/>
      <c r="N16" s="57"/>
      <c r="O16" s="57"/>
      <c r="P16" s="76">
        <f t="shared" si="0"/>
        <v>354</v>
      </c>
      <c r="Q16" s="59">
        <f t="shared" si="1"/>
        <v>-354</v>
      </c>
    </row>
    <row r="17" spans="1:17" ht="18" x14ac:dyDescent="0.35">
      <c r="A17" t="s">
        <v>1</v>
      </c>
      <c r="B17" s="153" t="s">
        <v>22</v>
      </c>
      <c r="C17" s="164">
        <v>0</v>
      </c>
      <c r="D17" s="60"/>
      <c r="E17" s="68"/>
      <c r="F17" s="55">
        <v>20</v>
      </c>
      <c r="G17" s="56">
        <v>30</v>
      </c>
      <c r="H17" s="56">
        <v>140</v>
      </c>
      <c r="I17" s="56">
        <v>160</v>
      </c>
      <c r="J17" s="57"/>
      <c r="K17" s="57"/>
      <c r="L17" s="57"/>
      <c r="M17" s="57"/>
      <c r="N17" s="57"/>
      <c r="O17" s="57"/>
      <c r="P17" s="76">
        <f t="shared" si="0"/>
        <v>350</v>
      </c>
      <c r="Q17" s="59">
        <f t="shared" si="1"/>
        <v>-350</v>
      </c>
    </row>
    <row r="18" spans="1:17" ht="18.75" thickBot="1" x14ac:dyDescent="0.4">
      <c r="A18" t="s">
        <v>1</v>
      </c>
      <c r="B18" s="154" t="s">
        <v>23</v>
      </c>
      <c r="C18" s="164">
        <v>0</v>
      </c>
      <c r="D18" s="61"/>
      <c r="E18" s="77"/>
      <c r="F18" s="62">
        <v>30</v>
      </c>
      <c r="G18" s="63">
        <v>41</v>
      </c>
      <c r="H18" s="78">
        <v>110</v>
      </c>
      <c r="I18" s="78">
        <v>170</v>
      </c>
      <c r="J18" s="79"/>
      <c r="K18" s="79"/>
      <c r="L18" s="79"/>
      <c r="M18" s="79"/>
      <c r="N18" s="79"/>
      <c r="O18" s="79"/>
      <c r="P18" s="80">
        <f t="shared" si="0"/>
        <v>351</v>
      </c>
      <c r="Q18" s="59">
        <f t="shared" si="1"/>
        <v>-351</v>
      </c>
    </row>
    <row r="19" spans="1:17" ht="7.5" customHeight="1" thickTop="1" x14ac:dyDescent="0.35">
      <c r="B19" s="197"/>
      <c r="C19" s="198"/>
      <c r="D19" s="176"/>
      <c r="E19" s="180"/>
      <c r="F19" s="177"/>
      <c r="G19" s="178"/>
      <c r="H19" s="181"/>
      <c r="I19" s="181"/>
      <c r="J19" s="182"/>
      <c r="K19" s="182"/>
      <c r="L19" s="182"/>
      <c r="M19" s="182"/>
      <c r="N19" s="182"/>
      <c r="O19" s="182"/>
      <c r="P19" s="183"/>
      <c r="Q19" s="59"/>
    </row>
    <row r="20" spans="1:17" ht="18" x14ac:dyDescent="0.35">
      <c r="A20" t="s">
        <v>2</v>
      </c>
      <c r="B20" s="155" t="s">
        <v>24</v>
      </c>
      <c r="C20" s="164">
        <v>0</v>
      </c>
      <c r="D20" s="72"/>
      <c r="E20" s="72"/>
      <c r="F20" s="72"/>
      <c r="G20" s="74">
        <v>40</v>
      </c>
      <c r="H20" s="74">
        <v>60</v>
      </c>
      <c r="I20" s="74">
        <v>100</v>
      </c>
      <c r="J20" s="74">
        <v>220</v>
      </c>
      <c r="K20" s="66"/>
      <c r="L20" s="66"/>
      <c r="M20" s="66"/>
      <c r="N20" s="66"/>
      <c r="O20" s="66"/>
      <c r="P20" s="81">
        <f t="shared" si="0"/>
        <v>420</v>
      </c>
      <c r="Q20" s="59">
        <f t="shared" si="1"/>
        <v>-420</v>
      </c>
    </row>
    <row r="21" spans="1:17" ht="18" x14ac:dyDescent="0.35">
      <c r="A21" t="s">
        <v>2</v>
      </c>
      <c r="B21" s="153" t="s">
        <v>25</v>
      </c>
      <c r="C21" s="164">
        <v>0</v>
      </c>
      <c r="D21" s="68"/>
      <c r="E21" s="68"/>
      <c r="F21" s="68"/>
      <c r="G21" s="56">
        <v>4</v>
      </c>
      <c r="H21" s="56">
        <v>120</v>
      </c>
      <c r="I21" s="56">
        <v>110</v>
      </c>
      <c r="J21" s="56">
        <v>190</v>
      </c>
      <c r="K21" s="57"/>
      <c r="L21" s="57"/>
      <c r="M21" s="57"/>
      <c r="N21" s="57"/>
      <c r="O21" s="57"/>
      <c r="P21" s="82">
        <f t="shared" si="0"/>
        <v>424</v>
      </c>
      <c r="Q21" s="59">
        <f t="shared" si="1"/>
        <v>-424</v>
      </c>
    </row>
    <row r="22" spans="1:17" ht="18" x14ac:dyDescent="0.35">
      <c r="A22" t="s">
        <v>2</v>
      </c>
      <c r="B22" s="153" t="s">
        <v>26</v>
      </c>
      <c r="C22" s="164">
        <v>0</v>
      </c>
      <c r="D22" s="68"/>
      <c r="E22" s="68"/>
      <c r="F22" s="68"/>
      <c r="G22" s="56">
        <v>34</v>
      </c>
      <c r="H22" s="56">
        <v>80</v>
      </c>
      <c r="I22" s="56">
        <v>110</v>
      </c>
      <c r="J22" s="56">
        <v>190</v>
      </c>
      <c r="K22" s="57"/>
      <c r="L22" s="57"/>
      <c r="M22" s="57"/>
      <c r="N22" s="57"/>
      <c r="O22" s="57"/>
      <c r="P22" s="82">
        <f t="shared" si="0"/>
        <v>414</v>
      </c>
      <c r="Q22" s="59">
        <f t="shared" si="1"/>
        <v>-414</v>
      </c>
    </row>
    <row r="23" spans="1:17" ht="18" x14ac:dyDescent="0.35">
      <c r="A23" t="s">
        <v>2</v>
      </c>
      <c r="B23" s="153" t="s">
        <v>27</v>
      </c>
      <c r="C23" s="164">
        <v>0</v>
      </c>
      <c r="D23" s="60"/>
      <c r="E23" s="68"/>
      <c r="F23" s="68"/>
      <c r="G23" s="56">
        <v>11</v>
      </c>
      <c r="H23" s="56">
        <v>100</v>
      </c>
      <c r="I23" s="56">
        <v>100</v>
      </c>
      <c r="J23" s="56">
        <v>210</v>
      </c>
      <c r="K23" s="57"/>
      <c r="L23" s="57"/>
      <c r="M23" s="57"/>
      <c r="N23" s="57"/>
      <c r="O23" s="57"/>
      <c r="P23" s="82">
        <f t="shared" si="0"/>
        <v>421</v>
      </c>
      <c r="Q23" s="59">
        <f t="shared" si="1"/>
        <v>-421</v>
      </c>
    </row>
    <row r="24" spans="1:17" ht="18.75" thickBot="1" x14ac:dyDescent="0.4">
      <c r="A24" t="s">
        <v>2</v>
      </c>
      <c r="B24" s="154" t="s">
        <v>28</v>
      </c>
      <c r="C24" s="164">
        <v>0</v>
      </c>
      <c r="D24" s="61"/>
      <c r="E24" s="77"/>
      <c r="F24" s="77"/>
      <c r="G24" s="63">
        <v>50</v>
      </c>
      <c r="H24" s="63">
        <v>80</v>
      </c>
      <c r="I24" s="63">
        <v>130</v>
      </c>
      <c r="J24" s="63">
        <v>160</v>
      </c>
      <c r="K24" s="64"/>
      <c r="L24" s="64"/>
      <c r="M24" s="64"/>
      <c r="N24" s="64"/>
      <c r="O24" s="64"/>
      <c r="P24" s="83">
        <f t="shared" si="0"/>
        <v>420</v>
      </c>
      <c r="Q24" s="59">
        <f t="shared" si="1"/>
        <v>-420</v>
      </c>
    </row>
    <row r="25" spans="1:17" ht="7.5" customHeight="1" thickTop="1" x14ac:dyDescent="0.35">
      <c r="B25" s="197"/>
      <c r="C25" s="198"/>
      <c r="D25" s="176"/>
      <c r="E25" s="180"/>
      <c r="F25" s="180"/>
      <c r="G25" s="178"/>
      <c r="H25" s="178"/>
      <c r="I25" s="178"/>
      <c r="J25" s="178"/>
      <c r="K25" s="173"/>
      <c r="L25" s="173"/>
      <c r="M25" s="173"/>
      <c r="N25" s="173"/>
      <c r="O25" s="174"/>
      <c r="P25" s="184"/>
      <c r="Q25" s="59"/>
    </row>
    <row r="26" spans="1:17" ht="18" x14ac:dyDescent="0.35">
      <c r="A26" t="s">
        <v>83</v>
      </c>
      <c r="B26" s="155" t="s">
        <v>29</v>
      </c>
      <c r="C26" s="164">
        <v>0</v>
      </c>
      <c r="D26" s="71"/>
      <c r="E26" s="72"/>
      <c r="F26" s="72"/>
      <c r="G26" s="66"/>
      <c r="H26" s="74">
        <v>80</v>
      </c>
      <c r="I26" s="74">
        <v>160</v>
      </c>
      <c r="J26" s="74">
        <v>170</v>
      </c>
      <c r="K26" s="84">
        <v>180</v>
      </c>
      <c r="L26" s="60"/>
      <c r="M26" s="60"/>
      <c r="N26" s="60"/>
      <c r="O26" s="71"/>
      <c r="P26" s="85">
        <f t="shared" si="0"/>
        <v>590</v>
      </c>
      <c r="Q26" s="59">
        <f t="shared" si="1"/>
        <v>-590</v>
      </c>
    </row>
    <row r="27" spans="1:17" ht="18" x14ac:dyDescent="0.35">
      <c r="A27" t="s">
        <v>83</v>
      </c>
      <c r="B27" s="153" t="s">
        <v>30</v>
      </c>
      <c r="C27" s="164">
        <v>0</v>
      </c>
      <c r="D27" s="68"/>
      <c r="E27" s="68"/>
      <c r="F27" s="68"/>
      <c r="G27" s="57"/>
      <c r="H27" s="56">
        <v>50</v>
      </c>
      <c r="I27" s="56">
        <v>60</v>
      </c>
      <c r="J27" s="56">
        <v>260</v>
      </c>
      <c r="K27" s="84">
        <v>210</v>
      </c>
      <c r="L27" s="60"/>
      <c r="M27" s="60"/>
      <c r="N27" s="60"/>
      <c r="O27" s="60"/>
      <c r="P27" s="86">
        <f t="shared" si="0"/>
        <v>580</v>
      </c>
      <c r="Q27" s="59">
        <f t="shared" si="1"/>
        <v>-580</v>
      </c>
    </row>
    <row r="28" spans="1:17" ht="18" x14ac:dyDescent="0.35">
      <c r="A28" t="s">
        <v>83</v>
      </c>
      <c r="B28" s="153" t="s">
        <v>31</v>
      </c>
      <c r="C28" s="164">
        <v>0</v>
      </c>
      <c r="D28" s="60"/>
      <c r="E28" s="68"/>
      <c r="F28" s="68"/>
      <c r="G28" s="57"/>
      <c r="H28" s="56">
        <v>50</v>
      </c>
      <c r="I28" s="56">
        <v>150</v>
      </c>
      <c r="J28" s="56">
        <v>210</v>
      </c>
      <c r="K28" s="84">
        <v>160</v>
      </c>
      <c r="L28" s="60"/>
      <c r="M28" s="60"/>
      <c r="N28" s="60"/>
      <c r="O28" s="60"/>
      <c r="P28" s="86">
        <f t="shared" si="0"/>
        <v>570</v>
      </c>
      <c r="Q28" s="59">
        <f t="shared" si="1"/>
        <v>-570</v>
      </c>
    </row>
    <row r="29" spans="1:17" ht="18" x14ac:dyDescent="0.35">
      <c r="A29" t="s">
        <v>83</v>
      </c>
      <c r="B29" s="153" t="s">
        <v>32</v>
      </c>
      <c r="C29" s="164">
        <v>0</v>
      </c>
      <c r="D29" s="60"/>
      <c r="E29" s="68"/>
      <c r="F29" s="68"/>
      <c r="G29" s="57"/>
      <c r="H29" s="56">
        <v>70</v>
      </c>
      <c r="I29" s="56">
        <v>140</v>
      </c>
      <c r="J29" s="56">
        <v>130</v>
      </c>
      <c r="K29" s="84">
        <v>240</v>
      </c>
      <c r="L29" s="60"/>
      <c r="M29" s="60"/>
      <c r="N29" s="60"/>
      <c r="O29" s="60"/>
      <c r="P29" s="86">
        <f t="shared" si="0"/>
        <v>580</v>
      </c>
      <c r="Q29" s="59">
        <f t="shared" si="1"/>
        <v>-580</v>
      </c>
    </row>
    <row r="30" spans="1:17" ht="18.75" thickBot="1" x14ac:dyDescent="0.4">
      <c r="A30" t="s">
        <v>83</v>
      </c>
      <c r="B30" s="154" t="s">
        <v>33</v>
      </c>
      <c r="C30" s="164">
        <v>0</v>
      </c>
      <c r="D30" s="60"/>
      <c r="E30" s="68"/>
      <c r="F30" s="68"/>
      <c r="G30" s="57"/>
      <c r="H30" s="56">
        <v>40</v>
      </c>
      <c r="I30" s="63">
        <v>150</v>
      </c>
      <c r="J30" s="63">
        <v>230</v>
      </c>
      <c r="K30" s="87">
        <v>150</v>
      </c>
      <c r="L30" s="61"/>
      <c r="M30" s="61"/>
      <c r="N30" s="61"/>
      <c r="O30" s="61"/>
      <c r="P30" s="88">
        <f t="shared" si="0"/>
        <v>570</v>
      </c>
      <c r="Q30" s="59">
        <f t="shared" si="1"/>
        <v>-570</v>
      </c>
    </row>
    <row r="31" spans="1:17" ht="7.5" customHeight="1" thickTop="1" x14ac:dyDescent="0.35">
      <c r="B31" s="197"/>
      <c r="C31" s="198"/>
      <c r="D31" s="60"/>
      <c r="E31" s="68"/>
      <c r="F31" s="68"/>
      <c r="G31" s="57"/>
      <c r="H31" s="56"/>
      <c r="I31" s="178"/>
      <c r="J31" s="178"/>
      <c r="K31" s="185"/>
      <c r="L31" s="176"/>
      <c r="M31" s="176"/>
      <c r="N31" s="176"/>
      <c r="O31" s="176"/>
      <c r="P31" s="186"/>
      <c r="Q31" s="59"/>
    </row>
    <row r="32" spans="1:17" ht="18" x14ac:dyDescent="0.35">
      <c r="A32" t="s">
        <v>84</v>
      </c>
      <c r="B32" s="155" t="s">
        <v>34</v>
      </c>
      <c r="C32" s="164">
        <v>0</v>
      </c>
      <c r="D32" s="89"/>
      <c r="E32" s="90"/>
      <c r="F32" s="89"/>
      <c r="G32" s="89"/>
      <c r="H32" s="89"/>
      <c r="I32" s="91">
        <v>40</v>
      </c>
      <c r="J32" s="91">
        <v>150</v>
      </c>
      <c r="K32" s="92">
        <v>320</v>
      </c>
      <c r="L32" s="92">
        <v>130</v>
      </c>
      <c r="M32" s="71"/>
      <c r="N32" s="71"/>
      <c r="O32" s="71"/>
      <c r="P32" s="93">
        <f t="shared" si="0"/>
        <v>640</v>
      </c>
      <c r="Q32" s="59">
        <f t="shared" si="1"/>
        <v>-640</v>
      </c>
    </row>
    <row r="33" spans="1:17" ht="18" x14ac:dyDescent="0.35">
      <c r="A33" t="s">
        <v>84</v>
      </c>
      <c r="B33" s="153" t="s">
        <v>35</v>
      </c>
      <c r="C33" s="164">
        <v>0</v>
      </c>
      <c r="D33" s="89"/>
      <c r="E33" s="90"/>
      <c r="F33" s="89"/>
      <c r="G33" s="89"/>
      <c r="H33" s="89"/>
      <c r="I33" s="54">
        <v>40</v>
      </c>
      <c r="J33" s="54">
        <v>170</v>
      </c>
      <c r="K33" s="84">
        <v>320</v>
      </c>
      <c r="L33" s="84">
        <v>90</v>
      </c>
      <c r="M33" s="60"/>
      <c r="N33" s="60"/>
      <c r="O33" s="60"/>
      <c r="P33" s="94">
        <f t="shared" si="0"/>
        <v>620</v>
      </c>
      <c r="Q33" s="59">
        <f t="shared" si="1"/>
        <v>-620</v>
      </c>
    </row>
    <row r="34" spans="1:17" ht="18" x14ac:dyDescent="0.35">
      <c r="A34" t="s">
        <v>84</v>
      </c>
      <c r="B34" s="153" t="s">
        <v>36</v>
      </c>
      <c r="C34" s="164">
        <v>0</v>
      </c>
      <c r="D34" s="89"/>
      <c r="E34" s="89"/>
      <c r="F34" s="89"/>
      <c r="G34" s="89"/>
      <c r="H34" s="89"/>
      <c r="I34" s="54">
        <v>60</v>
      </c>
      <c r="J34" s="54">
        <v>160</v>
      </c>
      <c r="K34" s="84">
        <v>380</v>
      </c>
      <c r="L34" s="84">
        <v>90</v>
      </c>
      <c r="M34" s="60"/>
      <c r="N34" s="60"/>
      <c r="O34" s="60"/>
      <c r="P34" s="94">
        <f t="shared" si="0"/>
        <v>690</v>
      </c>
      <c r="Q34" s="59">
        <f t="shared" si="1"/>
        <v>-690</v>
      </c>
    </row>
    <row r="35" spans="1:17" ht="18" x14ac:dyDescent="0.35">
      <c r="A35" t="s">
        <v>84</v>
      </c>
      <c r="B35" s="153" t="s">
        <v>37</v>
      </c>
      <c r="C35" s="164">
        <v>0</v>
      </c>
      <c r="D35" s="89"/>
      <c r="E35" s="89"/>
      <c r="F35" s="89"/>
      <c r="G35" s="89"/>
      <c r="H35" s="89"/>
      <c r="I35" s="54">
        <v>80</v>
      </c>
      <c r="J35" s="54">
        <v>120</v>
      </c>
      <c r="K35" s="84">
        <v>220</v>
      </c>
      <c r="L35" s="84">
        <v>40</v>
      </c>
      <c r="M35" s="60"/>
      <c r="N35" s="60"/>
      <c r="O35" s="60"/>
      <c r="P35" s="94">
        <f t="shared" si="0"/>
        <v>460</v>
      </c>
      <c r="Q35" s="59">
        <f t="shared" si="1"/>
        <v>-460</v>
      </c>
    </row>
    <row r="36" spans="1:17" ht="18.75" thickBot="1" x14ac:dyDescent="0.4">
      <c r="A36" t="s">
        <v>84</v>
      </c>
      <c r="B36" s="154" t="s">
        <v>38</v>
      </c>
      <c r="C36" s="164">
        <v>0</v>
      </c>
      <c r="D36" s="89"/>
      <c r="E36" s="89"/>
      <c r="F36" s="89"/>
      <c r="G36" s="89"/>
      <c r="H36" s="89"/>
      <c r="I36" s="54">
        <v>80</v>
      </c>
      <c r="J36" s="95">
        <v>160</v>
      </c>
      <c r="K36" s="87">
        <v>250</v>
      </c>
      <c r="L36" s="87">
        <v>90</v>
      </c>
      <c r="M36" s="61"/>
      <c r="N36" s="61"/>
      <c r="O36" s="61"/>
      <c r="P36" s="96">
        <f t="shared" si="0"/>
        <v>580</v>
      </c>
      <c r="Q36" s="59">
        <f t="shared" si="1"/>
        <v>-580</v>
      </c>
    </row>
    <row r="37" spans="1:17" ht="7.5" customHeight="1" thickTop="1" x14ac:dyDescent="0.35">
      <c r="B37" s="197"/>
      <c r="C37" s="198"/>
      <c r="D37" s="89"/>
      <c r="E37" s="89"/>
      <c r="F37" s="89"/>
      <c r="G37" s="89"/>
      <c r="H37" s="89"/>
      <c r="I37" s="54"/>
      <c r="J37" s="187"/>
      <c r="K37" s="188"/>
      <c r="L37" s="188"/>
      <c r="M37" s="170"/>
      <c r="N37" s="170"/>
      <c r="O37" s="170"/>
      <c r="P37" s="189"/>
      <c r="Q37" s="59"/>
    </row>
    <row r="38" spans="1:17" ht="18" x14ac:dyDescent="0.35">
      <c r="A38" t="s">
        <v>85</v>
      </c>
      <c r="B38" s="155" t="s">
        <v>39</v>
      </c>
      <c r="C38" s="164">
        <v>0</v>
      </c>
      <c r="D38" s="89"/>
      <c r="E38" s="89"/>
      <c r="F38" s="89"/>
      <c r="G38" s="89"/>
      <c r="H38" s="89"/>
      <c r="I38" s="60"/>
      <c r="J38" s="55">
        <v>160</v>
      </c>
      <c r="K38" s="97">
        <v>260</v>
      </c>
      <c r="L38" s="97">
        <v>130</v>
      </c>
      <c r="M38" s="97">
        <v>450</v>
      </c>
      <c r="N38" s="98"/>
      <c r="O38" s="98"/>
      <c r="P38" s="99">
        <f t="shared" si="0"/>
        <v>1000</v>
      </c>
      <c r="Q38" s="59">
        <f t="shared" si="1"/>
        <v>-1000</v>
      </c>
    </row>
    <row r="39" spans="1:17" ht="18" x14ac:dyDescent="0.35">
      <c r="A39" t="s">
        <v>85</v>
      </c>
      <c r="B39" s="153" t="s">
        <v>40</v>
      </c>
      <c r="C39" s="164">
        <v>0</v>
      </c>
      <c r="D39" s="89"/>
      <c r="E39" s="89"/>
      <c r="F39" s="89"/>
      <c r="G39" s="89"/>
      <c r="H39" s="89"/>
      <c r="I39" s="60"/>
      <c r="J39" s="55">
        <v>105</v>
      </c>
      <c r="K39" s="97">
        <v>180</v>
      </c>
      <c r="L39" s="97">
        <v>320</v>
      </c>
      <c r="M39" s="97">
        <v>395</v>
      </c>
      <c r="N39" s="98"/>
      <c r="O39" s="98"/>
      <c r="P39" s="100">
        <f t="shared" si="0"/>
        <v>1000</v>
      </c>
      <c r="Q39" s="59">
        <f t="shared" si="1"/>
        <v>-1000</v>
      </c>
    </row>
    <row r="40" spans="1:17" ht="18" x14ac:dyDescent="0.35">
      <c r="A40" t="s">
        <v>85</v>
      </c>
      <c r="B40" s="156" t="s">
        <v>41</v>
      </c>
      <c r="C40" s="164">
        <v>0</v>
      </c>
      <c r="D40" s="89"/>
      <c r="E40" s="89"/>
      <c r="F40" s="89"/>
      <c r="G40" s="89"/>
      <c r="H40" s="89"/>
      <c r="I40" s="60"/>
      <c r="J40" s="73">
        <v>100</v>
      </c>
      <c r="K40" s="101">
        <v>230</v>
      </c>
      <c r="L40" s="101">
        <v>300</v>
      </c>
      <c r="M40" s="101">
        <v>370</v>
      </c>
      <c r="N40" s="102"/>
      <c r="O40" s="102"/>
      <c r="P40" s="100">
        <f t="shared" si="0"/>
        <v>1000</v>
      </c>
      <c r="Q40" s="59">
        <f t="shared" si="1"/>
        <v>-1000</v>
      </c>
    </row>
    <row r="41" spans="1:17" ht="18" x14ac:dyDescent="0.35">
      <c r="A41" t="s">
        <v>85</v>
      </c>
      <c r="B41" s="153" t="s">
        <v>42</v>
      </c>
      <c r="C41" s="164">
        <v>0</v>
      </c>
      <c r="D41" s="89"/>
      <c r="E41" s="89"/>
      <c r="F41" s="89"/>
      <c r="G41" s="89"/>
      <c r="H41" s="89"/>
      <c r="I41" s="60"/>
      <c r="J41" s="55">
        <v>110</v>
      </c>
      <c r="K41" s="97">
        <v>220</v>
      </c>
      <c r="L41" s="97">
        <v>430</v>
      </c>
      <c r="M41" s="97">
        <v>240</v>
      </c>
      <c r="N41" s="98"/>
      <c r="O41" s="98"/>
      <c r="P41" s="100">
        <f t="shared" si="0"/>
        <v>1000</v>
      </c>
      <c r="Q41" s="59">
        <f t="shared" si="1"/>
        <v>-1000</v>
      </c>
    </row>
    <row r="42" spans="1:17" ht="18.75" thickBot="1" x14ac:dyDescent="0.4">
      <c r="A42" t="s">
        <v>85</v>
      </c>
      <c r="B42" s="154" t="s">
        <v>43</v>
      </c>
      <c r="C42" s="164">
        <v>0</v>
      </c>
      <c r="D42" s="89"/>
      <c r="E42" s="89"/>
      <c r="F42" s="89"/>
      <c r="G42" s="89"/>
      <c r="H42" s="89"/>
      <c r="I42" s="60"/>
      <c r="J42" s="55">
        <v>95</v>
      </c>
      <c r="K42" s="103">
        <v>275</v>
      </c>
      <c r="L42" s="103">
        <v>160</v>
      </c>
      <c r="M42" s="103">
        <v>470</v>
      </c>
      <c r="N42" s="104"/>
      <c r="O42" s="104"/>
      <c r="P42" s="105">
        <f t="shared" si="0"/>
        <v>1000</v>
      </c>
      <c r="Q42" s="59">
        <f t="shared" si="1"/>
        <v>-1000</v>
      </c>
    </row>
    <row r="43" spans="1:17" ht="7.5" customHeight="1" thickTop="1" x14ac:dyDescent="0.35">
      <c r="B43" s="197"/>
      <c r="C43" s="198"/>
      <c r="D43" s="89"/>
      <c r="E43" s="89"/>
      <c r="F43" s="89"/>
      <c r="G43" s="89"/>
      <c r="H43" s="89"/>
      <c r="I43" s="60"/>
      <c r="J43" s="55"/>
      <c r="K43" s="190"/>
      <c r="L43" s="190"/>
      <c r="M43" s="190"/>
      <c r="N43" s="191"/>
      <c r="O43" s="191"/>
      <c r="P43" s="192"/>
      <c r="Q43" s="59"/>
    </row>
    <row r="44" spans="1:17" ht="18" x14ac:dyDescent="0.35">
      <c r="A44" t="s">
        <v>86</v>
      </c>
      <c r="B44" s="157" t="s">
        <v>44</v>
      </c>
      <c r="C44" s="164">
        <v>0</v>
      </c>
      <c r="D44" s="89"/>
      <c r="E44" s="89"/>
      <c r="F44" s="89"/>
      <c r="G44" s="89"/>
      <c r="H44" s="89"/>
      <c r="I44" s="89"/>
      <c r="J44" s="90"/>
      <c r="K44" s="84">
        <v>330</v>
      </c>
      <c r="L44" s="84">
        <v>250</v>
      </c>
      <c r="M44" s="84">
        <v>340</v>
      </c>
      <c r="N44" s="84">
        <v>480</v>
      </c>
      <c r="O44" s="60"/>
      <c r="P44" s="106">
        <f t="shared" si="0"/>
        <v>1400</v>
      </c>
      <c r="Q44" s="59">
        <f t="shared" si="1"/>
        <v>-1400</v>
      </c>
    </row>
    <row r="45" spans="1:17" ht="18" x14ac:dyDescent="0.35">
      <c r="A45" t="s">
        <v>86</v>
      </c>
      <c r="B45" s="157" t="s">
        <v>45</v>
      </c>
      <c r="C45" s="164">
        <v>0</v>
      </c>
      <c r="D45" s="89"/>
      <c r="E45" s="89"/>
      <c r="F45" s="89"/>
      <c r="G45" s="89"/>
      <c r="H45" s="89"/>
      <c r="I45" s="89"/>
      <c r="J45" s="90"/>
      <c r="K45" s="84">
        <v>300</v>
      </c>
      <c r="L45" s="84">
        <v>380</v>
      </c>
      <c r="M45" s="84">
        <v>230</v>
      </c>
      <c r="N45" s="84">
        <v>490</v>
      </c>
      <c r="O45" s="60"/>
      <c r="P45" s="107">
        <f t="shared" si="0"/>
        <v>1400</v>
      </c>
      <c r="Q45" s="59">
        <f t="shared" si="1"/>
        <v>-1400</v>
      </c>
    </row>
    <row r="46" spans="1:17" ht="18" x14ac:dyDescent="0.35">
      <c r="A46" t="s">
        <v>86</v>
      </c>
      <c r="B46" s="158" t="s">
        <v>46</v>
      </c>
      <c r="C46" s="164">
        <v>0</v>
      </c>
      <c r="D46" s="89"/>
      <c r="E46" s="89"/>
      <c r="F46" s="89"/>
      <c r="G46" s="89"/>
      <c r="H46" s="89"/>
      <c r="I46" s="89"/>
      <c r="J46" s="90"/>
      <c r="K46" s="92">
        <v>330</v>
      </c>
      <c r="L46" s="92">
        <v>450</v>
      </c>
      <c r="M46" s="92">
        <v>230</v>
      </c>
      <c r="N46" s="92">
        <v>390</v>
      </c>
      <c r="O46" s="71"/>
      <c r="P46" s="107">
        <f t="shared" si="0"/>
        <v>1400</v>
      </c>
      <c r="Q46" s="59">
        <f t="shared" si="1"/>
        <v>-1400</v>
      </c>
    </row>
    <row r="47" spans="1:17" ht="18" x14ac:dyDescent="0.35">
      <c r="A47" t="s">
        <v>86</v>
      </c>
      <c r="B47" s="153" t="s">
        <v>47</v>
      </c>
      <c r="C47" s="164">
        <v>0</v>
      </c>
      <c r="D47" s="89"/>
      <c r="E47" s="89"/>
      <c r="F47" s="89"/>
      <c r="G47" s="89"/>
      <c r="H47" s="89"/>
      <c r="I47" s="89"/>
      <c r="J47" s="90"/>
      <c r="K47" s="84">
        <v>350</v>
      </c>
      <c r="L47" s="84">
        <v>340</v>
      </c>
      <c r="M47" s="84">
        <v>290</v>
      </c>
      <c r="N47" s="84">
        <v>420</v>
      </c>
      <c r="O47" s="60"/>
      <c r="P47" s="107">
        <f t="shared" si="0"/>
        <v>1400</v>
      </c>
      <c r="Q47" s="59">
        <f t="shared" si="1"/>
        <v>-1400</v>
      </c>
    </row>
    <row r="48" spans="1:17" ht="18.75" thickBot="1" x14ac:dyDescent="0.4">
      <c r="A48" t="s">
        <v>86</v>
      </c>
      <c r="B48" s="159" t="s">
        <v>48</v>
      </c>
      <c r="C48" s="164">
        <v>0</v>
      </c>
      <c r="D48" s="89"/>
      <c r="E48" s="89"/>
      <c r="F48" s="89"/>
      <c r="G48" s="89"/>
      <c r="H48" s="89"/>
      <c r="I48" s="89"/>
      <c r="J48" s="90"/>
      <c r="K48" s="84">
        <v>300</v>
      </c>
      <c r="L48" s="87">
        <v>330</v>
      </c>
      <c r="M48" s="87">
        <v>390</v>
      </c>
      <c r="N48" s="87">
        <v>380</v>
      </c>
      <c r="O48" s="61"/>
      <c r="P48" s="108">
        <f t="shared" si="0"/>
        <v>1400</v>
      </c>
      <c r="Q48" s="59">
        <f t="shared" si="1"/>
        <v>-1400</v>
      </c>
    </row>
    <row r="49" spans="1:17" ht="7.5" customHeight="1" thickTop="1" x14ac:dyDescent="0.35">
      <c r="B49" s="197"/>
      <c r="C49" s="198"/>
      <c r="D49" s="89"/>
      <c r="E49" s="89"/>
      <c r="F49" s="89"/>
      <c r="G49" s="89"/>
      <c r="H49" s="89"/>
      <c r="I49" s="89"/>
      <c r="J49" s="90"/>
      <c r="K49" s="92"/>
      <c r="L49" s="185"/>
      <c r="M49" s="185"/>
      <c r="N49" s="185"/>
      <c r="O49" s="176"/>
      <c r="P49" s="193"/>
      <c r="Q49" s="59"/>
    </row>
    <row r="50" spans="1:17" ht="18" x14ac:dyDescent="0.35">
      <c r="A50" t="s">
        <v>87</v>
      </c>
      <c r="B50" s="160" t="s">
        <v>49</v>
      </c>
      <c r="C50" s="164">
        <v>0</v>
      </c>
      <c r="D50" s="89"/>
      <c r="E50" s="89"/>
      <c r="F50" s="89"/>
      <c r="G50" s="89"/>
      <c r="H50" s="89"/>
      <c r="I50" s="89"/>
      <c r="J50" s="90"/>
      <c r="K50" s="71"/>
      <c r="L50" s="92">
        <v>360</v>
      </c>
      <c r="M50" s="92">
        <v>250</v>
      </c>
      <c r="N50" s="92">
        <v>550</v>
      </c>
      <c r="O50" s="92">
        <v>440</v>
      </c>
      <c r="P50" s="109">
        <f t="shared" si="0"/>
        <v>1600</v>
      </c>
      <c r="Q50" s="59">
        <f t="shared" si="1"/>
        <v>-1600</v>
      </c>
    </row>
    <row r="51" spans="1:17" ht="18" x14ac:dyDescent="0.35">
      <c r="A51" t="s">
        <v>87</v>
      </c>
      <c r="B51" s="157" t="s">
        <v>50</v>
      </c>
      <c r="C51" s="164">
        <v>0</v>
      </c>
      <c r="D51" s="89"/>
      <c r="E51" s="89"/>
      <c r="F51" s="89"/>
      <c r="G51" s="89"/>
      <c r="H51" s="89"/>
      <c r="I51" s="89"/>
      <c r="J51" s="90"/>
      <c r="K51" s="60"/>
      <c r="L51" s="84">
        <v>350</v>
      </c>
      <c r="M51" s="84">
        <v>440</v>
      </c>
      <c r="N51" s="84">
        <v>400</v>
      </c>
      <c r="O51" s="84">
        <v>410</v>
      </c>
      <c r="P51" s="110">
        <f t="shared" si="0"/>
        <v>1600</v>
      </c>
      <c r="Q51" s="59">
        <f t="shared" si="1"/>
        <v>-1600</v>
      </c>
    </row>
    <row r="52" spans="1:17" ht="18" x14ac:dyDescent="0.35">
      <c r="A52" t="s">
        <v>87</v>
      </c>
      <c r="B52" s="157" t="s">
        <v>51</v>
      </c>
      <c r="C52" s="164">
        <v>0</v>
      </c>
      <c r="D52" s="89"/>
      <c r="E52" s="89"/>
      <c r="F52" s="89"/>
      <c r="G52" s="89"/>
      <c r="H52" s="89"/>
      <c r="I52" s="89"/>
      <c r="J52" s="90"/>
      <c r="K52" s="60"/>
      <c r="L52" s="84">
        <v>190</v>
      </c>
      <c r="M52" s="84">
        <v>320</v>
      </c>
      <c r="N52" s="84">
        <v>400</v>
      </c>
      <c r="O52" s="84">
        <v>690</v>
      </c>
      <c r="P52" s="110">
        <f t="shared" si="0"/>
        <v>1600</v>
      </c>
      <c r="Q52" s="59">
        <f t="shared" si="1"/>
        <v>-1600</v>
      </c>
    </row>
    <row r="53" spans="1:17" ht="18" x14ac:dyDescent="0.35">
      <c r="A53" t="s">
        <v>87</v>
      </c>
      <c r="B53" s="157" t="s">
        <v>52</v>
      </c>
      <c r="C53" s="164">
        <v>0</v>
      </c>
      <c r="D53" s="89"/>
      <c r="E53" s="89"/>
      <c r="F53" s="89"/>
      <c r="G53" s="89"/>
      <c r="H53" s="89"/>
      <c r="I53" s="89"/>
      <c r="J53" s="90"/>
      <c r="K53" s="60"/>
      <c r="L53" s="84">
        <v>280</v>
      </c>
      <c r="M53" s="84">
        <v>300</v>
      </c>
      <c r="N53" s="84">
        <v>600</v>
      </c>
      <c r="O53" s="84">
        <v>420</v>
      </c>
      <c r="P53" s="110">
        <f t="shared" si="0"/>
        <v>1600</v>
      </c>
      <c r="Q53" s="59">
        <f t="shared" si="1"/>
        <v>-1600</v>
      </c>
    </row>
    <row r="54" spans="1:17" ht="18.75" thickBot="1" x14ac:dyDescent="0.4">
      <c r="A54" t="s">
        <v>87</v>
      </c>
      <c r="B54" s="159" t="s">
        <v>53</v>
      </c>
      <c r="C54" s="164">
        <v>0</v>
      </c>
      <c r="D54" s="89"/>
      <c r="E54" s="89"/>
      <c r="F54" s="89"/>
      <c r="G54" s="89"/>
      <c r="H54" s="89"/>
      <c r="I54" s="89"/>
      <c r="J54" s="90"/>
      <c r="K54" s="60"/>
      <c r="L54" s="84">
        <v>330</v>
      </c>
      <c r="M54" s="87">
        <v>380</v>
      </c>
      <c r="N54" s="87">
        <v>400</v>
      </c>
      <c r="O54" s="87">
        <v>490</v>
      </c>
      <c r="P54" s="111">
        <f t="shared" si="0"/>
        <v>1600</v>
      </c>
      <c r="Q54" s="59">
        <f t="shared" si="1"/>
        <v>-1600</v>
      </c>
    </row>
    <row r="55" spans="1:17" ht="7.5" customHeight="1" thickTop="1" x14ac:dyDescent="0.35">
      <c r="B55" s="197"/>
      <c r="C55" s="198"/>
      <c r="D55" s="89"/>
      <c r="E55" s="89"/>
      <c r="F55" s="89"/>
      <c r="G55" s="89"/>
      <c r="H55" s="89"/>
      <c r="I55" s="89"/>
      <c r="J55" s="90"/>
      <c r="K55" s="60"/>
      <c r="L55" s="84"/>
      <c r="M55" s="185"/>
      <c r="N55" s="185"/>
      <c r="O55" s="185"/>
      <c r="P55" s="194"/>
      <c r="Q55" s="59"/>
    </row>
    <row r="56" spans="1:17" ht="18" x14ac:dyDescent="0.35">
      <c r="A56" t="s">
        <v>91</v>
      </c>
      <c r="B56" s="161" t="s">
        <v>54</v>
      </c>
      <c r="C56" s="164">
        <v>0</v>
      </c>
      <c r="D56" s="89"/>
      <c r="E56" s="89"/>
      <c r="F56" s="89"/>
      <c r="G56" s="89"/>
      <c r="H56" s="89"/>
      <c r="I56" s="89"/>
      <c r="J56" s="89"/>
      <c r="K56" s="89"/>
      <c r="L56" s="89"/>
      <c r="M56" s="92">
        <v>300</v>
      </c>
      <c r="N56" s="92">
        <v>500</v>
      </c>
      <c r="O56" s="92">
        <v>550</v>
      </c>
      <c r="P56" s="112">
        <f t="shared" si="0"/>
        <v>1350</v>
      </c>
      <c r="Q56" s="59">
        <f t="shared" si="1"/>
        <v>-1350</v>
      </c>
    </row>
    <row r="57" spans="1:17" ht="18" x14ac:dyDescent="0.35">
      <c r="A57" t="s">
        <v>91</v>
      </c>
      <c r="B57" s="157" t="s">
        <v>55</v>
      </c>
      <c r="C57" s="164">
        <v>0</v>
      </c>
      <c r="D57" s="89"/>
      <c r="E57" s="89"/>
      <c r="F57" s="89"/>
      <c r="G57" s="89"/>
      <c r="H57" s="89"/>
      <c r="I57" s="89"/>
      <c r="J57" s="89"/>
      <c r="K57" s="89"/>
      <c r="L57" s="89"/>
      <c r="M57" s="84">
        <v>380</v>
      </c>
      <c r="N57" s="84">
        <v>400</v>
      </c>
      <c r="O57" s="84">
        <v>720</v>
      </c>
      <c r="P57" s="113">
        <f t="shared" si="0"/>
        <v>1500</v>
      </c>
      <c r="Q57" s="59">
        <f t="shared" si="1"/>
        <v>-1500</v>
      </c>
    </row>
    <row r="58" spans="1:17" ht="18" x14ac:dyDescent="0.35">
      <c r="A58" t="s">
        <v>91</v>
      </c>
      <c r="B58" s="157" t="s">
        <v>56</v>
      </c>
      <c r="C58" s="164">
        <v>0</v>
      </c>
      <c r="D58" s="89"/>
      <c r="E58" s="89"/>
      <c r="F58" s="89"/>
      <c r="G58" s="89"/>
      <c r="H58" s="89"/>
      <c r="I58" s="89"/>
      <c r="J58" s="89"/>
      <c r="K58" s="89"/>
      <c r="L58" s="89"/>
      <c r="M58" s="84">
        <v>340</v>
      </c>
      <c r="N58" s="84">
        <v>550</v>
      </c>
      <c r="O58" s="84">
        <v>470</v>
      </c>
      <c r="P58" s="113">
        <f t="shared" si="0"/>
        <v>1360</v>
      </c>
      <c r="Q58" s="59">
        <f t="shared" si="1"/>
        <v>-1360</v>
      </c>
    </row>
    <row r="59" spans="1:17" ht="18" x14ac:dyDescent="0.35">
      <c r="A59" t="s">
        <v>91</v>
      </c>
      <c r="B59" s="157" t="s">
        <v>57</v>
      </c>
      <c r="C59" s="164">
        <v>0</v>
      </c>
      <c r="D59" s="89"/>
      <c r="E59" s="89"/>
      <c r="F59" s="89"/>
      <c r="G59" s="89"/>
      <c r="H59" s="89"/>
      <c r="I59" s="89"/>
      <c r="J59" s="89"/>
      <c r="K59" s="89"/>
      <c r="L59" s="89"/>
      <c r="M59" s="84">
        <v>290</v>
      </c>
      <c r="N59" s="84">
        <v>400</v>
      </c>
      <c r="O59" s="84">
        <v>750</v>
      </c>
      <c r="P59" s="113">
        <f t="shared" si="0"/>
        <v>1440</v>
      </c>
      <c r="Q59" s="59">
        <f t="shared" si="1"/>
        <v>-1440</v>
      </c>
    </row>
    <row r="60" spans="1:17" ht="18.75" thickBot="1" x14ac:dyDescent="0.4">
      <c r="A60" t="s">
        <v>91</v>
      </c>
      <c r="B60" s="159" t="s">
        <v>58</v>
      </c>
      <c r="C60" s="164">
        <v>0</v>
      </c>
      <c r="D60" s="89"/>
      <c r="E60" s="89"/>
      <c r="F60" s="89"/>
      <c r="G60" s="89"/>
      <c r="H60" s="89"/>
      <c r="I60" s="89"/>
      <c r="J60" s="89"/>
      <c r="K60" s="89"/>
      <c r="L60" s="89"/>
      <c r="M60" s="87">
        <v>200</v>
      </c>
      <c r="N60" s="87">
        <v>400</v>
      </c>
      <c r="O60" s="87">
        <v>750</v>
      </c>
      <c r="P60" s="114">
        <f t="shared" si="0"/>
        <v>1350</v>
      </c>
      <c r="Q60" s="59">
        <f t="shared" si="1"/>
        <v>-1350</v>
      </c>
    </row>
    <row r="61" spans="1:17" ht="7.5" customHeight="1" thickTop="1" x14ac:dyDescent="0.35">
      <c r="B61" s="197"/>
      <c r="C61" s="198"/>
      <c r="D61" s="89"/>
      <c r="E61" s="89"/>
      <c r="F61" s="89"/>
      <c r="G61" s="89"/>
      <c r="H61" s="89"/>
      <c r="I61" s="89"/>
      <c r="J61" s="89"/>
      <c r="K61" s="89"/>
      <c r="L61" s="89"/>
      <c r="M61" s="185"/>
      <c r="N61" s="185"/>
      <c r="O61" s="185"/>
      <c r="P61" s="195"/>
      <c r="Q61" s="59"/>
    </row>
    <row r="62" spans="1:17" ht="18" x14ac:dyDescent="0.35">
      <c r="A62" t="s">
        <v>92</v>
      </c>
      <c r="B62" s="160" t="s">
        <v>59</v>
      </c>
      <c r="C62" s="164">
        <v>0</v>
      </c>
      <c r="D62" s="89"/>
      <c r="E62" s="89"/>
      <c r="F62" s="89"/>
      <c r="G62" s="89"/>
      <c r="H62" s="89"/>
      <c r="I62" s="89"/>
      <c r="J62" s="89"/>
      <c r="K62" s="89"/>
      <c r="L62" s="89"/>
      <c r="M62" s="71"/>
      <c r="N62" s="92">
        <v>370</v>
      </c>
      <c r="O62" s="92">
        <v>545</v>
      </c>
      <c r="P62" s="115">
        <f t="shared" si="0"/>
        <v>915</v>
      </c>
      <c r="Q62" s="59">
        <f t="shared" si="1"/>
        <v>-915</v>
      </c>
    </row>
    <row r="63" spans="1:17" ht="18" x14ac:dyDescent="0.35">
      <c r="A63" t="s">
        <v>92</v>
      </c>
      <c r="B63" s="162" t="s">
        <v>60</v>
      </c>
      <c r="C63" s="164">
        <v>0</v>
      </c>
      <c r="D63" s="89"/>
      <c r="E63" s="89"/>
      <c r="F63" s="89"/>
      <c r="G63" s="89"/>
      <c r="H63" s="89"/>
      <c r="I63" s="89"/>
      <c r="J63" s="89"/>
      <c r="K63" s="89"/>
      <c r="L63" s="89"/>
      <c r="M63" s="60"/>
      <c r="N63" s="84">
        <v>510</v>
      </c>
      <c r="O63" s="84">
        <v>435</v>
      </c>
      <c r="P63" s="116">
        <f t="shared" si="0"/>
        <v>945</v>
      </c>
      <c r="Q63" s="59">
        <f t="shared" si="1"/>
        <v>-945</v>
      </c>
    </row>
    <row r="64" spans="1:17" ht="18" x14ac:dyDescent="0.35">
      <c r="A64" t="s">
        <v>92</v>
      </c>
      <c r="B64" s="162" t="s">
        <v>61</v>
      </c>
      <c r="C64" s="164">
        <v>0</v>
      </c>
      <c r="D64" s="89"/>
      <c r="E64" s="89"/>
      <c r="F64" s="89"/>
      <c r="G64" s="89"/>
      <c r="H64" s="89"/>
      <c r="I64" s="89"/>
      <c r="J64" s="89"/>
      <c r="K64" s="89"/>
      <c r="L64" s="89"/>
      <c r="M64" s="60"/>
      <c r="N64" s="84">
        <v>360</v>
      </c>
      <c r="O64" s="84">
        <v>550</v>
      </c>
      <c r="P64" s="116">
        <f t="shared" si="0"/>
        <v>910</v>
      </c>
      <c r="Q64" s="59">
        <f t="shared" si="1"/>
        <v>-910</v>
      </c>
    </row>
    <row r="65" spans="1:17" ht="18" x14ac:dyDescent="0.35">
      <c r="A65" t="s">
        <v>92</v>
      </c>
      <c r="B65" s="162" t="s">
        <v>62</v>
      </c>
      <c r="C65" s="164">
        <v>0</v>
      </c>
      <c r="D65" s="89"/>
      <c r="E65" s="89"/>
      <c r="F65" s="89"/>
      <c r="G65" s="89"/>
      <c r="H65" s="89"/>
      <c r="I65" s="89"/>
      <c r="J65" s="89"/>
      <c r="K65" s="89"/>
      <c r="L65" s="89"/>
      <c r="M65" s="60"/>
      <c r="N65" s="84">
        <v>380</v>
      </c>
      <c r="O65" s="84">
        <v>500</v>
      </c>
      <c r="P65" s="116">
        <f t="shared" si="0"/>
        <v>880</v>
      </c>
      <c r="Q65" s="59">
        <f t="shared" si="1"/>
        <v>-880</v>
      </c>
    </row>
    <row r="66" spans="1:17" ht="18.75" thickBot="1" x14ac:dyDescent="0.4">
      <c r="A66" t="s">
        <v>92</v>
      </c>
      <c r="B66" s="162" t="s">
        <v>63</v>
      </c>
      <c r="C66" s="164">
        <v>0</v>
      </c>
      <c r="D66" s="89"/>
      <c r="E66" s="89"/>
      <c r="F66" s="89"/>
      <c r="G66" s="89"/>
      <c r="H66" s="89"/>
      <c r="I66" s="89"/>
      <c r="J66" s="89"/>
      <c r="K66" s="89"/>
      <c r="L66" s="89"/>
      <c r="M66" s="60"/>
      <c r="N66" s="84">
        <v>400</v>
      </c>
      <c r="O66" s="87">
        <v>565</v>
      </c>
      <c r="P66" s="117">
        <f t="shared" si="0"/>
        <v>965</v>
      </c>
      <c r="Q66" s="59">
        <f t="shared" si="1"/>
        <v>-965</v>
      </c>
    </row>
    <row r="67" spans="1:17" ht="7.5" customHeight="1" thickTop="1" x14ac:dyDescent="0.35">
      <c r="B67" s="197"/>
      <c r="C67" s="198"/>
      <c r="D67" s="118"/>
      <c r="E67" s="118"/>
      <c r="F67" s="118"/>
      <c r="G67" s="118"/>
      <c r="H67" s="118"/>
      <c r="I67" s="118"/>
      <c r="J67" s="118"/>
      <c r="K67" s="118"/>
      <c r="L67" s="118"/>
      <c r="M67" s="71"/>
      <c r="N67" s="92"/>
      <c r="O67" s="185"/>
      <c r="P67" s="196"/>
      <c r="Q67" s="59"/>
    </row>
    <row r="68" spans="1:17" ht="18" x14ac:dyDescent="0.35">
      <c r="A68" t="s">
        <v>88</v>
      </c>
      <c r="B68" s="160" t="s">
        <v>64</v>
      </c>
      <c r="C68" s="164">
        <v>0</v>
      </c>
      <c r="D68" s="118"/>
      <c r="E68" s="118"/>
      <c r="F68" s="118"/>
      <c r="G68" s="118"/>
      <c r="H68" s="118"/>
      <c r="I68" s="118"/>
      <c r="J68" s="118"/>
      <c r="K68" s="118"/>
      <c r="L68" s="71"/>
      <c r="M68" s="71"/>
      <c r="N68" s="71"/>
      <c r="O68" s="92">
        <v>510</v>
      </c>
      <c r="P68" s="119">
        <f t="shared" si="0"/>
        <v>510</v>
      </c>
      <c r="Q68" s="59">
        <f t="shared" si="1"/>
        <v>-510</v>
      </c>
    </row>
    <row r="69" spans="1:17" ht="18" x14ac:dyDescent="0.35">
      <c r="A69" t="s">
        <v>88</v>
      </c>
      <c r="B69" s="162" t="s">
        <v>65</v>
      </c>
      <c r="C69" s="164">
        <v>0</v>
      </c>
      <c r="D69" s="89"/>
      <c r="E69" s="89"/>
      <c r="F69" s="89"/>
      <c r="G69" s="89"/>
      <c r="H69" s="89"/>
      <c r="I69" s="89"/>
      <c r="J69" s="89"/>
      <c r="K69" s="89"/>
      <c r="L69" s="60"/>
      <c r="M69" s="60"/>
      <c r="N69" s="60"/>
      <c r="O69" s="84">
        <v>570</v>
      </c>
      <c r="P69" s="120">
        <f t="shared" si="0"/>
        <v>570</v>
      </c>
      <c r="Q69" s="59">
        <f t="shared" si="1"/>
        <v>-570</v>
      </c>
    </row>
    <row r="70" spans="1:17" ht="18" x14ac:dyDescent="0.35">
      <c r="A70" t="s">
        <v>88</v>
      </c>
      <c r="B70" s="162" t="s">
        <v>66</v>
      </c>
      <c r="C70" s="164">
        <v>0</v>
      </c>
      <c r="D70" s="89"/>
      <c r="E70" s="89"/>
      <c r="F70" s="89"/>
      <c r="G70" s="89"/>
      <c r="H70" s="89"/>
      <c r="I70" s="89"/>
      <c r="J70" s="89"/>
      <c r="K70" s="89"/>
      <c r="L70" s="60"/>
      <c r="M70" s="60"/>
      <c r="N70" s="60"/>
      <c r="O70" s="84">
        <v>530</v>
      </c>
      <c r="P70" s="120">
        <f t="shared" si="0"/>
        <v>530</v>
      </c>
      <c r="Q70" s="59">
        <f t="shared" si="1"/>
        <v>-530</v>
      </c>
    </row>
    <row r="71" spans="1:17" ht="18" x14ac:dyDescent="0.35">
      <c r="A71" t="s">
        <v>88</v>
      </c>
      <c r="B71" s="162" t="s">
        <v>67</v>
      </c>
      <c r="C71" s="164">
        <v>0</v>
      </c>
      <c r="D71" s="89"/>
      <c r="E71" s="89"/>
      <c r="F71" s="89"/>
      <c r="G71" s="89"/>
      <c r="H71" s="89"/>
      <c r="I71" s="89"/>
      <c r="J71" s="89"/>
      <c r="K71" s="89"/>
      <c r="L71" s="60"/>
      <c r="M71" s="60"/>
      <c r="N71" s="60"/>
      <c r="O71" s="84">
        <v>310</v>
      </c>
      <c r="P71" s="120">
        <f t="shared" si="0"/>
        <v>310</v>
      </c>
      <c r="Q71" s="59">
        <f t="shared" si="1"/>
        <v>-310</v>
      </c>
    </row>
    <row r="72" spans="1:17" ht="18" x14ac:dyDescent="0.35">
      <c r="A72" t="s">
        <v>88</v>
      </c>
      <c r="B72" s="167" t="s">
        <v>68</v>
      </c>
      <c r="C72" s="168">
        <v>0</v>
      </c>
      <c r="D72" s="89"/>
      <c r="E72" s="89"/>
      <c r="F72" s="89"/>
      <c r="G72" s="89"/>
      <c r="H72" s="89"/>
      <c r="I72" s="89"/>
      <c r="J72" s="89"/>
      <c r="K72" s="89"/>
      <c r="L72" s="60"/>
      <c r="M72" s="60"/>
      <c r="N72" s="60"/>
      <c r="O72" s="84">
        <v>480</v>
      </c>
      <c r="P72" s="120">
        <f t="shared" si="0"/>
        <v>480</v>
      </c>
      <c r="Q72" s="59">
        <f t="shared" si="1"/>
        <v>-480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2:C76"/>
  <sheetViews>
    <sheetView zoomScale="120" zoomScaleNormal="120" workbookViewId="0">
      <selection activeCell="A4" sqref="A4"/>
    </sheetView>
  </sheetViews>
  <sheetFormatPr baseColWidth="10" defaultRowHeight="15" x14ac:dyDescent="0.25"/>
  <cols>
    <col min="1" max="1" width="20.28515625" customWidth="1"/>
    <col min="2" max="2" width="16.7109375" customWidth="1"/>
    <col min="3" max="4" width="9.42578125" customWidth="1"/>
  </cols>
  <sheetData>
    <row r="2" spans="1:3" ht="15.75" thickBot="1" x14ac:dyDescent="0.3"/>
    <row r="3" spans="1:3" ht="15.75" thickBot="1" x14ac:dyDescent="0.3">
      <c r="A3" s="149" t="s">
        <v>112</v>
      </c>
      <c r="B3" s="150" t="s">
        <v>113</v>
      </c>
      <c r="C3" s="150" t="s">
        <v>115</v>
      </c>
    </row>
    <row r="4" spans="1:3" ht="15.75" thickBot="1" x14ac:dyDescent="0.3">
      <c r="A4" s="124" t="s">
        <v>81</v>
      </c>
      <c r="B4" s="123">
        <v>874</v>
      </c>
      <c r="C4" s="141">
        <v>-862</v>
      </c>
    </row>
    <row r="5" spans="1:3" ht="15.75" thickBot="1" x14ac:dyDescent="0.3">
      <c r="A5" s="126" t="s">
        <v>82</v>
      </c>
      <c r="B5" s="125">
        <v>1246</v>
      </c>
      <c r="C5" s="142">
        <v>-1246</v>
      </c>
    </row>
    <row r="6" spans="1:3" ht="15.75" thickBot="1" x14ac:dyDescent="0.3">
      <c r="A6" s="128" t="s">
        <v>1</v>
      </c>
      <c r="B6" s="127">
        <v>1762</v>
      </c>
      <c r="C6" s="143">
        <v>-1762</v>
      </c>
    </row>
    <row r="7" spans="1:3" ht="15.75" thickBot="1" x14ac:dyDescent="0.3">
      <c r="A7" s="130" t="s">
        <v>2</v>
      </c>
      <c r="B7" s="129">
        <v>2099</v>
      </c>
      <c r="C7" s="144">
        <v>-2099</v>
      </c>
    </row>
    <row r="8" spans="1:3" ht="15.75" thickBot="1" x14ac:dyDescent="0.3">
      <c r="A8" s="132" t="s">
        <v>83</v>
      </c>
      <c r="B8" s="131">
        <v>2890</v>
      </c>
      <c r="C8" s="145">
        <v>-2890</v>
      </c>
    </row>
    <row r="9" spans="1:3" ht="15.75" thickBot="1" x14ac:dyDescent="0.3">
      <c r="A9" s="134" t="s">
        <v>84</v>
      </c>
      <c r="B9" s="133">
        <v>2990</v>
      </c>
      <c r="C9" s="148">
        <v>-2990</v>
      </c>
    </row>
    <row r="10" spans="1:3" ht="15.75" thickBot="1" x14ac:dyDescent="0.3">
      <c r="A10" s="136" t="s">
        <v>85</v>
      </c>
      <c r="B10" s="135">
        <v>5000</v>
      </c>
      <c r="C10" s="141">
        <v>-5000</v>
      </c>
    </row>
    <row r="11" spans="1:3" ht="15.75" thickBot="1" x14ac:dyDescent="0.3">
      <c r="A11" s="126" t="s">
        <v>86</v>
      </c>
      <c r="B11" s="125">
        <v>7000</v>
      </c>
      <c r="C11" s="142">
        <v>-7000</v>
      </c>
    </row>
    <row r="12" spans="1:3" ht="15.75" thickBot="1" x14ac:dyDescent="0.3">
      <c r="A12" s="128" t="s">
        <v>87</v>
      </c>
      <c r="B12" s="127">
        <v>8000</v>
      </c>
      <c r="C12" s="143">
        <v>-8000</v>
      </c>
    </row>
    <row r="13" spans="1:3" ht="15.75" thickBot="1" x14ac:dyDescent="0.3">
      <c r="A13" s="130" t="s">
        <v>91</v>
      </c>
      <c r="B13" s="129">
        <v>7000</v>
      </c>
      <c r="C13" s="144">
        <v>-7000</v>
      </c>
    </row>
    <row r="14" spans="1:3" ht="15.75" thickBot="1" x14ac:dyDescent="0.3">
      <c r="A14" s="132" t="s">
        <v>92</v>
      </c>
      <c r="B14" s="131">
        <v>4615</v>
      </c>
      <c r="C14" s="145">
        <v>-4615</v>
      </c>
    </row>
    <row r="15" spans="1:3" ht="15.75" thickBot="1" x14ac:dyDescent="0.3">
      <c r="A15" s="138" t="s">
        <v>88</v>
      </c>
      <c r="B15" s="137">
        <v>2400</v>
      </c>
      <c r="C15" s="146">
        <v>-2400</v>
      </c>
    </row>
    <row r="16" spans="1:3" ht="21.75" customHeight="1" x14ac:dyDescent="0.25">
      <c r="A16" s="203" t="s">
        <v>111</v>
      </c>
      <c r="B16" s="122"/>
      <c r="C16" s="204"/>
    </row>
    <row r="17" spans="1:3" ht="15.75" thickBot="1" x14ac:dyDescent="0.3">
      <c r="A17" s="121" t="s">
        <v>111</v>
      </c>
      <c r="B17" s="122"/>
      <c r="C17" s="204"/>
    </row>
    <row r="18" spans="1:3" ht="15.75" thickBot="1" x14ac:dyDescent="0.3">
      <c r="A18" s="140" t="s">
        <v>110</v>
      </c>
      <c r="B18" s="139">
        <v>45876</v>
      </c>
      <c r="C18" s="147">
        <v>-45864</v>
      </c>
    </row>
    <row r="20" spans="1:3" ht="15.75" thickBot="1" x14ac:dyDescent="0.3"/>
    <row r="22" spans="1:3" ht="15.75" thickBot="1" x14ac:dyDescent="0.3"/>
    <row r="23" spans="1:3" ht="15.75" thickBot="1" x14ac:dyDescent="0.3"/>
    <row r="25" spans="1:3" ht="15.75" thickBot="1" x14ac:dyDescent="0.3"/>
    <row r="26" spans="1:3" ht="15.75" thickBot="1" x14ac:dyDescent="0.3"/>
    <row r="30" spans="1:3" ht="15.75" thickBot="1" x14ac:dyDescent="0.3"/>
    <row r="31" spans="1:3" ht="15.75" thickBot="1" x14ac:dyDescent="0.3"/>
    <row r="35" ht="15.75" thickBot="1" x14ac:dyDescent="0.3"/>
    <row r="36" ht="15.75" thickBot="1" x14ac:dyDescent="0.3"/>
    <row r="40" ht="15.75" thickBot="1" x14ac:dyDescent="0.3"/>
    <row r="41" ht="15.75" thickBot="1" x14ac:dyDescent="0.3"/>
    <row r="45" ht="15.75" thickBot="1" x14ac:dyDescent="0.3"/>
    <row r="46" ht="15.75" thickBot="1" x14ac:dyDescent="0.3"/>
    <row r="50" ht="15.75" thickBot="1" x14ac:dyDescent="0.3"/>
    <row r="51" ht="15.75" thickBot="1" x14ac:dyDescent="0.3"/>
    <row r="55" ht="15.75" thickBot="1" x14ac:dyDescent="0.3"/>
    <row r="56" ht="15.75" thickBot="1" x14ac:dyDescent="0.3"/>
    <row r="60" ht="15.75" thickBot="1" x14ac:dyDescent="0.3"/>
    <row r="61" ht="15.75" thickBot="1" x14ac:dyDescent="0.3"/>
    <row r="65" ht="15.75" thickBot="1" x14ac:dyDescent="0.3"/>
    <row r="66" ht="15.75" thickBot="1" x14ac:dyDescent="0.3"/>
    <row r="70" ht="15.75" thickBot="1" x14ac:dyDescent="0.3"/>
    <row r="71" ht="15.75" thickBot="1" x14ac:dyDescent="0.3"/>
    <row r="75" ht="15.75" thickBot="1" x14ac:dyDescent="0.3"/>
    <row r="76" ht="15.75" thickBot="1" x14ac:dyDescent="0.3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/>
  <dimension ref="A1:P22"/>
  <sheetViews>
    <sheetView tabSelected="1" zoomScale="112" zoomScaleNormal="112" workbookViewId="0">
      <selection activeCell="E7" sqref="E7"/>
    </sheetView>
  </sheetViews>
  <sheetFormatPr baseColWidth="10" defaultRowHeight="15" x14ac:dyDescent="0.25"/>
  <cols>
    <col min="5" max="5" width="22.85546875" customWidth="1"/>
    <col min="6" max="6" width="5.7109375" customWidth="1"/>
    <col min="8" max="8" width="11.42578125" style="9"/>
    <col min="13" max="13" width="22.7109375" customWidth="1"/>
    <col min="14" max="14" width="0" hidden="1" customWidth="1"/>
  </cols>
  <sheetData>
    <row r="1" spans="1:16" x14ac:dyDescent="0.25">
      <c r="A1" s="234" t="s">
        <v>99</v>
      </c>
      <c r="B1" s="234"/>
      <c r="C1" s="234"/>
      <c r="D1" s="234"/>
      <c r="E1" s="234"/>
      <c r="F1" s="234"/>
      <c r="G1" s="234"/>
      <c r="I1" s="221" t="s">
        <v>78</v>
      </c>
      <c r="J1" s="221"/>
      <c r="K1" s="221"/>
      <c r="L1" s="221"/>
      <c r="M1" s="221"/>
      <c r="N1" s="221"/>
      <c r="O1" s="221"/>
    </row>
    <row r="2" spans="1:16" ht="28.5" x14ac:dyDescent="0.45">
      <c r="A2" s="234"/>
      <c r="B2" s="234"/>
      <c r="C2" s="234"/>
      <c r="D2" s="234"/>
      <c r="E2" s="234"/>
      <c r="F2" s="234"/>
      <c r="G2" s="234"/>
      <c r="I2" s="221"/>
      <c r="J2" s="221"/>
      <c r="K2" s="221"/>
      <c r="L2" s="221"/>
      <c r="M2" s="221"/>
      <c r="N2" s="221"/>
      <c r="O2" s="221"/>
      <c r="P2" s="10"/>
    </row>
    <row r="3" spans="1:16" ht="15.75" thickBot="1" x14ac:dyDescent="0.3">
      <c r="A3" s="11"/>
      <c r="B3" s="11"/>
      <c r="C3" s="11"/>
      <c r="D3" s="11"/>
      <c r="E3" s="11"/>
      <c r="F3" s="11"/>
      <c r="G3" s="11"/>
      <c r="I3" s="12"/>
      <c r="J3" s="12"/>
      <c r="K3" s="12"/>
      <c r="L3" s="12"/>
      <c r="M3" s="12"/>
      <c r="N3" s="12"/>
      <c r="O3" s="12"/>
    </row>
    <row r="4" spans="1:16" ht="15.75" thickBot="1" x14ac:dyDescent="0.3">
      <c r="A4" s="11"/>
      <c r="B4" s="231" t="s">
        <v>93</v>
      </c>
      <c r="C4" s="232"/>
      <c r="D4" s="233"/>
      <c r="E4" s="13"/>
      <c r="F4" s="11"/>
      <c r="G4" s="11"/>
      <c r="I4" s="12"/>
      <c r="J4" s="225" t="s">
        <v>94</v>
      </c>
      <c r="K4" s="226"/>
      <c r="L4" s="226"/>
      <c r="M4" s="210"/>
      <c r="N4" s="207"/>
      <c r="O4" s="12"/>
    </row>
    <row r="5" spans="1:16" ht="23.25" hidden="1" customHeight="1" thickBot="1" x14ac:dyDescent="0.3">
      <c r="A5" s="11"/>
      <c r="B5" s="222" t="s">
        <v>8</v>
      </c>
      <c r="C5" s="223"/>
      <c r="D5" s="223"/>
      <c r="E5" s="224"/>
      <c r="F5" s="15">
        <v>36</v>
      </c>
      <c r="G5" s="11"/>
      <c r="I5" s="12"/>
      <c r="J5" s="43" t="s">
        <v>95</v>
      </c>
      <c r="K5" s="20">
        <f>INDEX('BDD Taux'!C3:BJ625,N5,N9)</f>
        <v>1</v>
      </c>
      <c r="L5" s="44"/>
      <c r="M5" s="211" t="s">
        <v>98</v>
      </c>
      <c r="N5" s="45">
        <v>1</v>
      </c>
      <c r="O5" s="12"/>
    </row>
    <row r="6" spans="1:16" ht="15.75" thickBot="1" x14ac:dyDescent="0.3">
      <c r="A6" s="11"/>
      <c r="B6" s="231" t="s">
        <v>89</v>
      </c>
      <c r="C6" s="232"/>
      <c r="D6" s="233"/>
      <c r="E6" s="42">
        <v>40</v>
      </c>
      <c r="F6" s="11"/>
      <c r="G6" s="11"/>
      <c r="I6" s="12"/>
      <c r="J6" s="225" t="s">
        <v>97</v>
      </c>
      <c r="K6" s="226"/>
      <c r="L6" s="226"/>
      <c r="M6" s="210">
        <v>0</v>
      </c>
      <c r="N6" s="207"/>
      <c r="O6" s="12"/>
    </row>
    <row r="7" spans="1:16" ht="15.75" thickBot="1" x14ac:dyDescent="0.3">
      <c r="A7" s="11"/>
      <c r="B7" s="11"/>
      <c r="C7" s="11"/>
      <c r="D7" s="11"/>
      <c r="E7" s="11"/>
      <c r="F7" s="11"/>
      <c r="G7" s="11"/>
      <c r="I7" s="12"/>
      <c r="J7" s="12"/>
      <c r="K7" s="12"/>
      <c r="L7" s="12"/>
      <c r="M7" s="12"/>
      <c r="N7" s="12"/>
      <c r="O7" s="12"/>
    </row>
    <row r="8" spans="1:16" ht="15.75" customHeight="1" thickBot="1" x14ac:dyDescent="0.3">
      <c r="A8" s="11"/>
      <c r="B8" s="231" t="s">
        <v>94</v>
      </c>
      <c r="C8" s="232"/>
      <c r="D8" s="233"/>
      <c r="E8" s="14"/>
      <c r="F8" s="11"/>
      <c r="G8" s="11"/>
      <c r="I8" s="12"/>
      <c r="J8" s="225" t="s">
        <v>93</v>
      </c>
      <c r="K8" s="226"/>
      <c r="L8" s="227"/>
      <c r="M8" s="212"/>
      <c r="N8" s="208"/>
      <c r="O8" s="12"/>
    </row>
    <row r="9" spans="1:16" ht="15.75" hidden="1" customHeight="1" thickBot="1" x14ac:dyDescent="0.3">
      <c r="A9" s="11"/>
      <c r="B9" s="19" t="s">
        <v>95</v>
      </c>
      <c r="C9" s="20">
        <f>INDEX('BDD Taux'!C3:BJ625,F5,F9)</f>
        <v>0.8</v>
      </c>
      <c r="D9" s="17"/>
      <c r="E9" s="18"/>
      <c r="F9" s="16">
        <v>31</v>
      </c>
      <c r="G9" s="11"/>
      <c r="I9" s="12"/>
      <c r="J9" s="228" t="s">
        <v>8</v>
      </c>
      <c r="K9" s="229"/>
      <c r="L9" s="229"/>
      <c r="M9" s="230"/>
      <c r="N9" s="12">
        <v>2</v>
      </c>
      <c r="O9" s="12"/>
    </row>
    <row r="10" spans="1:16" ht="15.75" thickBot="1" x14ac:dyDescent="0.3">
      <c r="A10" s="11"/>
      <c r="B10" s="231" t="s">
        <v>90</v>
      </c>
      <c r="C10" s="232"/>
      <c r="D10" s="233"/>
      <c r="E10" s="47">
        <f>IF(C9&gt;0,ROUNDUP(E6/C9,0),"Choisir autre ressource")</f>
        <v>50</v>
      </c>
      <c r="F10" s="11"/>
      <c r="G10" s="11"/>
      <c r="I10" s="12"/>
      <c r="J10" s="225" t="s">
        <v>96</v>
      </c>
      <c r="K10" s="226"/>
      <c r="L10" s="227"/>
      <c r="M10" s="213">
        <f>IF(K5&gt;0,ROUNDUP(M6/K5,0),"Choisir autre ressource")</f>
        <v>0</v>
      </c>
      <c r="N10" s="209"/>
      <c r="O10" s="12"/>
    </row>
    <row r="11" spans="1:16" x14ac:dyDescent="0.25">
      <c r="A11" s="11"/>
      <c r="B11" s="11"/>
      <c r="C11" s="11"/>
      <c r="D11" s="11"/>
      <c r="E11" s="11"/>
      <c r="F11" s="11"/>
      <c r="G11" s="11"/>
      <c r="I11" s="12"/>
      <c r="J11" s="12"/>
      <c r="K11" s="12"/>
      <c r="L11" s="12"/>
      <c r="M11" s="12"/>
      <c r="N11" s="12"/>
      <c r="O11" s="12"/>
    </row>
    <row r="12" spans="1:16" x14ac:dyDescent="0.25">
      <c r="A12" s="11"/>
      <c r="B12" s="219" t="str">
        <f>IF(E10&gt;0, "Récapitulatif", "")</f>
        <v>Récapitulatif</v>
      </c>
      <c r="C12" s="219"/>
      <c r="D12" s="46" t="str">
        <f>IF(E10&gt;0, "Offre", "")</f>
        <v>Offre</v>
      </c>
      <c r="E12" s="46">
        <f>IF(E10&gt;0, E10, "")</f>
        <v>50</v>
      </c>
      <c r="F12" s="11"/>
      <c r="G12" s="21"/>
      <c r="I12" s="12"/>
      <c r="J12" s="220" t="str">
        <f>IF(M10&gt;0, "Récapitulatif", "")</f>
        <v/>
      </c>
      <c r="K12" s="220"/>
      <c r="L12" s="206" t="str">
        <f>IF(M10&gt;0, "Offre", "")</f>
        <v/>
      </c>
      <c r="M12" s="206" t="str">
        <f>IF(M10&gt;0, M6, "")</f>
        <v/>
      </c>
      <c r="N12" s="12"/>
      <c r="O12" s="12"/>
    </row>
    <row r="13" spans="1:16" x14ac:dyDescent="0.25">
      <c r="A13" s="11"/>
      <c r="B13" s="219"/>
      <c r="C13" s="219"/>
      <c r="D13" s="46" t="str">
        <f>IF(E10&gt;0, "Demande", "")</f>
        <v>Demande</v>
      </c>
      <c r="E13" s="46">
        <f>IF(E10&gt;0, E6, "")</f>
        <v>40</v>
      </c>
      <c r="F13" s="11"/>
      <c r="G13" s="11"/>
      <c r="I13" s="12"/>
      <c r="J13" s="220"/>
      <c r="K13" s="220"/>
      <c r="L13" s="206" t="str">
        <f>IF(M10&gt;0, "Demande", "")</f>
        <v/>
      </c>
      <c r="M13" s="206" t="str">
        <f>IF(M10&gt;0, M10, "")</f>
        <v/>
      </c>
      <c r="N13" s="12"/>
      <c r="O13" s="12"/>
    </row>
    <row r="14" spans="1:16" x14ac:dyDescent="0.25">
      <c r="A14" s="11"/>
      <c r="B14" s="11"/>
      <c r="C14" s="11"/>
      <c r="D14" s="11"/>
      <c r="E14" s="11"/>
      <c r="F14" s="11"/>
      <c r="G14" s="11"/>
      <c r="I14" s="12"/>
      <c r="J14" s="12"/>
      <c r="K14" s="12"/>
      <c r="L14" s="12"/>
      <c r="M14" s="12"/>
      <c r="N14" s="12"/>
      <c r="O14" s="12"/>
    </row>
    <row r="15" spans="1:16" x14ac:dyDescent="0.25">
      <c r="A15" s="11"/>
      <c r="B15" s="11"/>
      <c r="C15" s="11"/>
      <c r="D15" s="11"/>
      <c r="E15" s="11"/>
      <c r="F15" s="11"/>
      <c r="G15" s="11"/>
      <c r="I15" s="12"/>
      <c r="J15" s="12"/>
      <c r="K15" s="12"/>
      <c r="L15" s="12"/>
      <c r="M15" s="12"/>
      <c r="N15" s="12"/>
      <c r="O15" s="12"/>
    </row>
    <row r="16" spans="1:16" x14ac:dyDescent="0.25">
      <c r="A16" s="11"/>
      <c r="B16" s="11"/>
      <c r="C16" s="11"/>
      <c r="D16" s="11"/>
      <c r="E16" s="11"/>
      <c r="F16" s="11"/>
      <c r="G16" s="11"/>
      <c r="I16" s="12"/>
      <c r="J16" s="12"/>
      <c r="K16" s="12"/>
      <c r="L16" s="12"/>
      <c r="M16" s="12"/>
      <c r="N16" s="12"/>
      <c r="O16" s="12"/>
    </row>
    <row r="17" spans="1:15" x14ac:dyDescent="0.25">
      <c r="A17" s="11"/>
      <c r="B17" s="11"/>
      <c r="C17" s="11"/>
      <c r="D17" s="11"/>
      <c r="E17" s="11"/>
      <c r="F17" s="11"/>
      <c r="G17" s="11"/>
      <c r="I17" s="12"/>
      <c r="J17" s="12"/>
      <c r="K17" s="12"/>
      <c r="L17" s="12"/>
      <c r="M17" s="12"/>
      <c r="N17" s="12"/>
      <c r="O17" s="12"/>
    </row>
    <row r="18" spans="1:15" x14ac:dyDescent="0.25">
      <c r="A18" s="11"/>
      <c r="B18" s="11"/>
      <c r="C18" s="11"/>
      <c r="D18" s="11"/>
      <c r="E18" s="11"/>
      <c r="F18" s="11"/>
      <c r="G18" s="11"/>
      <c r="I18" s="12"/>
      <c r="J18" s="12"/>
      <c r="K18" s="12"/>
      <c r="L18" s="12"/>
      <c r="M18" s="12"/>
      <c r="N18" s="12"/>
      <c r="O18" s="12"/>
    </row>
    <row r="19" spans="1:15" x14ac:dyDescent="0.25">
      <c r="A19" s="11"/>
      <c r="B19" s="11"/>
      <c r="C19" s="11"/>
      <c r="D19" s="11"/>
      <c r="E19" s="11"/>
      <c r="F19" s="11"/>
      <c r="G19" s="11"/>
      <c r="I19" s="12"/>
      <c r="J19" s="12"/>
      <c r="K19" s="12"/>
      <c r="L19" s="12"/>
      <c r="M19" s="12"/>
      <c r="N19" s="12"/>
      <c r="O19" s="12"/>
    </row>
    <row r="20" spans="1:15" x14ac:dyDescent="0.25">
      <c r="A20" s="11"/>
      <c r="B20" s="11"/>
      <c r="C20" s="11"/>
      <c r="D20" s="11"/>
      <c r="E20" s="11"/>
      <c r="F20" s="11"/>
      <c r="G20" s="11"/>
      <c r="I20" s="12"/>
      <c r="J20" s="12"/>
      <c r="K20" s="12"/>
      <c r="L20" s="12"/>
      <c r="M20" s="12"/>
      <c r="N20" s="12"/>
      <c r="O20" s="12"/>
    </row>
    <row r="21" spans="1:15" x14ac:dyDescent="0.25">
      <c r="A21" s="11"/>
      <c r="B21" s="11"/>
      <c r="C21" s="11"/>
      <c r="D21" s="11"/>
      <c r="E21" s="11"/>
      <c r="F21" s="11"/>
      <c r="G21" s="11"/>
      <c r="I21" s="12"/>
      <c r="J21" s="12"/>
      <c r="K21" s="12"/>
      <c r="L21" s="12"/>
      <c r="M21" s="12"/>
      <c r="N21" s="12"/>
      <c r="O21" s="12"/>
    </row>
    <row r="22" spans="1:15" x14ac:dyDescent="0.25">
      <c r="A22" s="11"/>
      <c r="B22" s="11"/>
      <c r="C22" s="11"/>
      <c r="D22" s="11"/>
      <c r="E22" s="11"/>
      <c r="F22" s="11"/>
      <c r="G22" s="11"/>
      <c r="I22" s="12"/>
      <c r="J22" s="12"/>
      <c r="K22" s="12"/>
      <c r="L22" s="12"/>
      <c r="M22" s="12"/>
      <c r="N22" s="12"/>
      <c r="O22" s="12"/>
    </row>
  </sheetData>
  <mergeCells count="14">
    <mergeCell ref="B12:C13"/>
    <mergeCell ref="J12:K13"/>
    <mergeCell ref="I1:O2"/>
    <mergeCell ref="B5:E5"/>
    <mergeCell ref="J4:L4"/>
    <mergeCell ref="J6:L6"/>
    <mergeCell ref="J8:L8"/>
    <mergeCell ref="J9:M9"/>
    <mergeCell ref="J10:L10"/>
    <mergeCell ref="B10:D10"/>
    <mergeCell ref="B4:D4"/>
    <mergeCell ref="B6:D6"/>
    <mergeCell ref="B8:D8"/>
    <mergeCell ref="A1:G2"/>
  </mergeCells>
  <conditionalFormatting sqref="B12:E13">
    <cfRule type="containsText" dxfId="5" priority="9" operator="containsText" text="B12=&quot;Récapitulatif&quot;">
      <formula>NOT(ISERROR(SEARCH("B12=""Récapitulatif""",B12)))</formula>
    </cfRule>
  </conditionalFormatting>
  <conditionalFormatting sqref="E12">
    <cfRule type="cellIs" dxfId="4" priority="7" operator="equal">
      <formula>"B12=""Récapitulatif"""</formula>
    </cfRule>
  </conditionalFormatting>
  <conditionalFormatting sqref="E13">
    <cfRule type="cellIs" dxfId="3" priority="8" operator="equal">
      <formula>"B12=""Récapitulatif"""</formula>
    </cfRule>
  </conditionalFormatting>
  <conditionalFormatting sqref="J12:M13">
    <cfRule type="containsText" dxfId="2" priority="3" operator="containsText" text="B12=&quot;Récapitulatif&quot;">
      <formula>NOT(ISERROR(SEARCH("B12=""Récapitulatif""",J12)))</formula>
    </cfRule>
  </conditionalFormatting>
  <conditionalFormatting sqref="M12">
    <cfRule type="cellIs" dxfId="1" priority="1" operator="equal">
      <formula>"B12=""Récapitulatif"""</formula>
    </cfRule>
  </conditionalFormatting>
  <conditionalFormatting sqref="M13">
    <cfRule type="cellIs" dxfId="0" priority="2" operator="equal">
      <formula>"B12=""Récapitulatif"""</formula>
    </cfRule>
  </conditionalFormatting>
  <pageMargins left="0.7" right="0.7" top="0.75" bottom="0.75" header="0.3" footer="0.3"/>
  <pageSetup paperSize="9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8" r:id="rId4" name="Drop Down 10">
              <controlPr defaultSize="0" autoLine="0" autoPict="0">
                <anchor moveWithCells="1">
                  <from>
                    <xdr:col>3</xdr:col>
                    <xdr:colOff>762000</xdr:colOff>
                    <xdr:row>3</xdr:row>
                    <xdr:rowOff>0</xdr:rowOff>
                  </from>
                  <to>
                    <xdr:col>4</xdr:col>
                    <xdr:colOff>1514475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Drop Down 12">
              <controlPr defaultSize="0" autoLine="0" autoPict="0">
                <anchor moveWithCells="1">
                  <from>
                    <xdr:col>4</xdr:col>
                    <xdr:colOff>0</xdr:colOff>
                    <xdr:row>6</xdr:row>
                    <xdr:rowOff>200025</xdr:rowOff>
                  </from>
                  <to>
                    <xdr:col>4</xdr:col>
                    <xdr:colOff>1514475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6" name="Drop Down 16">
              <controlPr defaultSize="0" autoLine="0" autoPict="0">
                <anchor moveWithCells="1">
                  <from>
                    <xdr:col>12</xdr:col>
                    <xdr:colOff>9525</xdr:colOff>
                    <xdr:row>2</xdr:row>
                    <xdr:rowOff>200025</xdr:rowOff>
                  </from>
                  <to>
                    <xdr:col>13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7" name="Drop Down 17">
              <controlPr defaultSize="0" autoLine="0" autoPict="0">
                <anchor moveWithCells="1">
                  <from>
                    <xdr:col>12</xdr:col>
                    <xdr:colOff>9525</xdr:colOff>
                    <xdr:row>7</xdr:row>
                    <xdr:rowOff>0</xdr:rowOff>
                  </from>
                  <to>
                    <xdr:col>13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A2:P30"/>
  <sheetViews>
    <sheetView topLeftCell="A10" zoomScaleNormal="100" workbookViewId="0">
      <selection activeCell="N33" sqref="N33"/>
    </sheetView>
  </sheetViews>
  <sheetFormatPr baseColWidth="10" defaultRowHeight="15" x14ac:dyDescent="0.25"/>
  <cols>
    <col min="8" max="8" width="11.42578125" style="151"/>
  </cols>
  <sheetData>
    <row r="2" spans="1:16" ht="29.25" thickBot="1" x14ac:dyDescent="0.5">
      <c r="A2" s="259" t="s">
        <v>116</v>
      </c>
      <c r="B2" s="259"/>
      <c r="C2" s="259"/>
      <c r="D2" s="259"/>
      <c r="E2" s="259"/>
      <c r="F2" s="259"/>
      <c r="G2" s="259"/>
      <c r="I2" s="259" t="s">
        <v>117</v>
      </c>
      <c r="J2" s="259"/>
      <c r="K2" s="259"/>
      <c r="L2" s="259"/>
      <c r="M2" s="259"/>
      <c r="N2" s="259"/>
      <c r="O2" s="259"/>
      <c r="P2" s="259"/>
    </row>
    <row r="3" spans="1:16" ht="15.75" customHeight="1" x14ac:dyDescent="0.25">
      <c r="A3" s="237" t="s">
        <v>118</v>
      </c>
      <c r="B3" s="252" t="s">
        <v>125</v>
      </c>
      <c r="C3" s="253"/>
      <c r="D3" s="253"/>
      <c r="E3" s="253"/>
      <c r="F3" s="253"/>
      <c r="G3" s="254"/>
      <c r="I3" s="218" t="s">
        <v>118</v>
      </c>
      <c r="J3" s="236" t="s">
        <v>132</v>
      </c>
      <c r="K3" s="236"/>
      <c r="L3" s="236"/>
      <c r="M3" s="236"/>
      <c r="N3" s="236"/>
      <c r="O3" s="236"/>
      <c r="P3" s="236"/>
    </row>
    <row r="4" spans="1:16" ht="15.75" customHeight="1" thickBot="1" x14ac:dyDescent="0.3">
      <c r="A4" s="240"/>
      <c r="B4" s="255"/>
      <c r="C4" s="256"/>
      <c r="D4" s="256"/>
      <c r="E4" s="256"/>
      <c r="F4" s="256"/>
      <c r="G4" s="257"/>
      <c r="I4" s="218"/>
      <c r="J4" s="236"/>
      <c r="K4" s="236"/>
      <c r="L4" s="236"/>
      <c r="M4" s="236"/>
      <c r="N4" s="236"/>
      <c r="O4" s="236"/>
      <c r="P4" s="236"/>
    </row>
    <row r="5" spans="1:16" ht="15.75" customHeight="1" x14ac:dyDescent="0.25">
      <c r="A5" s="237" t="s">
        <v>119</v>
      </c>
      <c r="B5" s="237" t="s">
        <v>126</v>
      </c>
      <c r="C5" s="238"/>
      <c r="D5" s="238"/>
      <c r="E5" s="238"/>
      <c r="F5" s="238"/>
      <c r="G5" s="239"/>
      <c r="I5" s="218" t="s">
        <v>119</v>
      </c>
      <c r="J5" s="235" t="s">
        <v>133</v>
      </c>
      <c r="K5" s="235"/>
      <c r="L5" s="235"/>
      <c r="M5" s="235"/>
      <c r="N5" s="235"/>
      <c r="O5" s="235"/>
      <c r="P5" s="235"/>
    </row>
    <row r="6" spans="1:16" ht="15.75" customHeight="1" thickBot="1" x14ac:dyDescent="0.3">
      <c r="A6" s="240"/>
      <c r="B6" s="240"/>
      <c r="C6" s="241"/>
      <c r="D6" s="241"/>
      <c r="E6" s="241"/>
      <c r="F6" s="241"/>
      <c r="G6" s="242"/>
      <c r="I6" s="218"/>
      <c r="J6" s="235"/>
      <c r="K6" s="235"/>
      <c r="L6" s="235"/>
      <c r="M6" s="235"/>
      <c r="N6" s="235"/>
      <c r="O6" s="235"/>
      <c r="P6" s="235"/>
    </row>
    <row r="7" spans="1:16" ht="15.75" customHeight="1" x14ac:dyDescent="0.25">
      <c r="A7" s="237" t="s">
        <v>120</v>
      </c>
      <c r="B7" s="252" t="s">
        <v>127</v>
      </c>
      <c r="C7" s="253"/>
      <c r="D7" s="253"/>
      <c r="E7" s="253"/>
      <c r="F7" s="253"/>
      <c r="G7" s="254"/>
      <c r="I7" s="218" t="s">
        <v>120</v>
      </c>
      <c r="J7" s="235" t="s">
        <v>134</v>
      </c>
      <c r="K7" s="235"/>
      <c r="L7" s="235"/>
      <c r="M7" s="235"/>
      <c r="N7" s="235"/>
      <c r="O7" s="235"/>
      <c r="P7" s="235"/>
    </row>
    <row r="8" spans="1:16" ht="15.75" customHeight="1" thickBot="1" x14ac:dyDescent="0.3">
      <c r="A8" s="240"/>
      <c r="B8" s="255"/>
      <c r="C8" s="256"/>
      <c r="D8" s="256"/>
      <c r="E8" s="256"/>
      <c r="F8" s="256"/>
      <c r="G8" s="257"/>
      <c r="I8" s="218"/>
      <c r="J8" s="235"/>
      <c r="K8" s="235"/>
      <c r="L8" s="235"/>
      <c r="M8" s="235"/>
      <c r="N8" s="235"/>
      <c r="O8" s="235"/>
      <c r="P8" s="235"/>
    </row>
    <row r="9" spans="1:16" x14ac:dyDescent="0.25">
      <c r="A9" s="237" t="s">
        <v>121</v>
      </c>
      <c r="B9" s="237" t="s">
        <v>128</v>
      </c>
      <c r="C9" s="238"/>
      <c r="D9" s="238"/>
      <c r="E9" s="238"/>
      <c r="F9" s="238"/>
      <c r="G9" s="239"/>
      <c r="I9" s="218" t="s">
        <v>121</v>
      </c>
      <c r="J9" s="235" t="s">
        <v>135</v>
      </c>
      <c r="K9" s="235"/>
      <c r="L9" s="235"/>
      <c r="M9" s="235"/>
      <c r="N9" s="235"/>
      <c r="O9" s="235"/>
      <c r="P9" s="235"/>
    </row>
    <row r="10" spans="1:16" ht="15.75" thickBot="1" x14ac:dyDescent="0.3">
      <c r="A10" s="240"/>
      <c r="B10" s="240"/>
      <c r="C10" s="241"/>
      <c r="D10" s="241"/>
      <c r="E10" s="241"/>
      <c r="F10" s="241"/>
      <c r="G10" s="242"/>
      <c r="I10" s="218"/>
      <c r="J10" s="235"/>
      <c r="K10" s="235"/>
      <c r="L10" s="235"/>
      <c r="M10" s="235"/>
      <c r="N10" s="235"/>
      <c r="O10" s="235"/>
      <c r="P10" s="235"/>
    </row>
    <row r="11" spans="1:16" x14ac:dyDescent="0.25">
      <c r="A11" s="237" t="s">
        <v>122</v>
      </c>
      <c r="B11" s="237" t="s">
        <v>129</v>
      </c>
      <c r="C11" s="238"/>
      <c r="D11" s="238"/>
      <c r="E11" s="238"/>
      <c r="F11" s="238"/>
      <c r="G11" s="239"/>
      <c r="I11" s="218" t="s">
        <v>122</v>
      </c>
      <c r="J11" s="235" t="s">
        <v>136</v>
      </c>
      <c r="K11" s="235"/>
      <c r="L11" s="235"/>
      <c r="M11" s="235"/>
      <c r="N11" s="235"/>
      <c r="O11" s="235"/>
      <c r="P11" s="235"/>
    </row>
    <row r="12" spans="1:16" ht="15.75" thickBot="1" x14ac:dyDescent="0.3">
      <c r="A12" s="240"/>
      <c r="B12" s="240"/>
      <c r="C12" s="241"/>
      <c r="D12" s="241"/>
      <c r="E12" s="241"/>
      <c r="F12" s="241"/>
      <c r="G12" s="242"/>
      <c r="I12" s="218"/>
      <c r="J12" s="235"/>
      <c r="K12" s="235"/>
      <c r="L12" s="235"/>
      <c r="M12" s="235"/>
      <c r="N12" s="235"/>
      <c r="O12" s="235"/>
      <c r="P12" s="235"/>
    </row>
    <row r="13" spans="1:16" ht="15.75" customHeight="1" x14ac:dyDescent="0.25">
      <c r="A13" s="237" t="s">
        <v>123</v>
      </c>
      <c r="B13" s="243" t="s">
        <v>130</v>
      </c>
      <c r="C13" s="244"/>
      <c r="D13" s="244"/>
      <c r="E13" s="244"/>
      <c r="F13" s="244"/>
      <c r="G13" s="245"/>
      <c r="I13" s="218" t="s">
        <v>123</v>
      </c>
      <c r="J13" s="235" t="s">
        <v>137</v>
      </c>
      <c r="K13" s="235"/>
      <c r="L13" s="235"/>
      <c r="M13" s="235"/>
      <c r="N13" s="235"/>
      <c r="O13" s="235"/>
      <c r="P13" s="235"/>
    </row>
    <row r="14" spans="1:16" ht="15.75" customHeight="1" thickBot="1" x14ac:dyDescent="0.3">
      <c r="A14" s="240"/>
      <c r="B14" s="246"/>
      <c r="C14" s="247"/>
      <c r="D14" s="247"/>
      <c r="E14" s="247"/>
      <c r="F14" s="247"/>
      <c r="G14" s="248"/>
      <c r="I14" s="218"/>
      <c r="J14" s="235"/>
      <c r="K14" s="235"/>
      <c r="L14" s="235"/>
      <c r="M14" s="235"/>
      <c r="N14" s="235"/>
      <c r="O14" s="235"/>
      <c r="P14" s="235"/>
    </row>
    <row r="15" spans="1:16" ht="15" customHeight="1" x14ac:dyDescent="0.25">
      <c r="A15" s="237" t="s">
        <v>124</v>
      </c>
      <c r="B15" s="243" t="s">
        <v>131</v>
      </c>
      <c r="C15" s="244"/>
      <c r="D15" s="244"/>
      <c r="E15" s="244"/>
      <c r="F15" s="244"/>
      <c r="G15" s="245"/>
      <c r="I15" s="218"/>
      <c r="J15" s="205"/>
      <c r="K15" s="205"/>
      <c r="L15" s="205"/>
      <c r="M15" s="205"/>
      <c r="N15" s="205"/>
      <c r="O15" s="205"/>
      <c r="P15" s="205"/>
    </row>
    <row r="16" spans="1:16" x14ac:dyDescent="0.25">
      <c r="A16" s="258"/>
      <c r="B16" s="249"/>
      <c r="C16" s="250"/>
      <c r="D16" s="250"/>
      <c r="E16" s="250"/>
      <c r="F16" s="250"/>
      <c r="G16" s="251"/>
      <c r="I16" s="218"/>
    </row>
    <row r="17" spans="1:9" ht="15.75" thickBot="1" x14ac:dyDescent="0.3">
      <c r="A17" s="240"/>
      <c r="B17" s="246"/>
      <c r="C17" s="247"/>
      <c r="D17" s="247"/>
      <c r="E17" s="247"/>
      <c r="F17" s="247"/>
      <c r="G17" s="248"/>
      <c r="I17" s="218"/>
    </row>
    <row r="19" spans="1:9" x14ac:dyDescent="0.25">
      <c r="A19" s="218"/>
    </row>
    <row r="20" spans="1:9" x14ac:dyDescent="0.25">
      <c r="A20" s="218"/>
    </row>
    <row r="21" spans="1:9" x14ac:dyDescent="0.25">
      <c r="A21" s="218"/>
    </row>
    <row r="22" spans="1:9" x14ac:dyDescent="0.25">
      <c r="A22" s="218"/>
    </row>
    <row r="23" spans="1:9" x14ac:dyDescent="0.25">
      <c r="A23" s="218"/>
    </row>
    <row r="24" spans="1:9" x14ac:dyDescent="0.25">
      <c r="A24" s="218"/>
    </row>
    <row r="25" spans="1:9" x14ac:dyDescent="0.25">
      <c r="A25" s="218"/>
    </row>
    <row r="26" spans="1:9" x14ac:dyDescent="0.25">
      <c r="A26" s="218"/>
    </row>
    <row r="27" spans="1:9" x14ac:dyDescent="0.25">
      <c r="A27" s="218"/>
    </row>
    <row r="28" spans="1:9" x14ac:dyDescent="0.25">
      <c r="A28" s="218"/>
    </row>
    <row r="29" spans="1:9" x14ac:dyDescent="0.25">
      <c r="A29" s="218"/>
    </row>
    <row r="30" spans="1:9" x14ac:dyDescent="0.25">
      <c r="A30" s="218"/>
    </row>
  </sheetData>
  <sheetProtection algorithmName="SHA-512" hashValue="vujFbzoJ4p5oNTEAFgQQyWWeuFru+fGBYvaHgD1qgpV9PT5zddaFA2lubrecYlkiiJTh8DNn+mU2agACP9L0bg==" saltValue="bCBDLwb2K9EcGHnjVrMEIQ==" spinCount="100000" sheet="1" formatCells="0" formatColumns="0" formatRows="0" insertColumns="0" insertRows="0" insertHyperlinks="0" deleteColumns="0" deleteRows="0" sort="0" autoFilter="0" pivotTables="0"/>
  <mergeCells count="30">
    <mergeCell ref="A15:A17"/>
    <mergeCell ref="A2:G2"/>
    <mergeCell ref="I2:P2"/>
    <mergeCell ref="A3:A4"/>
    <mergeCell ref="A5:A6"/>
    <mergeCell ref="A7:A8"/>
    <mergeCell ref="A9:A10"/>
    <mergeCell ref="B11:G12"/>
    <mergeCell ref="B13:G14"/>
    <mergeCell ref="B15:G17"/>
    <mergeCell ref="A19:A30"/>
    <mergeCell ref="I3:I4"/>
    <mergeCell ref="I5:I6"/>
    <mergeCell ref="I7:I8"/>
    <mergeCell ref="I9:I10"/>
    <mergeCell ref="I13:I14"/>
    <mergeCell ref="I15:I17"/>
    <mergeCell ref="B3:G4"/>
    <mergeCell ref="B5:G6"/>
    <mergeCell ref="B7:G8"/>
    <mergeCell ref="B9:G10"/>
    <mergeCell ref="A11:A12"/>
    <mergeCell ref="A13:A14"/>
    <mergeCell ref="J13:P14"/>
    <mergeCell ref="I11:I12"/>
    <mergeCell ref="J3:P4"/>
    <mergeCell ref="J5:P6"/>
    <mergeCell ref="J7:P8"/>
    <mergeCell ref="J9:P10"/>
    <mergeCell ref="J11:P12"/>
  </mergeCells>
  <hyperlinks>
    <hyperlink ref="B3" location="Stock!A1" display="Se rendre dans l'onglet &quot;Stock&quot;"/>
    <hyperlink ref="B7" location="'Visionneur stock'!A1" display="Se rendre dans l'onglet &quot;Visionneur stock&quot;"/>
    <hyperlink ref="J3:P4" location="Échange!A1" display="Se rendre dans l'onglet &quot;Échange&quot; ①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14</vt:i4>
      </vt:variant>
    </vt:vector>
  </HeadingPairs>
  <TitlesOfParts>
    <vt:vector size="19" baseType="lpstr">
      <vt:lpstr>BDD Taux</vt:lpstr>
      <vt:lpstr>Stock</vt:lpstr>
      <vt:lpstr>Visionneur stock</vt:lpstr>
      <vt:lpstr>Échange</vt:lpstr>
      <vt:lpstr>Guide d'utilisation</vt:lpstr>
      <vt:lpstr>AGES</vt:lpstr>
      <vt:lpstr>BRONZE</vt:lpstr>
      <vt:lpstr>COLONIAL</vt:lpstr>
      <vt:lpstr>CONTEMPORAIN</vt:lpstr>
      <vt:lpstr>DEMAIN</vt:lpstr>
      <vt:lpstr>FER</vt:lpstr>
      <vt:lpstr>HMA</vt:lpstr>
      <vt:lpstr>INDUSTRIEL</vt:lpstr>
      <vt:lpstr>MAC</vt:lpstr>
      <vt:lpstr>MODERNE</vt:lpstr>
      <vt:lpstr>POSTMODERNE</vt:lpstr>
      <vt:lpstr>PROGRESSISTE</vt:lpstr>
      <vt:lpstr>RENAISSANCE</vt:lpstr>
      <vt:lpstr>ressources</vt:lpstr>
    </vt:vector>
  </TitlesOfParts>
  <Company>Bili-Company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Bilidou SUPERSLIP</dc:creator>
  <cp:lastModifiedBy>Bilidou SUPERSLIP</cp:lastModifiedBy>
  <dcterms:created xsi:type="dcterms:W3CDTF">2015-05-30T16:55:40Z</dcterms:created>
  <dcterms:modified xsi:type="dcterms:W3CDTF">2015-05-31T13:48:47Z</dcterms:modified>
</cp:coreProperties>
</file>