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N8" sheetId="1" r:id="rId1"/>
    <sheet name="N7" sheetId="9" r:id="rId2"/>
    <sheet name="N6" sheetId="10" r:id="rId3"/>
    <sheet name="N5" sheetId="11" r:id="rId4"/>
    <sheet name="N4" sheetId="12" r:id="rId5"/>
    <sheet name="N3" sheetId="13" r:id="rId6"/>
    <sheet name="N2" sheetId="14" r:id="rId7"/>
    <sheet name="N1" sheetId="15" r:id="rId8"/>
  </sheets>
  <calcPr calcId="125725"/>
</workbook>
</file>

<file path=xl/calcChain.xml><?xml version="1.0" encoding="utf-8"?>
<calcChain xmlns="http://schemas.openxmlformats.org/spreadsheetml/2006/main">
  <c r="F7" i="15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1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1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1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1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1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6"/>
  <c r="H2"/>
  <c r="F25" i="1"/>
  <c r="F24"/>
  <c r="F23"/>
  <c r="F22"/>
  <c r="F21"/>
  <c r="F20"/>
  <c r="F19"/>
  <c r="F18"/>
  <c r="F17"/>
  <c r="F16"/>
  <c r="F15"/>
  <c r="F14"/>
  <c r="F13"/>
  <c r="F12"/>
  <c r="F11"/>
  <c r="F10"/>
  <c r="F9"/>
  <c r="F8"/>
  <c r="F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D7" i="1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1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1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1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1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1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E7" l="1"/>
  <c r="E13"/>
  <c r="E15"/>
  <c r="E21"/>
  <c r="E23"/>
  <c r="E29"/>
  <c r="E31"/>
  <c r="E37"/>
  <c r="E39"/>
  <c r="E45"/>
  <c r="E47"/>
  <c r="E53"/>
  <c r="E55"/>
  <c r="E6"/>
  <c r="E9"/>
  <c r="E17"/>
  <c r="E25"/>
  <c r="E33"/>
  <c r="E41"/>
  <c r="E49"/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E7"/>
  <c r="E11"/>
  <c r="E13"/>
  <c r="E19"/>
  <c r="E23"/>
  <c r="E27"/>
  <c r="E29"/>
  <c r="E35"/>
  <c r="E39"/>
  <c r="E43"/>
  <c r="E45"/>
  <c r="E51"/>
  <c r="E55"/>
  <c r="E6"/>
  <c r="E9"/>
  <c r="E17"/>
  <c r="E25"/>
  <c r="E33"/>
  <c r="E41"/>
  <c r="E49"/>
  <c r="B2"/>
  <c r="H7" i="1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6" s="1"/>
  <c r="H7" i="14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7" i="1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7" i="1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7" i="1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7" i="1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H7" i="9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E11" i="9"/>
  <c r="E19"/>
  <c r="E27"/>
  <c r="E35"/>
  <c r="E43"/>
  <c r="E5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37" i="1"/>
  <c r="E53"/>
  <c r="E21"/>
  <c r="E15"/>
  <c r="E31"/>
  <c r="E47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18" i="15" l="1"/>
  <c r="E16"/>
  <c r="E15"/>
  <c r="E14"/>
  <c r="E13"/>
  <c r="E12"/>
  <c r="E11"/>
  <c r="E10"/>
  <c r="E9"/>
  <c r="E8"/>
  <c r="E7"/>
  <c r="E6"/>
  <c r="E49"/>
  <c r="E45"/>
  <c r="E41"/>
  <c r="E33"/>
  <c r="E29"/>
  <c r="E25"/>
  <c r="E21"/>
  <c r="E37"/>
  <c r="E53"/>
  <c r="E17"/>
  <c r="E19"/>
  <c r="E23"/>
  <c r="E27"/>
  <c r="E31"/>
  <c r="E35"/>
  <c r="E39"/>
  <c r="E43"/>
  <c r="E47"/>
  <c r="E51"/>
  <c r="E55"/>
  <c r="E20"/>
  <c r="E22"/>
  <c r="E24"/>
  <c r="E26"/>
  <c r="E28"/>
  <c r="E30"/>
  <c r="E32"/>
  <c r="E34"/>
  <c r="E36"/>
  <c r="E38"/>
  <c r="E40"/>
  <c r="E42"/>
  <c r="E44"/>
  <c r="E46"/>
  <c r="E48"/>
  <c r="E50"/>
  <c r="E52"/>
  <c r="E54"/>
  <c r="E18" i="14"/>
  <c r="E16"/>
  <c r="E15"/>
  <c r="E14"/>
  <c r="E13"/>
  <c r="E12"/>
  <c r="E11"/>
  <c r="E10"/>
  <c r="E9"/>
  <c r="E8"/>
  <c r="E7"/>
  <c r="E6"/>
  <c r="E55"/>
  <c r="E53"/>
  <c r="E49"/>
  <c r="E47"/>
  <c r="E45"/>
  <c r="E41"/>
  <c r="E39"/>
  <c r="E37"/>
  <c r="E33"/>
  <c r="E31"/>
  <c r="E29"/>
  <c r="E27"/>
  <c r="E25"/>
  <c r="E23"/>
  <c r="E21"/>
  <c r="E17"/>
  <c r="E19"/>
  <c r="E35"/>
  <c r="E43"/>
  <c r="E51"/>
  <c r="E20"/>
  <c r="E22"/>
  <c r="E24"/>
  <c r="E26"/>
  <c r="E28"/>
  <c r="E30"/>
  <c r="E32"/>
  <c r="E34"/>
  <c r="E36"/>
  <c r="E38"/>
  <c r="E40"/>
  <c r="E42"/>
  <c r="E44"/>
  <c r="E46"/>
  <c r="E48"/>
  <c r="E50"/>
  <c r="E52"/>
  <c r="E54"/>
  <c r="E7" i="13"/>
  <c r="E54"/>
  <c r="E6"/>
  <c r="E17"/>
  <c r="E19"/>
  <c r="E21"/>
  <c r="E23"/>
  <c r="E25"/>
  <c r="E27"/>
  <c r="E29"/>
  <c r="E31"/>
  <c r="E33"/>
  <c r="E35"/>
  <c r="E37"/>
  <c r="E39"/>
  <c r="E41"/>
  <c r="E43"/>
  <c r="E45"/>
  <c r="E47"/>
  <c r="E49"/>
  <c r="E51"/>
  <c r="E53"/>
  <c r="E55"/>
  <c r="E8"/>
  <c r="E9"/>
  <c r="E10"/>
  <c r="E11"/>
  <c r="E12"/>
  <c r="E13"/>
  <c r="E14"/>
  <c r="E15"/>
  <c r="E16"/>
  <c r="E18"/>
  <c r="E20"/>
  <c r="E22"/>
  <c r="E24"/>
  <c r="E26"/>
  <c r="E28"/>
  <c r="E30"/>
  <c r="E32"/>
  <c r="E34"/>
  <c r="E36"/>
  <c r="E38"/>
  <c r="E40"/>
  <c r="E42"/>
  <c r="E44"/>
  <c r="E46"/>
  <c r="E48"/>
  <c r="E50"/>
  <c r="E52"/>
  <c r="E20" i="12"/>
  <c r="E18"/>
  <c r="E16"/>
  <c r="E15"/>
  <c r="E14"/>
  <c r="E13"/>
  <c r="E12"/>
  <c r="E11"/>
  <c r="E10"/>
  <c r="E9"/>
  <c r="E8"/>
  <c r="E7"/>
  <c r="E6"/>
  <c r="E55"/>
  <c r="E53"/>
  <c r="E49"/>
  <c r="E47"/>
  <c r="E45"/>
  <c r="E43"/>
  <c r="E41"/>
  <c r="E39"/>
  <c r="E37"/>
  <c r="E35"/>
  <c r="E33"/>
  <c r="E31"/>
  <c r="E29"/>
  <c r="E25"/>
  <c r="E23"/>
  <c r="E21"/>
  <c r="E19"/>
  <c r="E17"/>
  <c r="E27"/>
  <c r="E51"/>
  <c r="E22"/>
  <c r="E24"/>
  <c r="E26"/>
  <c r="E28"/>
  <c r="E30"/>
  <c r="E32"/>
  <c r="E34"/>
  <c r="E36"/>
  <c r="E38"/>
  <c r="E40"/>
  <c r="E42"/>
  <c r="E44"/>
  <c r="E46"/>
  <c r="E48"/>
  <c r="E50"/>
  <c r="E52"/>
  <c r="E54"/>
  <c r="E13" i="11"/>
  <c r="E17"/>
  <c r="E19"/>
  <c r="E21"/>
  <c r="E23"/>
  <c r="E25"/>
  <c r="E27"/>
  <c r="E29"/>
  <c r="E31"/>
  <c r="E33"/>
  <c r="E35"/>
  <c r="E37"/>
  <c r="E39"/>
  <c r="E41"/>
  <c r="E43"/>
  <c r="E45"/>
  <c r="E47"/>
  <c r="E49"/>
  <c r="E51"/>
  <c r="E53"/>
  <c r="E54"/>
  <c r="E55"/>
  <c r="E6"/>
  <c r="E7"/>
  <c r="E8"/>
  <c r="E9"/>
  <c r="E10"/>
  <c r="E11"/>
  <c r="E12"/>
  <c r="E14"/>
  <c r="E15"/>
  <c r="E16"/>
  <c r="E18"/>
  <c r="E20"/>
  <c r="E22"/>
  <c r="E24"/>
  <c r="E26"/>
  <c r="E28"/>
  <c r="E30"/>
  <c r="E32"/>
  <c r="E34"/>
  <c r="E36"/>
  <c r="E38"/>
  <c r="E40"/>
  <c r="E42"/>
  <c r="E44"/>
  <c r="E46"/>
  <c r="E48"/>
  <c r="E50"/>
  <c r="E52"/>
  <c r="E17" i="10"/>
  <c r="E19"/>
  <c r="E21"/>
  <c r="E23"/>
  <c r="E25"/>
  <c r="E27"/>
  <c r="E29"/>
  <c r="E31"/>
  <c r="E33"/>
  <c r="E35"/>
  <c r="E37"/>
  <c r="E39"/>
  <c r="E41"/>
  <c r="E43"/>
  <c r="E45"/>
  <c r="E47"/>
  <c r="E49"/>
  <c r="E51"/>
  <c r="E53"/>
  <c r="E54"/>
  <c r="E55"/>
  <c r="E6"/>
  <c r="E7"/>
  <c r="E8"/>
  <c r="E9"/>
  <c r="E10"/>
  <c r="E11"/>
  <c r="E12"/>
  <c r="E13"/>
  <c r="E14"/>
  <c r="E15"/>
  <c r="E16"/>
  <c r="E18"/>
  <c r="E20"/>
  <c r="E22"/>
  <c r="E24"/>
  <c r="E26"/>
  <c r="E28"/>
  <c r="E30"/>
  <c r="E32"/>
  <c r="E34"/>
  <c r="E36"/>
  <c r="E38"/>
  <c r="E40"/>
  <c r="E42"/>
  <c r="E44"/>
  <c r="E46"/>
  <c r="E48"/>
  <c r="E50"/>
  <c r="E52"/>
  <c r="D2" i="9"/>
  <c r="D2" i="1"/>
  <c r="F55" i="9" l="1"/>
  <c r="G55" s="1"/>
  <c r="I55" s="1"/>
  <c r="F43"/>
  <c r="G43" s="1"/>
  <c r="I43" s="1"/>
  <c r="F51"/>
  <c r="G51" s="1"/>
  <c r="I51" s="1"/>
  <c r="F35"/>
  <c r="G35" s="1"/>
  <c r="I35" s="1"/>
  <c r="F47"/>
  <c r="G47" s="1"/>
  <c r="I47" s="1"/>
  <c r="F39"/>
  <c r="G39" s="1"/>
  <c r="I39" s="1"/>
  <c r="F29"/>
  <c r="G29" s="1"/>
  <c r="I29" s="1"/>
  <c r="G20" i="1"/>
  <c r="I20" s="1"/>
  <c r="F26"/>
  <c r="F28"/>
  <c r="G28" s="1"/>
  <c r="I28" s="1"/>
  <c r="F30"/>
  <c r="F32"/>
  <c r="G32" s="1"/>
  <c r="I32" s="1"/>
  <c r="F34"/>
  <c r="F36"/>
  <c r="G36" s="1"/>
  <c r="I36" s="1"/>
  <c r="F38"/>
  <c r="F40"/>
  <c r="G40" s="1"/>
  <c r="I40" s="1"/>
  <c r="F42"/>
  <c r="F44"/>
  <c r="G44" s="1"/>
  <c r="I44" s="1"/>
  <c r="F46"/>
  <c r="F48"/>
  <c r="F50"/>
  <c r="F52"/>
  <c r="G52" s="1"/>
  <c r="I52" s="1"/>
  <c r="F54"/>
  <c r="G54" s="1"/>
  <c r="I54" s="1"/>
  <c r="G17"/>
  <c r="I17" s="1"/>
  <c r="G19"/>
  <c r="I19" s="1"/>
  <c r="G21"/>
  <c r="I21" s="1"/>
  <c r="G25"/>
  <c r="I25" s="1"/>
  <c r="F27"/>
  <c r="G27" s="1"/>
  <c r="I27" s="1"/>
  <c r="F29"/>
  <c r="G29" s="1"/>
  <c r="I29" s="1"/>
  <c r="F31"/>
  <c r="F33"/>
  <c r="G33" s="1"/>
  <c r="I33" s="1"/>
  <c r="F35"/>
  <c r="G35" s="1"/>
  <c r="I35" s="1"/>
  <c r="F37"/>
  <c r="G37" s="1"/>
  <c r="I37" s="1"/>
  <c r="F39"/>
  <c r="F41"/>
  <c r="G41" s="1"/>
  <c r="I41" s="1"/>
  <c r="F43"/>
  <c r="G43" s="1"/>
  <c r="I43" s="1"/>
  <c r="F45"/>
  <c r="G45" s="1"/>
  <c r="I45" s="1"/>
  <c r="F47"/>
  <c r="G47" s="1"/>
  <c r="I47" s="1"/>
  <c r="F49"/>
  <c r="G49" s="1"/>
  <c r="I49" s="1"/>
  <c r="F51"/>
  <c r="F53"/>
  <c r="G53" s="1"/>
  <c r="I53" s="1"/>
  <c r="F55"/>
  <c r="D2" i="15"/>
  <c r="F33" s="1"/>
  <c r="G33" s="1"/>
  <c r="I33" s="1"/>
  <c r="F45"/>
  <c r="G45" s="1"/>
  <c r="I45" s="1"/>
  <c r="G18"/>
  <c r="I18" s="1"/>
  <c r="F42"/>
  <c r="G42" s="1"/>
  <c r="I42" s="1"/>
  <c r="F26"/>
  <c r="G26" s="1"/>
  <c r="I26" s="1"/>
  <c r="F39"/>
  <c r="G39" s="1"/>
  <c r="I39" s="1"/>
  <c r="D2" i="14"/>
  <c r="G21" s="1"/>
  <c r="I21" s="1"/>
  <c r="F45"/>
  <c r="G45" s="1"/>
  <c r="I45" s="1"/>
  <c r="G18"/>
  <c r="I18" s="1"/>
  <c r="G23"/>
  <c r="I23" s="1"/>
  <c r="F31"/>
  <c r="G31" s="1"/>
  <c r="I31" s="1"/>
  <c r="F52"/>
  <c r="G52" s="1"/>
  <c r="I52" s="1"/>
  <c r="F48"/>
  <c r="G48" s="1"/>
  <c r="I48" s="1"/>
  <c r="F44"/>
  <c r="G44" s="1"/>
  <c r="I44" s="1"/>
  <c r="F40"/>
  <c r="G40" s="1"/>
  <c r="I40" s="1"/>
  <c r="F36"/>
  <c r="G36" s="1"/>
  <c r="I36" s="1"/>
  <c r="F32"/>
  <c r="G32" s="1"/>
  <c r="I32" s="1"/>
  <c r="F28"/>
  <c r="G28" s="1"/>
  <c r="I28" s="1"/>
  <c r="G24"/>
  <c r="I24" s="1"/>
  <c r="G20"/>
  <c r="I20" s="1"/>
  <c r="F51"/>
  <c r="G51" s="1"/>
  <c r="I51" s="1"/>
  <c r="F43"/>
  <c r="G43" s="1"/>
  <c r="I43" s="1"/>
  <c r="F35"/>
  <c r="G35" s="1"/>
  <c r="I35" s="1"/>
  <c r="F27"/>
  <c r="G27" s="1"/>
  <c r="I27" s="1"/>
  <c r="G19"/>
  <c r="I19" s="1"/>
  <c r="F54"/>
  <c r="G54" s="1"/>
  <c r="I54" s="1"/>
  <c r="F50"/>
  <c r="G50" s="1"/>
  <c r="I50" s="1"/>
  <c r="F46"/>
  <c r="G46" s="1"/>
  <c r="I46" s="1"/>
  <c r="F42"/>
  <c r="G42" s="1"/>
  <c r="I42" s="1"/>
  <c r="F38"/>
  <c r="G38" s="1"/>
  <c r="I38" s="1"/>
  <c r="F34"/>
  <c r="G34" s="1"/>
  <c r="I34" s="1"/>
  <c r="F30"/>
  <c r="G30" s="1"/>
  <c r="I30" s="1"/>
  <c r="F26"/>
  <c r="G26" s="1"/>
  <c r="I26" s="1"/>
  <c r="G22"/>
  <c r="I22" s="1"/>
  <c r="F55"/>
  <c r="G55" s="1"/>
  <c r="I55" s="1"/>
  <c r="F47"/>
  <c r="G47" s="1"/>
  <c r="I47" s="1"/>
  <c r="F39"/>
  <c r="G39" s="1"/>
  <c r="I39" s="1"/>
  <c r="G17"/>
  <c r="I17" s="1"/>
  <c r="D2" i="13"/>
  <c r="F53" i="9"/>
  <c r="G53" s="1"/>
  <c r="I53" s="1"/>
  <c r="F49"/>
  <c r="G49" s="1"/>
  <c r="I49" s="1"/>
  <c r="F45"/>
  <c r="G45" s="1"/>
  <c r="I45" s="1"/>
  <c r="F41"/>
  <c r="G41" s="1"/>
  <c r="I41" s="1"/>
  <c r="F37"/>
  <c r="G37" s="1"/>
  <c r="I37" s="1"/>
  <c r="F33"/>
  <c r="G33" s="1"/>
  <c r="I33" s="1"/>
  <c r="G22"/>
  <c r="I22" s="1"/>
  <c r="D2" i="12"/>
  <c r="G19" s="1"/>
  <c r="I19" s="1"/>
  <c r="G23"/>
  <c r="I23" s="1"/>
  <c r="F39"/>
  <c r="G39" s="1"/>
  <c r="I39" s="1"/>
  <c r="F55"/>
  <c r="G55" s="1"/>
  <c r="I55" s="1"/>
  <c r="G21"/>
  <c r="I21" s="1"/>
  <c r="F29"/>
  <c r="G29" s="1"/>
  <c r="I29" s="1"/>
  <c r="F37"/>
  <c r="G37" s="1"/>
  <c r="I37" s="1"/>
  <c r="F45"/>
  <c r="G45" s="1"/>
  <c r="I45" s="1"/>
  <c r="F53"/>
  <c r="G53" s="1"/>
  <c r="I53" s="1"/>
  <c r="F48"/>
  <c r="G48" s="1"/>
  <c r="I48" s="1"/>
  <c r="F32"/>
  <c r="G32" s="1"/>
  <c r="I32" s="1"/>
  <c r="F35"/>
  <c r="G35" s="1"/>
  <c r="I35" s="1"/>
  <c r="F44"/>
  <c r="G44" s="1"/>
  <c r="I44" s="1"/>
  <c r="F28"/>
  <c r="G28" s="1"/>
  <c r="I28" s="1"/>
  <c r="F51"/>
  <c r="G51" s="1"/>
  <c r="I51" s="1"/>
  <c r="F27"/>
  <c r="G27" s="1"/>
  <c r="I27" s="1"/>
  <c r="F50"/>
  <c r="G50" s="1"/>
  <c r="I50" s="1"/>
  <c r="F42"/>
  <c r="G42" s="1"/>
  <c r="I42" s="1"/>
  <c r="F34"/>
  <c r="G34" s="1"/>
  <c r="I34" s="1"/>
  <c r="F26"/>
  <c r="G26" s="1"/>
  <c r="I26" s="1"/>
  <c r="G17"/>
  <c r="I17" s="1"/>
  <c r="D2" i="11"/>
  <c r="F52" s="1"/>
  <c r="G52" s="1"/>
  <c r="I52" s="1"/>
  <c r="D2" i="10"/>
  <c r="F39" s="1"/>
  <c r="G39" s="1"/>
  <c r="I39" s="1"/>
  <c r="F54" i="9"/>
  <c r="G54" s="1"/>
  <c r="I54" s="1"/>
  <c r="F52"/>
  <c r="G52" s="1"/>
  <c r="I52" s="1"/>
  <c r="F50"/>
  <c r="G50" s="1"/>
  <c r="I50" s="1"/>
  <c r="F48"/>
  <c r="G48" s="1"/>
  <c r="I48" s="1"/>
  <c r="F46"/>
  <c r="G46" s="1"/>
  <c r="I46" s="1"/>
  <c r="F44"/>
  <c r="G44" s="1"/>
  <c r="I44" s="1"/>
  <c r="F42"/>
  <c r="G42" s="1"/>
  <c r="I42" s="1"/>
  <c r="F40"/>
  <c r="G40" s="1"/>
  <c r="I40" s="1"/>
  <c r="F38"/>
  <c r="G38" s="1"/>
  <c r="I38" s="1"/>
  <c r="F36"/>
  <c r="G36" s="1"/>
  <c r="I36" s="1"/>
  <c r="F34"/>
  <c r="G34" s="1"/>
  <c r="I34" s="1"/>
  <c r="F31"/>
  <c r="G31" s="1"/>
  <c r="I31" s="1"/>
  <c r="F26"/>
  <c r="G26" s="1"/>
  <c r="I26" s="1"/>
  <c r="G18"/>
  <c r="I18" s="1"/>
  <c r="F32"/>
  <c r="G32" s="1"/>
  <c r="I32" s="1"/>
  <c r="F30"/>
  <c r="G30" s="1"/>
  <c r="I30" s="1"/>
  <c r="F28"/>
  <c r="G28" s="1"/>
  <c r="I28" s="1"/>
  <c r="G24"/>
  <c r="I24" s="1"/>
  <c r="G20"/>
  <c r="I20" s="1"/>
  <c r="G16"/>
  <c r="I16" s="1"/>
  <c r="F27"/>
  <c r="G27" s="1"/>
  <c r="I27" s="1"/>
  <c r="G25"/>
  <c r="I25" s="1"/>
  <c r="G23"/>
  <c r="I23" s="1"/>
  <c r="G21"/>
  <c r="I21" s="1"/>
  <c r="G19"/>
  <c r="I19" s="1"/>
  <c r="G17"/>
  <c r="I17" s="1"/>
  <c r="G48" i="1"/>
  <c r="I48" s="1"/>
  <c r="G24"/>
  <c r="I24" s="1"/>
  <c r="G26"/>
  <c r="I26" s="1"/>
  <c r="G34"/>
  <c r="I34" s="1"/>
  <c r="G42"/>
  <c r="I42" s="1"/>
  <c r="G38"/>
  <c r="I38" s="1"/>
  <c r="G22"/>
  <c r="I22" s="1"/>
  <c r="G46"/>
  <c r="I46" s="1"/>
  <c r="G18"/>
  <c r="I18" s="1"/>
  <c r="G51"/>
  <c r="I51" s="1"/>
  <c r="G23"/>
  <c r="I23" s="1"/>
  <c r="G31"/>
  <c r="I31" s="1"/>
  <c r="G39"/>
  <c r="I39" s="1"/>
  <c r="G55"/>
  <c r="I55" s="1"/>
  <c r="G30"/>
  <c r="I30" s="1"/>
  <c r="G16"/>
  <c r="I16" s="1"/>
  <c r="G50"/>
  <c r="I50" s="1"/>
  <c r="G23" i="15" l="1"/>
  <c r="I23" s="1"/>
  <c r="F55"/>
  <c r="G55" s="1"/>
  <c r="I55" s="1"/>
  <c r="F34"/>
  <c r="G34" s="1"/>
  <c r="I34" s="1"/>
  <c r="F50"/>
  <c r="G50" s="1"/>
  <c r="I50" s="1"/>
  <c r="F29"/>
  <c r="G29" s="1"/>
  <c r="I29" s="1"/>
  <c r="F35"/>
  <c r="G35" s="1"/>
  <c r="I35" s="1"/>
  <c r="G17"/>
  <c r="I17" s="1"/>
  <c r="F31"/>
  <c r="G31" s="1"/>
  <c r="I31" s="1"/>
  <c r="F47"/>
  <c r="G47" s="1"/>
  <c r="I47" s="1"/>
  <c r="G22"/>
  <c r="I22" s="1"/>
  <c r="F30"/>
  <c r="G30" s="1"/>
  <c r="I30" s="1"/>
  <c r="F38"/>
  <c r="G38" s="1"/>
  <c r="I38" s="1"/>
  <c r="F46"/>
  <c r="G46" s="1"/>
  <c r="I46" s="1"/>
  <c r="F54"/>
  <c r="G54" s="1"/>
  <c r="I54" s="1"/>
  <c r="G21"/>
  <c r="I21" s="1"/>
  <c r="F37"/>
  <c r="G37" s="1"/>
  <c r="I37" s="1"/>
  <c r="G19"/>
  <c r="I19" s="1"/>
  <c r="F51"/>
  <c r="G51" s="1"/>
  <c r="I51" s="1"/>
  <c r="F32"/>
  <c r="G32" s="1"/>
  <c r="I32" s="1"/>
  <c r="F48"/>
  <c r="G48" s="1"/>
  <c r="I48" s="1"/>
  <c r="G24"/>
  <c r="I24" s="1"/>
  <c r="F40"/>
  <c r="G40" s="1"/>
  <c r="I40" s="1"/>
  <c r="F53" i="14"/>
  <c r="G53" s="1"/>
  <c r="I53" s="1"/>
  <c r="F33"/>
  <c r="G33" s="1"/>
  <c r="I33" s="1"/>
  <c r="F49"/>
  <c r="G49" s="1"/>
  <c r="I49" s="1"/>
  <c r="F41"/>
  <c r="G41" s="1"/>
  <c r="I41" s="1"/>
  <c r="G25"/>
  <c r="I25" s="1"/>
  <c r="F35" i="11"/>
  <c r="G35" s="1"/>
  <c r="I35" s="1"/>
  <c r="F37"/>
  <c r="G37" s="1"/>
  <c r="I37" s="1"/>
  <c r="G23"/>
  <c r="I23" s="1"/>
  <c r="F38"/>
  <c r="G38" s="1"/>
  <c r="I38" s="1"/>
  <c r="G24"/>
  <c r="I24" s="1"/>
  <c r="F45" i="10"/>
  <c r="G45" s="1"/>
  <c r="I45" s="1"/>
  <c r="F53" i="15"/>
  <c r="G53" s="1"/>
  <c r="I53" s="1"/>
  <c r="F27"/>
  <c r="G27" s="1"/>
  <c r="I27" s="1"/>
  <c r="F43"/>
  <c r="G43" s="1"/>
  <c r="I43" s="1"/>
  <c r="G20"/>
  <c r="I20" s="1"/>
  <c r="F28"/>
  <c r="G28" s="1"/>
  <c r="I28" s="1"/>
  <c r="F36"/>
  <c r="G36" s="1"/>
  <c r="I36" s="1"/>
  <c r="F44"/>
  <c r="G44" s="1"/>
  <c r="I44" s="1"/>
  <c r="F52"/>
  <c r="G52" s="1"/>
  <c r="I52" s="1"/>
  <c r="G16"/>
  <c r="I16" s="1"/>
  <c r="F41"/>
  <c r="G41" s="1"/>
  <c r="I41" s="1"/>
  <c r="G25"/>
  <c r="I25" s="1"/>
  <c r="F49"/>
  <c r="G49" s="1"/>
  <c r="I49" s="1"/>
  <c r="F37" i="14"/>
  <c r="G37" s="1"/>
  <c r="I37" s="1"/>
  <c r="F29"/>
  <c r="G29" s="1"/>
  <c r="I29" s="1"/>
  <c r="G16"/>
  <c r="I16" s="1"/>
  <c r="F50" i="13"/>
  <c r="G50" s="1"/>
  <c r="I50" s="1"/>
  <c r="F54"/>
  <c r="G54" s="1"/>
  <c r="I54" s="1"/>
  <c r="G22"/>
  <c r="I22" s="1"/>
  <c r="G17"/>
  <c r="I17" s="1"/>
  <c r="G21"/>
  <c r="I21" s="1"/>
  <c r="G25"/>
  <c r="I25" s="1"/>
  <c r="F29"/>
  <c r="G29" s="1"/>
  <c r="I29" s="1"/>
  <c r="F33"/>
  <c r="G33" s="1"/>
  <c r="I33" s="1"/>
  <c r="F37"/>
  <c r="G37" s="1"/>
  <c r="I37" s="1"/>
  <c r="F41"/>
  <c r="G41" s="1"/>
  <c r="I41" s="1"/>
  <c r="F45"/>
  <c r="G45" s="1"/>
  <c r="I45" s="1"/>
  <c r="F49"/>
  <c r="G49" s="1"/>
  <c r="I49" s="1"/>
  <c r="F53"/>
  <c r="G53" s="1"/>
  <c r="I53" s="1"/>
  <c r="G24"/>
  <c r="I24" s="1"/>
  <c r="F32"/>
  <c r="G32" s="1"/>
  <c r="I32" s="1"/>
  <c r="F40"/>
  <c r="G40" s="1"/>
  <c r="I40" s="1"/>
  <c r="F48"/>
  <c r="G48" s="1"/>
  <c r="I48" s="1"/>
  <c r="G18"/>
  <c r="I18" s="1"/>
  <c r="F30"/>
  <c r="G30" s="1"/>
  <c r="I30" s="1"/>
  <c r="F38"/>
  <c r="G38" s="1"/>
  <c r="I38" s="1"/>
  <c r="F46"/>
  <c r="G46" s="1"/>
  <c r="I46" s="1"/>
  <c r="G19"/>
  <c r="I19" s="1"/>
  <c r="G23"/>
  <c r="I23" s="1"/>
  <c r="F27"/>
  <c r="G27" s="1"/>
  <c r="I27" s="1"/>
  <c r="F31"/>
  <c r="G31" s="1"/>
  <c r="I31" s="1"/>
  <c r="F35"/>
  <c r="G35" s="1"/>
  <c r="I35" s="1"/>
  <c r="F39"/>
  <c r="G39" s="1"/>
  <c r="I39" s="1"/>
  <c r="F43"/>
  <c r="G43" s="1"/>
  <c r="I43" s="1"/>
  <c r="F47"/>
  <c r="G47" s="1"/>
  <c r="I47" s="1"/>
  <c r="F51"/>
  <c r="G51" s="1"/>
  <c r="I51" s="1"/>
  <c r="F55"/>
  <c r="G55" s="1"/>
  <c r="I55" s="1"/>
  <c r="G20"/>
  <c r="I20" s="1"/>
  <c r="F28"/>
  <c r="G28" s="1"/>
  <c r="I28" s="1"/>
  <c r="F36"/>
  <c r="G36" s="1"/>
  <c r="I36" s="1"/>
  <c r="F44"/>
  <c r="G44" s="1"/>
  <c r="I44" s="1"/>
  <c r="F52"/>
  <c r="G52" s="1"/>
  <c r="I52" s="1"/>
  <c r="F26"/>
  <c r="G26" s="1"/>
  <c r="I26" s="1"/>
  <c r="F34"/>
  <c r="G34" s="1"/>
  <c r="I34" s="1"/>
  <c r="F42"/>
  <c r="G42" s="1"/>
  <c r="I42" s="1"/>
  <c r="G22" i="12"/>
  <c r="I22" s="1"/>
  <c r="F30"/>
  <c r="G30" s="1"/>
  <c r="I30" s="1"/>
  <c r="F38"/>
  <c r="G38" s="1"/>
  <c r="I38" s="1"/>
  <c r="F46"/>
  <c r="G46" s="1"/>
  <c r="I46" s="1"/>
  <c r="F54"/>
  <c r="G54" s="1"/>
  <c r="I54" s="1"/>
  <c r="F43"/>
  <c r="G43" s="1"/>
  <c r="I43" s="1"/>
  <c r="G20"/>
  <c r="I20" s="1"/>
  <c r="F36"/>
  <c r="G36" s="1"/>
  <c r="I36" s="1"/>
  <c r="F52"/>
  <c r="G52" s="1"/>
  <c r="I52" s="1"/>
  <c r="G24"/>
  <c r="I24" s="1"/>
  <c r="F40"/>
  <c r="G40" s="1"/>
  <c r="I40" s="1"/>
  <c r="G18"/>
  <c r="I18" s="1"/>
  <c r="F49"/>
  <c r="G49" s="1"/>
  <c r="I49" s="1"/>
  <c r="F41"/>
  <c r="G41" s="1"/>
  <c r="I41" s="1"/>
  <c r="F33"/>
  <c r="G33" s="1"/>
  <c r="I33" s="1"/>
  <c r="G25"/>
  <c r="I25" s="1"/>
  <c r="F47"/>
  <c r="G47" s="1"/>
  <c r="I47" s="1"/>
  <c r="F31"/>
  <c r="G31" s="1"/>
  <c r="I31" s="1"/>
  <c r="G22" i="11"/>
  <c r="I22" s="1"/>
  <c r="F51"/>
  <c r="G51" s="1"/>
  <c r="I51" s="1"/>
  <c r="G17"/>
  <c r="I17" s="1"/>
  <c r="F53"/>
  <c r="G53" s="1"/>
  <c r="I53" s="1"/>
  <c r="F40"/>
  <c r="G40" s="1"/>
  <c r="I40" s="1"/>
  <c r="G19"/>
  <c r="I19" s="1"/>
  <c r="F27"/>
  <c r="G27" s="1"/>
  <c r="I27" s="1"/>
  <c r="F43"/>
  <c r="G43" s="1"/>
  <c r="I43" s="1"/>
  <c r="F30"/>
  <c r="G30" s="1"/>
  <c r="I30" s="1"/>
  <c r="F46"/>
  <c r="G46" s="1"/>
  <c r="I46" s="1"/>
  <c r="F29"/>
  <c r="G29" s="1"/>
  <c r="I29" s="1"/>
  <c r="F45"/>
  <c r="G45" s="1"/>
  <c r="I45" s="1"/>
  <c r="G16"/>
  <c r="I16" s="1"/>
  <c r="F32"/>
  <c r="G32" s="1"/>
  <c r="I32" s="1"/>
  <c r="F48"/>
  <c r="G48" s="1"/>
  <c r="I48" s="1"/>
  <c r="F43" i="10"/>
  <c r="G43" s="1"/>
  <c r="I43" s="1"/>
  <c r="F54"/>
  <c r="G54" s="1"/>
  <c r="I54" s="1"/>
  <c r="F36"/>
  <c r="G36" s="1"/>
  <c r="I36" s="1"/>
  <c r="F38"/>
  <c r="G38" s="1"/>
  <c r="I38" s="1"/>
  <c r="F54" i="11"/>
  <c r="G54" s="1"/>
  <c r="I54" s="1"/>
  <c r="G18"/>
  <c r="I18" s="1"/>
  <c r="G21"/>
  <c r="I21" s="1"/>
  <c r="F31"/>
  <c r="G31" s="1"/>
  <c r="I31" s="1"/>
  <c r="F39"/>
  <c r="G39" s="1"/>
  <c r="I39" s="1"/>
  <c r="F47"/>
  <c r="G47" s="1"/>
  <c r="I47" s="1"/>
  <c r="F26"/>
  <c r="G26" s="1"/>
  <c r="I26" s="1"/>
  <c r="F34"/>
  <c r="G34" s="1"/>
  <c r="I34" s="1"/>
  <c r="F42"/>
  <c r="G42" s="1"/>
  <c r="I42" s="1"/>
  <c r="F50"/>
  <c r="G50" s="1"/>
  <c r="I50" s="1"/>
  <c r="G25"/>
  <c r="I25" s="1"/>
  <c r="F33"/>
  <c r="G33" s="1"/>
  <c r="I33" s="1"/>
  <c r="F41"/>
  <c r="G41" s="1"/>
  <c r="I41" s="1"/>
  <c r="F49"/>
  <c r="G49" s="1"/>
  <c r="I49" s="1"/>
  <c r="F55"/>
  <c r="G55" s="1"/>
  <c r="I55" s="1"/>
  <c r="G20"/>
  <c r="I20" s="1"/>
  <c r="F28"/>
  <c r="G28" s="1"/>
  <c r="I28" s="1"/>
  <c r="F36"/>
  <c r="G36" s="1"/>
  <c r="I36" s="1"/>
  <c r="F44"/>
  <c r="G44" s="1"/>
  <c r="I44" s="1"/>
  <c r="F29" i="10"/>
  <c r="G29" s="1"/>
  <c r="I29" s="1"/>
  <c r="G20"/>
  <c r="I20" s="1"/>
  <c r="F52"/>
  <c r="G52" s="1"/>
  <c r="I52" s="1"/>
  <c r="G22"/>
  <c r="I22" s="1"/>
  <c r="G23"/>
  <c r="I23" s="1"/>
  <c r="G21"/>
  <c r="I21" s="1"/>
  <c r="F37"/>
  <c r="G37" s="1"/>
  <c r="I37" s="1"/>
  <c r="F53"/>
  <c r="G53" s="1"/>
  <c r="I53" s="1"/>
  <c r="F28"/>
  <c r="G28" s="1"/>
  <c r="I28" s="1"/>
  <c r="F44"/>
  <c r="G44" s="1"/>
  <c r="I44" s="1"/>
  <c r="F27"/>
  <c r="G27" s="1"/>
  <c r="I27" s="1"/>
  <c r="F55"/>
  <c r="G55" s="1"/>
  <c r="I55" s="1"/>
  <c r="F30"/>
  <c r="G30" s="1"/>
  <c r="I30" s="1"/>
  <c r="F46"/>
  <c r="G46" s="1"/>
  <c r="I46" s="1"/>
  <c r="G17"/>
  <c r="I17" s="1"/>
  <c r="G25"/>
  <c r="I25" s="1"/>
  <c r="F33"/>
  <c r="G33" s="1"/>
  <c r="I33" s="1"/>
  <c r="F41"/>
  <c r="G41" s="1"/>
  <c r="I41" s="1"/>
  <c r="F49"/>
  <c r="G49" s="1"/>
  <c r="I49" s="1"/>
  <c r="G24"/>
  <c r="I24" s="1"/>
  <c r="F32"/>
  <c r="G32" s="1"/>
  <c r="I32" s="1"/>
  <c r="F40"/>
  <c r="G40" s="1"/>
  <c r="I40" s="1"/>
  <c r="F48"/>
  <c r="G48" s="1"/>
  <c r="I48" s="1"/>
  <c r="G19"/>
  <c r="I19" s="1"/>
  <c r="F35"/>
  <c r="G35" s="1"/>
  <c r="I35" s="1"/>
  <c r="F51"/>
  <c r="G51" s="1"/>
  <c r="I51" s="1"/>
  <c r="G18"/>
  <c r="I18" s="1"/>
  <c r="F26"/>
  <c r="G26" s="1"/>
  <c r="I26" s="1"/>
  <c r="F34"/>
  <c r="G34" s="1"/>
  <c r="I34" s="1"/>
  <c r="F42"/>
  <c r="G42" s="1"/>
  <c r="I42" s="1"/>
  <c r="F50"/>
  <c r="G50" s="1"/>
  <c r="I50" s="1"/>
  <c r="F31"/>
  <c r="G31" s="1"/>
  <c r="I31" s="1"/>
  <c r="F47"/>
  <c r="G47" s="1"/>
  <c r="I47" s="1"/>
  <c r="G16" i="12" l="1"/>
  <c r="I16" s="1"/>
  <c r="G7" i="15"/>
  <c r="I7" s="1"/>
  <c r="G13"/>
  <c r="I13" s="1"/>
  <c r="G12"/>
  <c r="I12" s="1"/>
  <c r="G7" i="14"/>
  <c r="I7" s="1"/>
  <c r="G9"/>
  <c r="I9" s="1"/>
  <c r="G11"/>
  <c r="I11" s="1"/>
  <c r="G13"/>
  <c r="I13" s="1"/>
  <c r="G15"/>
  <c r="I15" s="1"/>
  <c r="G8"/>
  <c r="I8" s="1"/>
  <c r="G10"/>
  <c r="I10" s="1"/>
  <c r="G12"/>
  <c r="I12" s="1"/>
  <c r="G14"/>
  <c r="I14" s="1"/>
  <c r="F6"/>
  <c r="G16" i="13"/>
  <c r="I16" s="1"/>
  <c r="F6" i="11"/>
  <c r="G7" i="12"/>
  <c r="I7" s="1"/>
  <c r="G9"/>
  <c r="I9" s="1"/>
  <c r="G11"/>
  <c r="I11" s="1"/>
  <c r="G13"/>
  <c r="I13" s="1"/>
  <c r="G15"/>
  <c r="I15" s="1"/>
  <c r="G8"/>
  <c r="I8" s="1"/>
  <c r="G10"/>
  <c r="I10" s="1"/>
  <c r="G12"/>
  <c r="I12" s="1"/>
  <c r="G14"/>
  <c r="I14" s="1"/>
  <c r="F6"/>
  <c r="G16" i="10"/>
  <c r="I16" s="1"/>
  <c r="G10" i="9"/>
  <c r="I10" s="1"/>
  <c r="G14"/>
  <c r="I14" s="1"/>
  <c r="G8"/>
  <c r="I8" s="1"/>
  <c r="G12"/>
  <c r="I12" s="1"/>
  <c r="G9"/>
  <c r="I9" s="1"/>
  <c r="G7"/>
  <c r="I7" s="1"/>
  <c r="G15"/>
  <c r="I15" s="1"/>
  <c r="F6"/>
  <c r="G13"/>
  <c r="I13" s="1"/>
  <c r="G11"/>
  <c r="I11" s="1"/>
  <c r="G10" i="1"/>
  <c r="I10" s="1"/>
  <c r="G14"/>
  <c r="I14" s="1"/>
  <c r="G15"/>
  <c r="I15" s="1"/>
  <c r="G12"/>
  <c r="I12" s="1"/>
  <c r="G7"/>
  <c r="I7" s="1"/>
  <c r="F6"/>
  <c r="G9"/>
  <c r="I9" s="1"/>
  <c r="G8"/>
  <c r="I8" s="1"/>
  <c r="G11"/>
  <c r="I11" s="1"/>
  <c r="G13"/>
  <c r="I13" s="1"/>
  <c r="F6" i="15" l="1"/>
  <c r="G8"/>
  <c r="I8" s="1"/>
  <c r="G9"/>
  <c r="I9" s="1"/>
  <c r="G14"/>
  <c r="I14" s="1"/>
  <c r="G10"/>
  <c r="I10" s="1"/>
  <c r="G15"/>
  <c r="I15" s="1"/>
  <c r="G11"/>
  <c r="I11" s="1"/>
  <c r="G11" i="11"/>
  <c r="I11" s="1"/>
  <c r="G8"/>
  <c r="I8" s="1"/>
  <c r="G7"/>
  <c r="I7" s="1"/>
  <c r="G15"/>
  <c r="I15" s="1"/>
  <c r="G12"/>
  <c r="I12" s="1"/>
  <c r="G9"/>
  <c r="I9" s="1"/>
  <c r="G13"/>
  <c r="I13" s="1"/>
  <c r="G10"/>
  <c r="I10" s="1"/>
  <c r="G14"/>
  <c r="I14" s="1"/>
  <c r="F56" i="1"/>
  <c r="G6" i="15"/>
  <c r="I6" s="1"/>
  <c r="F56" i="14"/>
  <c r="G6"/>
  <c r="I6" s="1"/>
  <c r="F6" i="13"/>
  <c r="G7"/>
  <c r="I7" s="1"/>
  <c r="G14"/>
  <c r="I14" s="1"/>
  <c r="G12"/>
  <c r="I12" s="1"/>
  <c r="G10"/>
  <c r="I10" s="1"/>
  <c r="G8"/>
  <c r="I8" s="1"/>
  <c r="G15"/>
  <c r="I15" s="1"/>
  <c r="G13"/>
  <c r="I13" s="1"/>
  <c r="G11"/>
  <c r="I11" s="1"/>
  <c r="G9"/>
  <c r="I9" s="1"/>
  <c r="F56" i="12"/>
  <c r="G6"/>
  <c r="I6" s="1"/>
  <c r="G6" i="11"/>
  <c r="I6" s="1"/>
  <c r="G15" i="10"/>
  <c r="I15" s="1"/>
  <c r="G13"/>
  <c r="I13" s="1"/>
  <c r="G11"/>
  <c r="I11" s="1"/>
  <c r="G9"/>
  <c r="I9" s="1"/>
  <c r="G7"/>
  <c r="I7" s="1"/>
  <c r="F6"/>
  <c r="G14"/>
  <c r="I14" s="1"/>
  <c r="G12"/>
  <c r="I12" s="1"/>
  <c r="G10"/>
  <c r="I10" s="1"/>
  <c r="G8"/>
  <c r="I8" s="1"/>
  <c r="G6" i="9"/>
  <c r="I6" s="1"/>
  <c r="F56"/>
  <c r="G6" i="1"/>
  <c r="I6" s="1"/>
  <c r="F56" i="15" l="1"/>
  <c r="F56" i="11"/>
  <c r="F56" i="13"/>
  <c r="G6"/>
  <c r="I6" s="1"/>
  <c r="F56" i="10"/>
  <c r="G6"/>
  <c r="I6" s="1"/>
</calcChain>
</file>

<file path=xl/comments1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2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3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4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5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6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7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comments8.xml><?xml version="1.0" encoding="utf-8"?>
<comments xmlns="http://schemas.openxmlformats.org/spreadsheetml/2006/main">
  <authors>
    <author>Pierre</author>
    <author>bhuard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bhuard:</t>
        </r>
        <r>
          <rPr>
            <sz val="9"/>
            <color indexed="81"/>
            <rFont val="Tahoma"/>
            <family val="2"/>
          </rPr>
          <t xml:space="preserve">
Reports d'inpayés inclus</t>
        </r>
      </text>
    </comment>
  </commentList>
</comments>
</file>

<file path=xl/sharedStrings.xml><?xml version="1.0" encoding="utf-8"?>
<sst xmlns="http://schemas.openxmlformats.org/spreadsheetml/2006/main" count="505" uniqueCount="77">
  <si>
    <t>Niveau</t>
  </si>
  <si>
    <t>Pondération</t>
  </si>
  <si>
    <t>Niveau avec pondération</t>
  </si>
  <si>
    <t>Contribution pour le centre n°8</t>
  </si>
  <si>
    <t>Contribution journalière moyenne</t>
  </si>
  <si>
    <t>Gains journaliers grâce aux centres terminés</t>
  </si>
  <si>
    <t>Cout net journalier de la contribution</t>
  </si>
  <si>
    <t>Coût du centre n°8</t>
  </si>
  <si>
    <t>Somme des lvl avec pondération</t>
  </si>
  <si>
    <t>Coût du centre n°7</t>
  </si>
  <si>
    <t>Contribution pour le centre n°7</t>
  </si>
  <si>
    <t>Contribution pour le centre n°6</t>
  </si>
  <si>
    <t>Coût du centre n°6</t>
  </si>
  <si>
    <t>Contribution pour le centre n°5</t>
  </si>
  <si>
    <t>Coût du centre n°5</t>
  </si>
  <si>
    <t>Coût du centre n°4</t>
  </si>
  <si>
    <t>Contribution pour le centre n°4</t>
  </si>
  <si>
    <t>Contribution pour le centre n°3</t>
  </si>
  <si>
    <t>Coût du centre n°3</t>
  </si>
  <si>
    <t>Contribution pour le centre n°2</t>
  </si>
  <si>
    <t>Coût du centre n°2</t>
  </si>
  <si>
    <t>Contribution pour le centre n°1</t>
  </si>
  <si>
    <t>Coût du centre n°1</t>
  </si>
  <si>
    <t>Nb de jours restant</t>
  </si>
  <si>
    <t>Gill Grissom</t>
  </si>
  <si>
    <t>Morn Killcult</t>
  </si>
  <si>
    <t>per2cho7</t>
  </si>
  <si>
    <t>bourru</t>
  </si>
  <si>
    <t>Philippe Pauleau</t>
  </si>
  <si>
    <t>Baptiste Picot</t>
  </si>
  <si>
    <t>Nicopatch 76770</t>
  </si>
  <si>
    <t>Patrice Cherouk</t>
  </si>
  <si>
    <t>Yvan Griffon</t>
  </si>
  <si>
    <t>Vincent Ribeyrol</t>
  </si>
  <si>
    <t>Gilles Bordes</t>
  </si>
  <si>
    <t>Ganda La</t>
  </si>
  <si>
    <t>Nicolas GAY</t>
  </si>
  <si>
    <t>Michael Jocelyne Chaize</t>
  </si>
  <si>
    <t>Anthony Chupin</t>
  </si>
  <si>
    <t>Michael Zanthor</t>
  </si>
  <si>
    <t>Magalie Lavergne</t>
  </si>
  <si>
    <t>Jean Xavier Rigaut</t>
  </si>
  <si>
    <t>LAMIRALE</t>
  </si>
  <si>
    <t>Christophe Massif</t>
  </si>
  <si>
    <t>Ludovic Rinaldi</t>
  </si>
  <si>
    <t>Guénaëlle</t>
  </si>
  <si>
    <t>indoboy</t>
  </si>
  <si>
    <t>Christophe Bayle</t>
  </si>
  <si>
    <t>Vincent Monier</t>
  </si>
  <si>
    <t>Phil Jnn</t>
  </si>
  <si>
    <t>Pierre Kaczorowski</t>
  </si>
  <si>
    <t>Stephane Dano</t>
  </si>
  <si>
    <t>Mathieu Bureau</t>
  </si>
  <si>
    <t>Adrien le Baron</t>
  </si>
  <si>
    <t>Jean Donval</t>
  </si>
  <si>
    <t>Clément Hamon fourcade</t>
  </si>
  <si>
    <t>Theo KLEIN</t>
  </si>
  <si>
    <t>Gauthier</t>
  </si>
  <si>
    <t>Jeremy Duval</t>
  </si>
  <si>
    <t>Bulls14</t>
  </si>
  <si>
    <t>Damien Leroux</t>
  </si>
  <si>
    <t>Franck Hennebert</t>
  </si>
  <si>
    <t>Hélène James</t>
  </si>
  <si>
    <t>Medhi Ebran</t>
  </si>
  <si>
    <t>Bertrand le Brun</t>
  </si>
  <si>
    <t>Rémi Leconte</t>
  </si>
  <si>
    <t>Denis Robin</t>
  </si>
  <si>
    <t>Thomas Damour</t>
  </si>
  <si>
    <t>Marvin Dano</t>
  </si>
  <si>
    <t>Benjamin C</t>
  </si>
  <si>
    <t>tsdway2</t>
  </si>
  <si>
    <t>Dominique Rousseau</t>
  </si>
  <si>
    <t>Ivane Pauleau</t>
  </si>
  <si>
    <t>Benoît Huard</t>
  </si>
  <si>
    <t>Report</t>
  </si>
  <si>
    <t>Prévision d'impayés</t>
  </si>
  <si>
    <t>Nb de jours souhaité</t>
  </si>
</sst>
</file>

<file path=xl/styles.xml><?xml version="1.0" encoding="utf-8"?>
<styleSheet xmlns="http://schemas.openxmlformats.org/spreadsheetml/2006/main">
  <numFmts count="2">
    <numFmt numFmtId="164" formatCode="[$$-C09]#,##0.00"/>
    <numFmt numFmtId="165" formatCode="[$$-409]#,##0.00"/>
  </numFmts>
  <fonts count="9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/>
    </xf>
    <xf numFmtId="165" fontId="0" fillId="3" borderId="0" xfId="0" applyNumberFormat="1" applyFill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workbookViewId="0">
      <selection activeCell="F26" sqref="F26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1.42578125" style="1"/>
    <col min="11" max="11" width="22.7109375" style="1" customWidth="1"/>
    <col min="12" max="16384" width="11.42578125" style="1"/>
  </cols>
  <sheetData>
    <row r="1" spans="1:10">
      <c r="B1" s="5" t="s">
        <v>23</v>
      </c>
      <c r="D1" s="20" t="s">
        <v>8</v>
      </c>
      <c r="E1" s="20"/>
      <c r="F1" s="8" t="s">
        <v>76</v>
      </c>
      <c r="G1" s="4" t="s">
        <v>3</v>
      </c>
      <c r="H1" s="16" t="s">
        <v>75</v>
      </c>
    </row>
    <row r="2" spans="1:10">
      <c r="B2" s="4">
        <f>F2+'N7'!F2+'N6'!F2+'N5'!F2+'N4'!F2+'N3'!F2+'N2'!F2+'N1'!F2</f>
        <v>72</v>
      </c>
      <c r="D2" s="20">
        <f>SUM(E6:E55)</f>
        <v>2437.0899999999988</v>
      </c>
      <c r="E2" s="20"/>
      <c r="F2" s="7">
        <v>10</v>
      </c>
      <c r="G2" s="4" t="s">
        <v>7</v>
      </c>
      <c r="H2" s="17">
        <v>6200000</v>
      </c>
    </row>
    <row r="3" spans="1:10">
      <c r="G3" s="6">
        <v>70000000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3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v>59</v>
      </c>
      <c r="D6" s="1">
        <f>ROUND(0.5/($C$6-$C$55)*C6,2)+0.55</f>
        <v>1.5</v>
      </c>
      <c r="E6" s="1">
        <f t="shared" ref="E6:E37" si="0">C6*D6</f>
        <v>88.5</v>
      </c>
      <c r="F6" s="2">
        <f>ROUND(E6/$D$2*$G$3,0)+J6</f>
        <v>2970688</v>
      </c>
      <c r="G6" s="2">
        <f>F6/F$2</f>
        <v>297068.79999999999</v>
      </c>
      <c r="H6" s="2">
        <f>126*C6*24</f>
        <v>178416</v>
      </c>
      <c r="I6" s="2">
        <f>G6-H6</f>
        <v>118652.79999999999</v>
      </c>
      <c r="J6" s="19">
        <f>ROUND(E6/SUM($E$6:$E$25)*$H$2,0)</f>
        <v>428722</v>
      </c>
    </row>
    <row r="7" spans="1:10">
      <c r="A7" s="11">
        <v>2</v>
      </c>
      <c r="B7" s="11" t="s">
        <v>25</v>
      </c>
      <c r="C7" s="11">
        <v>56</v>
      </c>
      <c r="D7" s="1">
        <f t="shared" ref="D7:D55" si="1">ROUND(0.5/($C$6-$C$55)*C7,2)+0.55</f>
        <v>1.4500000000000002</v>
      </c>
      <c r="E7" s="1">
        <f t="shared" si="0"/>
        <v>81.200000000000017</v>
      </c>
      <c r="F7" s="2">
        <f t="shared" ref="F7:F25" si="2">ROUND(E7/$D$2*$G$3,0)+J7</f>
        <v>2725649</v>
      </c>
      <c r="G7" s="2">
        <f t="shared" ref="G7:G55" si="3">F7/F$2</f>
        <v>272564.90000000002</v>
      </c>
      <c r="H7" s="2">
        <f t="shared" ref="H7:H55" si="4">126*C7*24</f>
        <v>169344</v>
      </c>
      <c r="I7" s="2">
        <f t="shared" ref="I7:I55" si="5">G7-H7</f>
        <v>103220.90000000002</v>
      </c>
      <c r="J7" s="19">
        <f t="shared" ref="J7:J25" si="6">ROUND(E7/SUM($E$6:$E$25)*$H$2,0)</f>
        <v>393359</v>
      </c>
    </row>
    <row r="8" spans="1:10">
      <c r="A8" s="11">
        <v>3</v>
      </c>
      <c r="B8" s="11" t="s">
        <v>26</v>
      </c>
      <c r="C8" s="11">
        <v>55</v>
      </c>
      <c r="D8" s="1">
        <f t="shared" si="1"/>
        <v>1.44</v>
      </c>
      <c r="E8" s="1">
        <f t="shared" si="0"/>
        <v>79.2</v>
      </c>
      <c r="F8" s="2">
        <f t="shared" si="2"/>
        <v>2658514</v>
      </c>
      <c r="G8" s="2">
        <f>F8/F$2</f>
        <v>265851.40000000002</v>
      </c>
      <c r="H8" s="2">
        <f>126*C8*24</f>
        <v>166320</v>
      </c>
      <c r="I8" s="2">
        <f>G8-H8</f>
        <v>99531.400000000023</v>
      </c>
      <c r="J8" s="19">
        <f t="shared" si="6"/>
        <v>383670</v>
      </c>
    </row>
    <row r="9" spans="1:10">
      <c r="A9" s="11">
        <v>4</v>
      </c>
      <c r="B9" s="11" t="s">
        <v>27</v>
      </c>
      <c r="C9" s="11">
        <v>52</v>
      </c>
      <c r="D9" s="1">
        <f t="shared" si="1"/>
        <v>1.3900000000000001</v>
      </c>
      <c r="E9" s="1">
        <f t="shared" si="0"/>
        <v>72.28</v>
      </c>
      <c r="F9" s="2">
        <f t="shared" si="2"/>
        <v>2426230</v>
      </c>
      <c r="G9" s="2">
        <f t="shared" si="3"/>
        <v>242623</v>
      </c>
      <c r="H9" s="2">
        <f t="shared" si="4"/>
        <v>157248</v>
      </c>
      <c r="I9" s="2">
        <f t="shared" si="5"/>
        <v>85375</v>
      </c>
      <c r="J9" s="19">
        <f t="shared" si="6"/>
        <v>350147</v>
      </c>
    </row>
    <row r="10" spans="1:10">
      <c r="A10" s="11">
        <v>5</v>
      </c>
      <c r="B10" s="11" t="s">
        <v>28</v>
      </c>
      <c r="C10" s="11">
        <v>51</v>
      </c>
      <c r="D10" s="1">
        <f t="shared" si="1"/>
        <v>1.37</v>
      </c>
      <c r="E10" s="1">
        <f t="shared" si="0"/>
        <v>69.87</v>
      </c>
      <c r="F10" s="2">
        <f t="shared" si="2"/>
        <v>2345333</v>
      </c>
      <c r="G10" s="2">
        <f t="shared" si="3"/>
        <v>234533.3</v>
      </c>
      <c r="H10" s="2">
        <f t="shared" si="4"/>
        <v>154224</v>
      </c>
      <c r="I10" s="2">
        <f t="shared" si="5"/>
        <v>80309.299999999988</v>
      </c>
      <c r="J10" s="19">
        <f t="shared" si="6"/>
        <v>338472</v>
      </c>
    </row>
    <row r="11" spans="1:10">
      <c r="A11" s="11">
        <v>6</v>
      </c>
      <c r="B11" s="11" t="s">
        <v>29</v>
      </c>
      <c r="C11" s="11">
        <v>51</v>
      </c>
      <c r="D11" s="1">
        <f t="shared" si="1"/>
        <v>1.37</v>
      </c>
      <c r="E11" s="1">
        <f t="shared" si="0"/>
        <v>69.87</v>
      </c>
      <c r="F11" s="2">
        <f t="shared" si="2"/>
        <v>2345333</v>
      </c>
      <c r="G11" s="2">
        <f t="shared" si="3"/>
        <v>234533.3</v>
      </c>
      <c r="H11" s="2">
        <f t="shared" si="4"/>
        <v>154224</v>
      </c>
      <c r="I11" s="2">
        <f t="shared" si="5"/>
        <v>80309.299999999988</v>
      </c>
      <c r="J11" s="19">
        <f t="shared" si="6"/>
        <v>338472</v>
      </c>
    </row>
    <row r="12" spans="1:10">
      <c r="A12" s="11">
        <v>7</v>
      </c>
      <c r="B12" s="11" t="s">
        <v>30</v>
      </c>
      <c r="C12" s="11">
        <v>50</v>
      </c>
      <c r="D12" s="1">
        <f t="shared" si="1"/>
        <v>1.36</v>
      </c>
      <c r="E12" s="1">
        <f t="shared" si="0"/>
        <v>68</v>
      </c>
      <c r="F12" s="2">
        <f t="shared" si="2"/>
        <v>2282563</v>
      </c>
      <c r="G12" s="2">
        <f t="shared" si="3"/>
        <v>228256.3</v>
      </c>
      <c r="H12" s="2">
        <f t="shared" si="4"/>
        <v>151200</v>
      </c>
      <c r="I12" s="2">
        <f t="shared" si="5"/>
        <v>77056.299999999988</v>
      </c>
      <c r="J12" s="19">
        <f t="shared" si="6"/>
        <v>329414</v>
      </c>
    </row>
    <row r="13" spans="1:10">
      <c r="A13" s="11">
        <v>8</v>
      </c>
      <c r="B13" s="11" t="s">
        <v>31</v>
      </c>
      <c r="C13" s="11">
        <v>48</v>
      </c>
      <c r="D13" s="1">
        <f t="shared" si="1"/>
        <v>1.32</v>
      </c>
      <c r="E13" s="1">
        <f t="shared" si="0"/>
        <v>63.36</v>
      </c>
      <c r="F13" s="2">
        <f t="shared" si="2"/>
        <v>2126811</v>
      </c>
      <c r="G13" s="2">
        <f t="shared" si="3"/>
        <v>212681.1</v>
      </c>
      <c r="H13" s="2">
        <f t="shared" si="4"/>
        <v>145152</v>
      </c>
      <c r="I13" s="2">
        <f t="shared" si="5"/>
        <v>67529.100000000006</v>
      </c>
      <c r="J13" s="19">
        <f t="shared" si="6"/>
        <v>306936</v>
      </c>
    </row>
    <row r="14" spans="1:10">
      <c r="A14" s="11">
        <v>9</v>
      </c>
      <c r="B14" s="11" t="s">
        <v>32</v>
      </c>
      <c r="C14" s="11">
        <v>48</v>
      </c>
      <c r="D14" s="1">
        <f t="shared" si="1"/>
        <v>1.32</v>
      </c>
      <c r="E14" s="1">
        <f t="shared" si="0"/>
        <v>63.36</v>
      </c>
      <c r="F14" s="2">
        <f t="shared" si="2"/>
        <v>2126811</v>
      </c>
      <c r="G14" s="2">
        <f t="shared" si="3"/>
        <v>212681.1</v>
      </c>
      <c r="H14" s="2">
        <f t="shared" si="4"/>
        <v>145152</v>
      </c>
      <c r="I14" s="2">
        <f t="shared" si="5"/>
        <v>67529.100000000006</v>
      </c>
      <c r="J14" s="19">
        <f t="shared" si="6"/>
        <v>306936</v>
      </c>
    </row>
    <row r="15" spans="1:10">
      <c r="A15" s="11">
        <v>10</v>
      </c>
      <c r="B15" s="11" t="s">
        <v>33</v>
      </c>
      <c r="C15" s="11">
        <v>48</v>
      </c>
      <c r="D15" s="1">
        <f t="shared" si="1"/>
        <v>1.32</v>
      </c>
      <c r="E15" s="1">
        <f t="shared" si="0"/>
        <v>63.36</v>
      </c>
      <c r="F15" s="2">
        <f t="shared" si="2"/>
        <v>2126811</v>
      </c>
      <c r="G15" s="2">
        <f t="shared" si="3"/>
        <v>212681.1</v>
      </c>
      <c r="H15" s="2">
        <f t="shared" si="4"/>
        <v>145152</v>
      </c>
      <c r="I15" s="2">
        <f t="shared" si="5"/>
        <v>67529.100000000006</v>
      </c>
      <c r="J15" s="19">
        <f t="shared" si="6"/>
        <v>306936</v>
      </c>
    </row>
    <row r="16" spans="1:10">
      <c r="A16" s="11">
        <v>11</v>
      </c>
      <c r="B16" s="11" t="s">
        <v>34</v>
      </c>
      <c r="C16" s="11">
        <v>47</v>
      </c>
      <c r="D16" s="1">
        <f t="shared" si="1"/>
        <v>1.31</v>
      </c>
      <c r="E16" s="1">
        <f t="shared" si="0"/>
        <v>61.57</v>
      </c>
      <c r="F16" s="2">
        <f t="shared" si="2"/>
        <v>2066727</v>
      </c>
      <c r="G16" s="2">
        <f t="shared" si="3"/>
        <v>206672.7</v>
      </c>
      <c r="H16" s="2">
        <f t="shared" si="4"/>
        <v>142128</v>
      </c>
      <c r="I16" s="2">
        <f t="shared" si="5"/>
        <v>64544.700000000012</v>
      </c>
      <c r="J16" s="19">
        <f t="shared" si="6"/>
        <v>298265</v>
      </c>
    </row>
    <row r="17" spans="1:10">
      <c r="A17" s="11">
        <v>12</v>
      </c>
      <c r="B17" s="11" t="s">
        <v>35</v>
      </c>
      <c r="C17" s="11">
        <v>46</v>
      </c>
      <c r="D17" s="1">
        <f t="shared" si="1"/>
        <v>1.29</v>
      </c>
      <c r="E17" s="1">
        <f t="shared" si="0"/>
        <v>59.34</v>
      </c>
      <c r="F17" s="2">
        <f t="shared" si="2"/>
        <v>1991872</v>
      </c>
      <c r="G17" s="2">
        <f t="shared" si="3"/>
        <v>199187.20000000001</v>
      </c>
      <c r="H17" s="2">
        <f t="shared" si="4"/>
        <v>139104</v>
      </c>
      <c r="I17" s="2">
        <f t="shared" si="5"/>
        <v>60083.200000000012</v>
      </c>
      <c r="J17" s="19">
        <f t="shared" si="6"/>
        <v>287462</v>
      </c>
    </row>
    <row r="18" spans="1:10">
      <c r="A18" s="11">
        <v>13</v>
      </c>
      <c r="B18" s="11" t="s">
        <v>36</v>
      </c>
      <c r="C18" s="11">
        <v>46</v>
      </c>
      <c r="D18" s="1">
        <f t="shared" si="1"/>
        <v>1.29</v>
      </c>
      <c r="E18" s="1">
        <f t="shared" si="0"/>
        <v>59.34</v>
      </c>
      <c r="F18" s="2">
        <f t="shared" si="2"/>
        <v>1991872</v>
      </c>
      <c r="G18" s="2">
        <f t="shared" si="3"/>
        <v>199187.20000000001</v>
      </c>
      <c r="H18" s="2">
        <f t="shared" si="4"/>
        <v>139104</v>
      </c>
      <c r="I18" s="2">
        <f t="shared" si="5"/>
        <v>60083.200000000012</v>
      </c>
      <c r="J18" s="19">
        <f t="shared" si="6"/>
        <v>287462</v>
      </c>
    </row>
    <row r="19" spans="1:10">
      <c r="A19" s="11">
        <v>14</v>
      </c>
      <c r="B19" s="11" t="s">
        <v>37</v>
      </c>
      <c r="C19" s="11">
        <v>45</v>
      </c>
      <c r="D19" s="1">
        <f t="shared" si="1"/>
        <v>1.28</v>
      </c>
      <c r="E19" s="1">
        <f t="shared" si="0"/>
        <v>57.6</v>
      </c>
      <c r="F19" s="2">
        <f t="shared" si="2"/>
        <v>1933465</v>
      </c>
      <c r="G19" s="2">
        <f t="shared" si="3"/>
        <v>193346.5</v>
      </c>
      <c r="H19" s="2">
        <f t="shared" si="4"/>
        <v>136080</v>
      </c>
      <c r="I19" s="2">
        <f t="shared" si="5"/>
        <v>57266.5</v>
      </c>
      <c r="J19" s="19">
        <f t="shared" si="6"/>
        <v>279033</v>
      </c>
    </row>
    <row r="20" spans="1:10">
      <c r="A20" s="11">
        <v>15</v>
      </c>
      <c r="B20" s="11" t="s">
        <v>38</v>
      </c>
      <c r="C20" s="11">
        <v>45</v>
      </c>
      <c r="D20" s="1">
        <f t="shared" si="1"/>
        <v>1.28</v>
      </c>
      <c r="E20" s="1">
        <f t="shared" si="0"/>
        <v>57.6</v>
      </c>
      <c r="F20" s="2">
        <f t="shared" si="2"/>
        <v>1933465</v>
      </c>
      <c r="G20" s="2">
        <f t="shared" si="3"/>
        <v>193346.5</v>
      </c>
      <c r="H20" s="2">
        <f t="shared" si="4"/>
        <v>136080</v>
      </c>
      <c r="I20" s="2">
        <f t="shared" si="5"/>
        <v>57266.5</v>
      </c>
      <c r="J20" s="19">
        <f t="shared" si="6"/>
        <v>279033</v>
      </c>
    </row>
    <row r="21" spans="1:10">
      <c r="A21" s="11">
        <v>16</v>
      </c>
      <c r="B21" s="11" t="s">
        <v>39</v>
      </c>
      <c r="C21" s="11">
        <v>44</v>
      </c>
      <c r="D21" s="1">
        <f t="shared" si="1"/>
        <v>1.26</v>
      </c>
      <c r="E21" s="1">
        <f t="shared" si="0"/>
        <v>55.44</v>
      </c>
      <c r="F21" s="2">
        <f t="shared" si="2"/>
        <v>1860960</v>
      </c>
      <c r="G21" s="2">
        <f t="shared" si="3"/>
        <v>186096</v>
      </c>
      <c r="H21" s="2">
        <f t="shared" si="4"/>
        <v>133056</v>
      </c>
      <c r="I21" s="2">
        <f t="shared" si="5"/>
        <v>53040</v>
      </c>
      <c r="J21" s="19">
        <f t="shared" si="6"/>
        <v>268569</v>
      </c>
    </row>
    <row r="22" spans="1:10">
      <c r="A22" s="11">
        <v>17</v>
      </c>
      <c r="B22" s="11" t="s">
        <v>40</v>
      </c>
      <c r="C22" s="11">
        <v>43</v>
      </c>
      <c r="D22" s="1">
        <f t="shared" si="1"/>
        <v>1.24</v>
      </c>
      <c r="E22" s="1">
        <f t="shared" si="0"/>
        <v>53.32</v>
      </c>
      <c r="F22" s="2">
        <f t="shared" si="2"/>
        <v>1789798</v>
      </c>
      <c r="G22" s="2">
        <f t="shared" si="3"/>
        <v>178979.8</v>
      </c>
      <c r="H22" s="2">
        <f t="shared" si="4"/>
        <v>130032</v>
      </c>
      <c r="I22" s="2">
        <f t="shared" si="5"/>
        <v>48947.799999999988</v>
      </c>
      <c r="J22" s="19">
        <f t="shared" si="6"/>
        <v>258299</v>
      </c>
    </row>
    <row r="23" spans="1:10">
      <c r="A23" s="11">
        <v>18</v>
      </c>
      <c r="B23" s="11" t="s">
        <v>41</v>
      </c>
      <c r="C23" s="11">
        <v>43</v>
      </c>
      <c r="D23" s="1">
        <f t="shared" si="1"/>
        <v>1.24</v>
      </c>
      <c r="E23" s="1">
        <f t="shared" si="0"/>
        <v>53.32</v>
      </c>
      <c r="F23" s="2">
        <f t="shared" si="2"/>
        <v>1789798</v>
      </c>
      <c r="G23" s="2">
        <f t="shared" si="3"/>
        <v>178979.8</v>
      </c>
      <c r="H23" s="2">
        <f t="shared" si="4"/>
        <v>130032</v>
      </c>
      <c r="I23" s="2">
        <f t="shared" si="5"/>
        <v>48947.799999999988</v>
      </c>
      <c r="J23" s="19">
        <f t="shared" si="6"/>
        <v>258299</v>
      </c>
    </row>
    <row r="24" spans="1:10">
      <c r="A24" s="11">
        <v>19</v>
      </c>
      <c r="B24" s="11" t="s">
        <v>42</v>
      </c>
      <c r="C24" s="11">
        <v>42</v>
      </c>
      <c r="D24" s="1">
        <f t="shared" si="1"/>
        <v>1.23</v>
      </c>
      <c r="E24" s="1">
        <f t="shared" si="0"/>
        <v>51.66</v>
      </c>
      <c r="F24" s="2">
        <f t="shared" si="2"/>
        <v>1734076</v>
      </c>
      <c r="G24" s="2">
        <f t="shared" si="3"/>
        <v>173407.6</v>
      </c>
      <c r="H24" s="2">
        <f t="shared" si="4"/>
        <v>127008</v>
      </c>
      <c r="I24" s="2">
        <f t="shared" si="5"/>
        <v>46399.600000000006</v>
      </c>
      <c r="J24" s="19">
        <f t="shared" si="6"/>
        <v>250257</v>
      </c>
    </row>
    <row r="25" spans="1:10">
      <c r="A25" s="11">
        <v>20</v>
      </c>
      <c r="B25" s="11" t="s">
        <v>43</v>
      </c>
      <c r="C25" s="11">
        <v>42</v>
      </c>
      <c r="D25" s="1">
        <f t="shared" si="1"/>
        <v>1.23</v>
      </c>
      <c r="E25" s="1">
        <f t="shared" si="0"/>
        <v>51.66</v>
      </c>
      <c r="F25" s="2">
        <f t="shared" si="2"/>
        <v>1734076</v>
      </c>
      <c r="G25" s="2">
        <f t="shared" si="3"/>
        <v>173407.6</v>
      </c>
      <c r="H25" s="2">
        <f t="shared" si="4"/>
        <v>127008</v>
      </c>
      <c r="I25" s="2">
        <f t="shared" si="5"/>
        <v>46399.600000000006</v>
      </c>
      <c r="J25" s="19">
        <f t="shared" si="6"/>
        <v>250257</v>
      </c>
    </row>
    <row r="26" spans="1:10">
      <c r="A26" s="11">
        <v>21</v>
      </c>
      <c r="B26" s="11" t="s">
        <v>44</v>
      </c>
      <c r="C26" s="11">
        <v>42</v>
      </c>
      <c r="D26" s="1">
        <f t="shared" si="1"/>
        <v>1.23</v>
      </c>
      <c r="E26" s="1">
        <f t="shared" si="0"/>
        <v>51.66</v>
      </c>
      <c r="F26" s="2">
        <f t="shared" ref="F26:F37" si="7">ROUND(E26/$D$2*$G$3,0)</f>
        <v>1483819</v>
      </c>
      <c r="G26" s="2">
        <f t="shared" si="3"/>
        <v>148381.9</v>
      </c>
      <c r="H26" s="2">
        <f t="shared" si="4"/>
        <v>127008</v>
      </c>
      <c r="I26" s="2">
        <f t="shared" si="5"/>
        <v>21373.899999999994</v>
      </c>
    </row>
    <row r="27" spans="1:10">
      <c r="A27" s="11">
        <v>22</v>
      </c>
      <c r="B27" s="11" t="s">
        <v>45</v>
      </c>
      <c r="C27" s="11">
        <v>41</v>
      </c>
      <c r="D27" s="1">
        <f t="shared" si="1"/>
        <v>1.21</v>
      </c>
      <c r="E27" s="1">
        <f t="shared" si="0"/>
        <v>49.61</v>
      </c>
      <c r="F27" s="2">
        <f t="shared" si="7"/>
        <v>1424937</v>
      </c>
      <c r="G27" s="2">
        <f t="shared" si="3"/>
        <v>142493.70000000001</v>
      </c>
      <c r="H27" s="2">
        <f t="shared" si="4"/>
        <v>123984</v>
      </c>
      <c r="I27" s="2">
        <f t="shared" si="5"/>
        <v>18509.700000000012</v>
      </c>
    </row>
    <row r="28" spans="1:10">
      <c r="A28" s="11">
        <v>23</v>
      </c>
      <c r="B28" s="11" t="s">
        <v>46</v>
      </c>
      <c r="C28" s="11">
        <v>40</v>
      </c>
      <c r="D28" s="1">
        <f t="shared" si="1"/>
        <v>1.2000000000000002</v>
      </c>
      <c r="E28" s="1">
        <f t="shared" si="0"/>
        <v>48.000000000000007</v>
      </c>
      <c r="F28" s="2">
        <f t="shared" si="7"/>
        <v>1378693</v>
      </c>
      <c r="G28" s="2">
        <f t="shared" si="3"/>
        <v>137869.29999999999</v>
      </c>
      <c r="H28" s="2">
        <f t="shared" si="4"/>
        <v>120960</v>
      </c>
      <c r="I28" s="2">
        <f t="shared" si="5"/>
        <v>16909.299999999988</v>
      </c>
    </row>
    <row r="29" spans="1:10">
      <c r="A29" s="11">
        <v>24</v>
      </c>
      <c r="B29" s="11" t="s">
        <v>47</v>
      </c>
      <c r="C29" s="11">
        <v>40</v>
      </c>
      <c r="D29" s="1">
        <f t="shared" si="1"/>
        <v>1.2000000000000002</v>
      </c>
      <c r="E29" s="1">
        <f t="shared" si="0"/>
        <v>48.000000000000007</v>
      </c>
      <c r="F29" s="2">
        <f t="shared" si="7"/>
        <v>1378693</v>
      </c>
      <c r="G29" s="2">
        <f t="shared" si="3"/>
        <v>137869.29999999999</v>
      </c>
      <c r="H29" s="2">
        <f t="shared" si="4"/>
        <v>120960</v>
      </c>
      <c r="I29" s="2">
        <f t="shared" si="5"/>
        <v>16909.299999999988</v>
      </c>
    </row>
    <row r="30" spans="1:10">
      <c r="A30" s="11">
        <v>25</v>
      </c>
      <c r="B30" s="11" t="s">
        <v>48</v>
      </c>
      <c r="C30" s="11">
        <v>40</v>
      </c>
      <c r="D30" s="1">
        <f t="shared" si="1"/>
        <v>1.2000000000000002</v>
      </c>
      <c r="E30" s="1">
        <f t="shared" si="0"/>
        <v>48.000000000000007</v>
      </c>
      <c r="F30" s="2">
        <f t="shared" si="7"/>
        <v>1378693</v>
      </c>
      <c r="G30" s="2">
        <f t="shared" si="3"/>
        <v>137869.29999999999</v>
      </c>
      <c r="H30" s="2">
        <f t="shared" si="4"/>
        <v>120960</v>
      </c>
      <c r="I30" s="2">
        <f t="shared" si="5"/>
        <v>16909.299999999988</v>
      </c>
    </row>
    <row r="31" spans="1:10">
      <c r="A31" s="11">
        <v>26</v>
      </c>
      <c r="B31" s="11" t="s">
        <v>49</v>
      </c>
      <c r="C31" s="11">
        <v>39</v>
      </c>
      <c r="D31" s="1">
        <f t="shared" si="1"/>
        <v>1.1800000000000002</v>
      </c>
      <c r="E31" s="1">
        <f t="shared" si="0"/>
        <v>46.02</v>
      </c>
      <c r="F31" s="2">
        <f t="shared" si="7"/>
        <v>1321822</v>
      </c>
      <c r="G31" s="2">
        <f t="shared" si="3"/>
        <v>132182.20000000001</v>
      </c>
      <c r="H31" s="2">
        <f t="shared" si="4"/>
        <v>117936</v>
      </c>
      <c r="I31" s="2">
        <f t="shared" si="5"/>
        <v>14246.200000000012</v>
      </c>
    </row>
    <row r="32" spans="1:10">
      <c r="A32" s="12">
        <v>27</v>
      </c>
      <c r="B32" s="12" t="s">
        <v>50</v>
      </c>
      <c r="C32" s="12">
        <v>38</v>
      </c>
      <c r="D32" s="1">
        <f t="shared" si="1"/>
        <v>1.1600000000000001</v>
      </c>
      <c r="E32" s="1">
        <f t="shared" si="0"/>
        <v>44.080000000000005</v>
      </c>
      <c r="F32" s="2">
        <f t="shared" si="7"/>
        <v>1266100</v>
      </c>
      <c r="G32" s="2">
        <f t="shared" si="3"/>
        <v>126610</v>
      </c>
      <c r="H32" s="2">
        <f t="shared" si="4"/>
        <v>114912</v>
      </c>
      <c r="I32" s="2">
        <f t="shared" si="5"/>
        <v>11698</v>
      </c>
    </row>
    <row r="33" spans="1:9">
      <c r="A33" s="11">
        <v>28</v>
      </c>
      <c r="B33" s="11" t="s">
        <v>51</v>
      </c>
      <c r="C33" s="11">
        <v>37</v>
      </c>
      <c r="D33" s="1">
        <f t="shared" si="1"/>
        <v>1.1499999999999999</v>
      </c>
      <c r="E33" s="1">
        <f t="shared" si="0"/>
        <v>42.55</v>
      </c>
      <c r="F33" s="2">
        <f t="shared" si="7"/>
        <v>1222154</v>
      </c>
      <c r="G33" s="2">
        <f t="shared" si="3"/>
        <v>122215.4</v>
      </c>
      <c r="H33" s="2">
        <f t="shared" si="4"/>
        <v>111888</v>
      </c>
      <c r="I33" s="2">
        <f t="shared" si="5"/>
        <v>10327.399999999994</v>
      </c>
    </row>
    <row r="34" spans="1:9">
      <c r="A34" s="11">
        <v>29</v>
      </c>
      <c r="B34" s="11" t="s">
        <v>52</v>
      </c>
      <c r="C34" s="11">
        <v>37</v>
      </c>
      <c r="D34" s="1">
        <f t="shared" si="1"/>
        <v>1.1499999999999999</v>
      </c>
      <c r="E34" s="1">
        <f t="shared" si="0"/>
        <v>42.55</v>
      </c>
      <c r="F34" s="2">
        <f t="shared" si="7"/>
        <v>1222154</v>
      </c>
      <c r="G34" s="2">
        <f t="shared" si="3"/>
        <v>122215.4</v>
      </c>
      <c r="H34" s="2">
        <f t="shared" si="4"/>
        <v>111888</v>
      </c>
      <c r="I34" s="2">
        <f t="shared" si="5"/>
        <v>10327.399999999994</v>
      </c>
    </row>
    <row r="35" spans="1:9">
      <c r="A35" s="11">
        <v>30</v>
      </c>
      <c r="B35" s="11" t="s">
        <v>53</v>
      </c>
      <c r="C35" s="11">
        <v>37</v>
      </c>
      <c r="D35" s="1">
        <f t="shared" si="1"/>
        <v>1.1499999999999999</v>
      </c>
      <c r="E35" s="1">
        <f t="shared" si="0"/>
        <v>42.55</v>
      </c>
      <c r="F35" s="2">
        <f t="shared" si="7"/>
        <v>1222154</v>
      </c>
      <c r="G35" s="2">
        <f t="shared" si="3"/>
        <v>122215.4</v>
      </c>
      <c r="H35" s="2">
        <f t="shared" si="4"/>
        <v>111888</v>
      </c>
      <c r="I35" s="2">
        <f t="shared" si="5"/>
        <v>10327.399999999994</v>
      </c>
    </row>
    <row r="36" spans="1:9">
      <c r="A36" s="11">
        <v>31</v>
      </c>
      <c r="B36" s="11" t="s">
        <v>54</v>
      </c>
      <c r="C36" s="11">
        <v>37</v>
      </c>
      <c r="D36" s="1">
        <f t="shared" si="1"/>
        <v>1.1499999999999999</v>
      </c>
      <c r="E36" s="1">
        <f t="shared" si="0"/>
        <v>42.55</v>
      </c>
      <c r="F36" s="2">
        <f t="shared" si="7"/>
        <v>1222154</v>
      </c>
      <c r="G36" s="2">
        <f t="shared" si="3"/>
        <v>122215.4</v>
      </c>
      <c r="H36" s="2">
        <f t="shared" si="4"/>
        <v>111888</v>
      </c>
      <c r="I36" s="2">
        <f t="shared" si="5"/>
        <v>10327.399999999994</v>
      </c>
    </row>
    <row r="37" spans="1:9">
      <c r="A37" s="11">
        <v>32</v>
      </c>
      <c r="B37" s="11" t="s">
        <v>55</v>
      </c>
      <c r="C37" s="11">
        <v>36</v>
      </c>
      <c r="D37" s="1">
        <f t="shared" si="1"/>
        <v>1.1299999999999999</v>
      </c>
      <c r="E37" s="1">
        <f t="shared" si="0"/>
        <v>40.679999999999993</v>
      </c>
      <c r="F37" s="2">
        <f t="shared" si="7"/>
        <v>1168443</v>
      </c>
      <c r="G37" s="2">
        <f t="shared" si="3"/>
        <v>116844.3</v>
      </c>
      <c r="H37" s="2">
        <f t="shared" si="4"/>
        <v>108864</v>
      </c>
      <c r="I37" s="2">
        <f t="shared" si="5"/>
        <v>7980.3000000000029</v>
      </c>
    </row>
    <row r="38" spans="1:9">
      <c r="A38" s="11">
        <v>33</v>
      </c>
      <c r="B38" s="11" t="s">
        <v>56</v>
      </c>
      <c r="C38" s="11">
        <v>35</v>
      </c>
      <c r="D38" s="1">
        <f t="shared" si="1"/>
        <v>1.1100000000000001</v>
      </c>
      <c r="E38" s="1">
        <f t="shared" ref="E38:E55" si="8">C38*D38</f>
        <v>38.85</v>
      </c>
      <c r="F38" s="2">
        <f t="shared" ref="F38:F55" si="9">ROUND(E38/$D$2*$G$3,0)</f>
        <v>1115880</v>
      </c>
      <c r="G38" s="2">
        <f t="shared" si="3"/>
        <v>111588</v>
      </c>
      <c r="H38" s="2">
        <f t="shared" si="4"/>
        <v>105840</v>
      </c>
      <c r="I38" s="2">
        <f t="shared" si="5"/>
        <v>5748</v>
      </c>
    </row>
    <row r="39" spans="1:9">
      <c r="A39" s="11">
        <v>34</v>
      </c>
      <c r="B39" s="11" t="s">
        <v>57</v>
      </c>
      <c r="C39" s="11">
        <v>35</v>
      </c>
      <c r="D39" s="1">
        <f t="shared" si="1"/>
        <v>1.1100000000000001</v>
      </c>
      <c r="E39" s="1">
        <f t="shared" si="8"/>
        <v>38.85</v>
      </c>
      <c r="F39" s="2">
        <f t="shared" si="9"/>
        <v>1115880</v>
      </c>
      <c r="G39" s="2">
        <f t="shared" si="3"/>
        <v>111588</v>
      </c>
      <c r="H39" s="2">
        <f t="shared" si="4"/>
        <v>105840</v>
      </c>
      <c r="I39" s="2">
        <f t="shared" si="5"/>
        <v>5748</v>
      </c>
    </row>
    <row r="40" spans="1:9">
      <c r="A40" s="11">
        <v>35</v>
      </c>
      <c r="B40" s="11" t="s">
        <v>58</v>
      </c>
      <c r="C40" s="11">
        <v>35</v>
      </c>
      <c r="D40" s="1">
        <f t="shared" si="1"/>
        <v>1.1100000000000001</v>
      </c>
      <c r="E40" s="1">
        <f t="shared" si="8"/>
        <v>38.85</v>
      </c>
      <c r="F40" s="2">
        <f t="shared" si="9"/>
        <v>1115880</v>
      </c>
      <c r="G40" s="2">
        <f t="shared" si="3"/>
        <v>111588</v>
      </c>
      <c r="H40" s="2">
        <f t="shared" si="4"/>
        <v>105840</v>
      </c>
      <c r="I40" s="2">
        <f t="shared" si="5"/>
        <v>5748</v>
      </c>
    </row>
    <row r="41" spans="1:9">
      <c r="A41" s="11">
        <v>36</v>
      </c>
      <c r="B41" s="11" t="s">
        <v>59</v>
      </c>
      <c r="C41" s="11">
        <v>35</v>
      </c>
      <c r="D41" s="1">
        <f t="shared" si="1"/>
        <v>1.1100000000000001</v>
      </c>
      <c r="E41" s="1">
        <f t="shared" si="8"/>
        <v>38.85</v>
      </c>
      <c r="F41" s="2">
        <f t="shared" si="9"/>
        <v>1115880</v>
      </c>
      <c r="G41" s="2">
        <f t="shared" si="3"/>
        <v>111588</v>
      </c>
      <c r="H41" s="2">
        <f t="shared" si="4"/>
        <v>105840</v>
      </c>
      <c r="I41" s="2">
        <f t="shared" si="5"/>
        <v>5748</v>
      </c>
    </row>
    <row r="42" spans="1:9">
      <c r="A42" s="11">
        <v>37</v>
      </c>
      <c r="B42" s="11" t="s">
        <v>60</v>
      </c>
      <c r="C42" s="11">
        <v>34</v>
      </c>
      <c r="D42" s="1">
        <f t="shared" si="1"/>
        <v>1.1000000000000001</v>
      </c>
      <c r="E42" s="1">
        <f t="shared" si="8"/>
        <v>37.400000000000006</v>
      </c>
      <c r="F42" s="2">
        <f t="shared" si="9"/>
        <v>1074232</v>
      </c>
      <c r="G42" s="2">
        <f t="shared" si="3"/>
        <v>107423.2</v>
      </c>
      <c r="H42" s="2">
        <f t="shared" si="4"/>
        <v>102816</v>
      </c>
      <c r="I42" s="2">
        <f t="shared" si="5"/>
        <v>4607.1999999999971</v>
      </c>
    </row>
    <row r="43" spans="1:9">
      <c r="A43" s="11">
        <v>38</v>
      </c>
      <c r="B43" s="11" t="s">
        <v>61</v>
      </c>
      <c r="C43" s="11">
        <v>34</v>
      </c>
      <c r="D43" s="1">
        <f t="shared" si="1"/>
        <v>1.1000000000000001</v>
      </c>
      <c r="E43" s="1">
        <f t="shared" si="8"/>
        <v>37.400000000000006</v>
      </c>
      <c r="F43" s="2">
        <f t="shared" si="9"/>
        <v>1074232</v>
      </c>
      <c r="G43" s="2">
        <f t="shared" si="3"/>
        <v>107423.2</v>
      </c>
      <c r="H43" s="2">
        <f t="shared" si="4"/>
        <v>102816</v>
      </c>
      <c r="I43" s="2">
        <f t="shared" si="5"/>
        <v>4607.1999999999971</v>
      </c>
    </row>
    <row r="44" spans="1:9">
      <c r="A44" s="11">
        <v>39</v>
      </c>
      <c r="B44" s="11" t="s">
        <v>62</v>
      </c>
      <c r="C44" s="11">
        <v>33</v>
      </c>
      <c r="D44" s="1">
        <f t="shared" si="1"/>
        <v>1.08</v>
      </c>
      <c r="E44" s="1">
        <f t="shared" si="8"/>
        <v>35.64</v>
      </c>
      <c r="F44" s="2">
        <f t="shared" si="9"/>
        <v>1023680</v>
      </c>
      <c r="G44" s="2">
        <f t="shared" si="3"/>
        <v>102368</v>
      </c>
      <c r="H44" s="2">
        <f t="shared" si="4"/>
        <v>99792</v>
      </c>
      <c r="I44" s="2">
        <f t="shared" si="5"/>
        <v>2576</v>
      </c>
    </row>
    <row r="45" spans="1:9">
      <c r="A45" s="11">
        <v>40</v>
      </c>
      <c r="B45" s="11" t="s">
        <v>63</v>
      </c>
      <c r="C45" s="11">
        <v>32</v>
      </c>
      <c r="D45" s="1">
        <f t="shared" si="1"/>
        <v>1.07</v>
      </c>
      <c r="E45" s="1">
        <f t="shared" si="8"/>
        <v>34.24</v>
      </c>
      <c r="F45" s="2">
        <f t="shared" si="9"/>
        <v>983468</v>
      </c>
      <c r="G45" s="2">
        <f t="shared" si="3"/>
        <v>98346.8</v>
      </c>
      <c r="H45" s="2">
        <f t="shared" si="4"/>
        <v>96768</v>
      </c>
      <c r="I45" s="2">
        <f t="shared" si="5"/>
        <v>1578.8000000000029</v>
      </c>
    </row>
    <row r="46" spans="1:9">
      <c r="A46" s="11">
        <v>41</v>
      </c>
      <c r="B46" s="11" t="s">
        <v>64</v>
      </c>
      <c r="C46" s="11">
        <v>32</v>
      </c>
      <c r="D46" s="1">
        <f t="shared" si="1"/>
        <v>1.07</v>
      </c>
      <c r="E46" s="1">
        <f t="shared" si="8"/>
        <v>34.24</v>
      </c>
      <c r="F46" s="2">
        <f t="shared" si="9"/>
        <v>983468</v>
      </c>
      <c r="G46" s="2">
        <f t="shared" si="3"/>
        <v>98346.8</v>
      </c>
      <c r="H46" s="2">
        <f t="shared" si="4"/>
        <v>96768</v>
      </c>
      <c r="I46" s="2">
        <f t="shared" si="5"/>
        <v>1578.8000000000029</v>
      </c>
    </row>
    <row r="47" spans="1:9">
      <c r="A47" s="11">
        <v>42</v>
      </c>
      <c r="B47" s="11" t="s">
        <v>65</v>
      </c>
      <c r="C47" s="11">
        <v>32</v>
      </c>
      <c r="D47" s="1">
        <f t="shared" si="1"/>
        <v>1.07</v>
      </c>
      <c r="E47" s="1">
        <f t="shared" si="8"/>
        <v>34.24</v>
      </c>
      <c r="F47" s="2">
        <f t="shared" si="9"/>
        <v>983468</v>
      </c>
      <c r="G47" s="2">
        <f t="shared" si="3"/>
        <v>98346.8</v>
      </c>
      <c r="H47" s="2">
        <f t="shared" si="4"/>
        <v>96768</v>
      </c>
      <c r="I47" s="2">
        <f t="shared" si="5"/>
        <v>1578.8000000000029</v>
      </c>
    </row>
    <row r="48" spans="1:9">
      <c r="A48" s="11">
        <v>43</v>
      </c>
      <c r="B48" s="11" t="s">
        <v>66</v>
      </c>
      <c r="C48" s="11">
        <v>32</v>
      </c>
      <c r="D48" s="1">
        <f t="shared" si="1"/>
        <v>1.07</v>
      </c>
      <c r="E48" s="1">
        <f t="shared" si="8"/>
        <v>34.24</v>
      </c>
      <c r="F48" s="2">
        <f t="shared" si="9"/>
        <v>983468</v>
      </c>
      <c r="G48" s="2">
        <f t="shared" si="3"/>
        <v>98346.8</v>
      </c>
      <c r="H48" s="2">
        <f t="shared" si="4"/>
        <v>96768</v>
      </c>
      <c r="I48" s="2">
        <f t="shared" si="5"/>
        <v>1578.8000000000029</v>
      </c>
    </row>
    <row r="49" spans="1:9">
      <c r="A49" s="11">
        <v>44</v>
      </c>
      <c r="B49" s="11" t="s">
        <v>67</v>
      </c>
      <c r="C49" s="11">
        <v>31</v>
      </c>
      <c r="D49" s="1">
        <f t="shared" si="1"/>
        <v>1.05</v>
      </c>
      <c r="E49" s="1">
        <f t="shared" si="8"/>
        <v>32.550000000000004</v>
      </c>
      <c r="F49" s="2">
        <f t="shared" si="9"/>
        <v>934926</v>
      </c>
      <c r="G49" s="2">
        <f t="shared" si="3"/>
        <v>93492.6</v>
      </c>
      <c r="H49" s="2">
        <f t="shared" si="4"/>
        <v>93744</v>
      </c>
      <c r="I49" s="2">
        <f t="shared" si="5"/>
        <v>-251.39999999999418</v>
      </c>
    </row>
    <row r="50" spans="1:9">
      <c r="A50" s="11">
        <v>45</v>
      </c>
      <c r="B50" s="11" t="s">
        <v>68</v>
      </c>
      <c r="C50" s="11">
        <v>30</v>
      </c>
      <c r="D50" s="1">
        <f t="shared" si="1"/>
        <v>1.03</v>
      </c>
      <c r="E50" s="1">
        <f t="shared" si="8"/>
        <v>30.900000000000002</v>
      </c>
      <c r="F50" s="2">
        <f t="shared" si="9"/>
        <v>887534</v>
      </c>
      <c r="G50" s="2">
        <f t="shared" si="3"/>
        <v>88753.4</v>
      </c>
      <c r="H50" s="2">
        <f t="shared" si="4"/>
        <v>90720</v>
      </c>
      <c r="I50" s="2">
        <f t="shared" si="5"/>
        <v>-1966.6000000000058</v>
      </c>
    </row>
    <row r="51" spans="1:9">
      <c r="A51" s="11">
        <v>46</v>
      </c>
      <c r="B51" s="11" t="s">
        <v>71</v>
      </c>
      <c r="C51" s="11">
        <v>29</v>
      </c>
      <c r="D51" s="1">
        <f t="shared" si="1"/>
        <v>1.02</v>
      </c>
      <c r="E51" s="1">
        <f t="shared" si="8"/>
        <v>29.580000000000002</v>
      </c>
      <c r="F51" s="2">
        <f t="shared" si="9"/>
        <v>849620</v>
      </c>
      <c r="G51" s="2">
        <f t="shared" si="3"/>
        <v>84962</v>
      </c>
      <c r="H51" s="2">
        <f t="shared" si="4"/>
        <v>87696</v>
      </c>
      <c r="I51" s="2">
        <f t="shared" si="5"/>
        <v>-2734</v>
      </c>
    </row>
    <row r="52" spans="1:9">
      <c r="A52" s="11">
        <v>47</v>
      </c>
      <c r="B52" s="11" t="s">
        <v>69</v>
      </c>
      <c r="C52" s="11">
        <v>29</v>
      </c>
      <c r="D52" s="1">
        <f t="shared" si="1"/>
        <v>1.02</v>
      </c>
      <c r="E52" s="1">
        <f t="shared" si="8"/>
        <v>29.580000000000002</v>
      </c>
      <c r="F52" s="2">
        <f t="shared" si="9"/>
        <v>849620</v>
      </c>
      <c r="G52" s="2">
        <f t="shared" si="3"/>
        <v>84962</v>
      </c>
      <c r="H52" s="2">
        <f t="shared" si="4"/>
        <v>87696</v>
      </c>
      <c r="I52" s="2">
        <f t="shared" si="5"/>
        <v>-2734</v>
      </c>
    </row>
    <row r="53" spans="1:9">
      <c r="A53" s="11">
        <v>48</v>
      </c>
      <c r="B53" s="11" t="s">
        <v>70</v>
      </c>
      <c r="C53" s="11">
        <v>29</v>
      </c>
      <c r="D53" s="1">
        <f t="shared" si="1"/>
        <v>1.02</v>
      </c>
      <c r="E53" s="1">
        <f t="shared" si="8"/>
        <v>29.580000000000002</v>
      </c>
      <c r="F53" s="2">
        <f t="shared" si="9"/>
        <v>849620</v>
      </c>
      <c r="G53" s="2">
        <f t="shared" si="3"/>
        <v>84962</v>
      </c>
      <c r="H53" s="2">
        <f t="shared" si="4"/>
        <v>87696</v>
      </c>
      <c r="I53" s="2">
        <f t="shared" si="5"/>
        <v>-2734</v>
      </c>
    </row>
    <row r="54" spans="1:9">
      <c r="A54" s="11">
        <v>49</v>
      </c>
      <c r="B54" s="11" t="s">
        <v>72</v>
      </c>
      <c r="C54" s="11">
        <v>28</v>
      </c>
      <c r="D54" s="1">
        <f t="shared" si="1"/>
        <v>1</v>
      </c>
      <c r="E54" s="1">
        <f t="shared" si="8"/>
        <v>28</v>
      </c>
      <c r="F54" s="2">
        <f t="shared" si="9"/>
        <v>804238</v>
      </c>
      <c r="G54" s="2">
        <f t="shared" si="3"/>
        <v>80423.8</v>
      </c>
      <c r="H54" s="2">
        <f t="shared" si="4"/>
        <v>84672</v>
      </c>
      <c r="I54" s="2">
        <f t="shared" si="5"/>
        <v>-4248.1999999999971</v>
      </c>
    </row>
    <row r="55" spans="1:9">
      <c r="A55" s="11">
        <v>50</v>
      </c>
      <c r="B55" s="11" t="s">
        <v>73</v>
      </c>
      <c r="C55" s="11">
        <v>28</v>
      </c>
      <c r="D55" s="1">
        <f t="shared" si="1"/>
        <v>1</v>
      </c>
      <c r="E55" s="1">
        <f t="shared" si="8"/>
        <v>28</v>
      </c>
      <c r="F55" s="2">
        <f t="shared" si="9"/>
        <v>804238</v>
      </c>
      <c r="G55" s="2">
        <f t="shared" si="3"/>
        <v>80423.8</v>
      </c>
      <c r="H55" s="2">
        <f t="shared" si="4"/>
        <v>84672</v>
      </c>
      <c r="I55" s="2">
        <f t="shared" si="5"/>
        <v>-4248.1999999999971</v>
      </c>
    </row>
    <row r="56" spans="1:9">
      <c r="F56" s="2">
        <f>SUM(F6:F55)-H2</f>
        <v>70000000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6" sqref="F6:F25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1.42578125" style="1"/>
  </cols>
  <sheetData>
    <row r="1" spans="1:10">
      <c r="B1" s="8"/>
      <c r="D1" s="20" t="s">
        <v>8</v>
      </c>
      <c r="E1" s="20"/>
      <c r="F1" s="8" t="s">
        <v>76</v>
      </c>
      <c r="G1" s="8" t="s">
        <v>10</v>
      </c>
      <c r="H1" s="16" t="s">
        <v>75</v>
      </c>
    </row>
    <row r="2" spans="1:10">
      <c r="B2" s="8"/>
      <c r="D2" s="20">
        <f>SUM(E6:E55)</f>
        <v>2616.2700000000013</v>
      </c>
      <c r="E2" s="20"/>
      <c r="F2" s="7">
        <v>10</v>
      </c>
      <c r="G2" s="8" t="s">
        <v>9</v>
      </c>
      <c r="H2" s="17">
        <f>6900000</f>
        <v>6900000</v>
      </c>
    </row>
    <row r="3" spans="1:10">
      <c r="G3" s="6">
        <v>77000000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10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'N8'!C6+1</f>
        <v>60</v>
      </c>
      <c r="D6" s="1">
        <f>ROUND(0.4/($C$6-$C$55)*C6,2)+0.73</f>
        <v>1.5</v>
      </c>
      <c r="E6" s="1">
        <f t="shared" ref="E6:E37" si="0">C6*D6</f>
        <v>90</v>
      </c>
      <c r="F6" s="2">
        <f>ROUND(E6/$D$2*$G$3,0)+J6</f>
        <v>3111634</v>
      </c>
      <c r="G6" s="2">
        <f>F6/F$2</f>
        <v>311163.40000000002</v>
      </c>
      <c r="H6" s="2">
        <f>148*C6*24</f>
        <v>213120</v>
      </c>
      <c r="I6" s="2">
        <f>G6-H6</f>
        <v>98043.400000000023</v>
      </c>
      <c r="J6" s="19">
        <f>ROUND(E6/SUM($E$6:$E$25)*$H$2,0)</f>
        <v>462825</v>
      </c>
    </row>
    <row r="7" spans="1:10">
      <c r="A7" s="11">
        <v>2</v>
      </c>
      <c r="B7" s="11" t="s">
        <v>25</v>
      </c>
      <c r="C7" s="11">
        <f>'N8'!C7+1</f>
        <v>57</v>
      </c>
      <c r="D7" s="1">
        <f t="shared" ref="D7:D55" si="1">ROUND(0.4/($C$6-$C$55)*C7,2)+0.73</f>
        <v>1.47</v>
      </c>
      <c r="E7" s="1">
        <f t="shared" si="0"/>
        <v>83.789999999999992</v>
      </c>
      <c r="F7" s="2">
        <f t="shared" ref="F7:F25" si="2">ROUND(E7/$D$2*$G$3,0)+J7</f>
        <v>2896931</v>
      </c>
      <c r="G7" s="2">
        <f t="shared" ref="G7:G55" si="3">F7/F$2</f>
        <v>289693.09999999998</v>
      </c>
      <c r="H7" s="2">
        <f t="shared" ref="H7:H55" si="4">148*C7*24</f>
        <v>202464</v>
      </c>
      <c r="I7" s="2">
        <f t="shared" ref="I7:I55" si="5">G7-H7</f>
        <v>87229.099999999977</v>
      </c>
      <c r="J7" s="19">
        <f t="shared" ref="J7:J25" si="6">ROUND(E7/SUM($E$6:$E$25)*$H$2,0)</f>
        <v>430890</v>
      </c>
    </row>
    <row r="8" spans="1:10">
      <c r="A8" s="11">
        <v>3</v>
      </c>
      <c r="B8" s="11" t="s">
        <v>26</v>
      </c>
      <c r="C8" s="11">
        <f>'N8'!C8+1</f>
        <v>56</v>
      </c>
      <c r="D8" s="1">
        <f t="shared" si="1"/>
        <v>1.45</v>
      </c>
      <c r="E8" s="1">
        <f t="shared" si="0"/>
        <v>81.2</v>
      </c>
      <c r="F8" s="2">
        <f t="shared" si="2"/>
        <v>2807386</v>
      </c>
      <c r="G8" s="2">
        <f>F8/F$2</f>
        <v>280738.59999999998</v>
      </c>
      <c r="H8" s="2">
        <f t="shared" si="4"/>
        <v>198912</v>
      </c>
      <c r="I8" s="2">
        <f>G8-H8</f>
        <v>81826.599999999977</v>
      </c>
      <c r="J8" s="19">
        <f t="shared" si="6"/>
        <v>417571</v>
      </c>
    </row>
    <row r="9" spans="1:10">
      <c r="A9" s="11">
        <v>4</v>
      </c>
      <c r="B9" s="11" t="s">
        <v>27</v>
      </c>
      <c r="C9" s="11">
        <f>'N8'!C9+1</f>
        <v>53</v>
      </c>
      <c r="D9" s="1">
        <f t="shared" si="1"/>
        <v>1.4100000000000001</v>
      </c>
      <c r="E9" s="1">
        <f t="shared" si="0"/>
        <v>74.73</v>
      </c>
      <c r="F9" s="2">
        <f t="shared" si="2"/>
        <v>2583694</v>
      </c>
      <c r="G9" s="2">
        <f t="shared" si="3"/>
        <v>258369.4</v>
      </c>
      <c r="H9" s="2">
        <f t="shared" si="4"/>
        <v>188256</v>
      </c>
      <c r="I9" s="2">
        <f t="shared" si="5"/>
        <v>70113.399999999994</v>
      </c>
      <c r="J9" s="19">
        <f t="shared" si="6"/>
        <v>384299</v>
      </c>
    </row>
    <row r="10" spans="1:10">
      <c r="A10" s="11">
        <v>5</v>
      </c>
      <c r="B10" s="11" t="s">
        <v>28</v>
      </c>
      <c r="C10" s="11">
        <f>'N8'!C10+1</f>
        <v>52</v>
      </c>
      <c r="D10" s="1">
        <f t="shared" si="1"/>
        <v>1.4</v>
      </c>
      <c r="E10" s="1">
        <f t="shared" si="0"/>
        <v>72.8</v>
      </c>
      <c r="F10" s="2">
        <f t="shared" si="2"/>
        <v>2516966</v>
      </c>
      <c r="G10" s="2">
        <f t="shared" si="3"/>
        <v>251696.6</v>
      </c>
      <c r="H10" s="2">
        <f t="shared" si="4"/>
        <v>184704</v>
      </c>
      <c r="I10" s="2">
        <f t="shared" si="5"/>
        <v>66992.600000000006</v>
      </c>
      <c r="J10" s="19">
        <f t="shared" si="6"/>
        <v>374374</v>
      </c>
    </row>
    <row r="11" spans="1:10">
      <c r="A11" s="11">
        <v>6</v>
      </c>
      <c r="B11" s="11" t="s">
        <v>29</v>
      </c>
      <c r="C11" s="11">
        <f>'N8'!C11+1</f>
        <v>52</v>
      </c>
      <c r="D11" s="1">
        <f t="shared" si="1"/>
        <v>1.4</v>
      </c>
      <c r="E11" s="1">
        <f t="shared" si="0"/>
        <v>72.8</v>
      </c>
      <c r="F11" s="2">
        <f t="shared" si="2"/>
        <v>2516966</v>
      </c>
      <c r="G11" s="2">
        <f t="shared" si="3"/>
        <v>251696.6</v>
      </c>
      <c r="H11" s="2">
        <f t="shared" si="4"/>
        <v>184704</v>
      </c>
      <c r="I11" s="2">
        <f t="shared" si="5"/>
        <v>66992.600000000006</v>
      </c>
      <c r="J11" s="19">
        <f t="shared" si="6"/>
        <v>374374</v>
      </c>
    </row>
    <row r="12" spans="1:10">
      <c r="A12" s="11">
        <v>7</v>
      </c>
      <c r="B12" s="11" t="s">
        <v>30</v>
      </c>
      <c r="C12" s="11">
        <f>'N8'!C12+1</f>
        <v>51</v>
      </c>
      <c r="D12" s="1">
        <f t="shared" si="1"/>
        <v>1.3900000000000001</v>
      </c>
      <c r="E12" s="1">
        <f t="shared" si="0"/>
        <v>70.89</v>
      </c>
      <c r="F12" s="2">
        <f t="shared" si="2"/>
        <v>2450931</v>
      </c>
      <c r="G12" s="2">
        <f t="shared" si="3"/>
        <v>245093.1</v>
      </c>
      <c r="H12" s="2">
        <f t="shared" si="4"/>
        <v>181152</v>
      </c>
      <c r="I12" s="2">
        <f t="shared" si="5"/>
        <v>63941.100000000006</v>
      </c>
      <c r="J12" s="19">
        <f t="shared" si="6"/>
        <v>364552</v>
      </c>
    </row>
    <row r="13" spans="1:10">
      <c r="A13" s="11">
        <v>8</v>
      </c>
      <c r="B13" s="11" t="s">
        <v>31</v>
      </c>
      <c r="C13" s="11">
        <f>'N8'!C13+1</f>
        <v>49</v>
      </c>
      <c r="D13" s="1">
        <f t="shared" si="1"/>
        <v>1.3599999999999999</v>
      </c>
      <c r="E13" s="1">
        <f t="shared" si="0"/>
        <v>66.64</v>
      </c>
      <c r="F13" s="2">
        <f t="shared" si="2"/>
        <v>2303992</v>
      </c>
      <c r="G13" s="2">
        <f t="shared" si="3"/>
        <v>230399.2</v>
      </c>
      <c r="H13" s="2">
        <f t="shared" si="4"/>
        <v>174048</v>
      </c>
      <c r="I13" s="2">
        <f t="shared" si="5"/>
        <v>56351.200000000012</v>
      </c>
      <c r="J13" s="19">
        <f t="shared" si="6"/>
        <v>342696</v>
      </c>
    </row>
    <row r="14" spans="1:10">
      <c r="A14" s="11">
        <v>9</v>
      </c>
      <c r="B14" s="11" t="s">
        <v>32</v>
      </c>
      <c r="C14" s="11">
        <f>'N8'!C14+1</f>
        <v>49</v>
      </c>
      <c r="D14" s="1">
        <f t="shared" si="1"/>
        <v>1.3599999999999999</v>
      </c>
      <c r="E14" s="1">
        <f t="shared" si="0"/>
        <v>66.64</v>
      </c>
      <c r="F14" s="2">
        <f t="shared" si="2"/>
        <v>2303992</v>
      </c>
      <c r="G14" s="2">
        <f t="shared" si="3"/>
        <v>230399.2</v>
      </c>
      <c r="H14" s="2">
        <f t="shared" si="4"/>
        <v>174048</v>
      </c>
      <c r="I14" s="2">
        <f t="shared" si="5"/>
        <v>56351.200000000012</v>
      </c>
      <c r="J14" s="19">
        <f t="shared" si="6"/>
        <v>342696</v>
      </c>
    </row>
    <row r="15" spans="1:10">
      <c r="A15" s="11">
        <v>10</v>
      </c>
      <c r="B15" s="11" t="s">
        <v>33</v>
      </c>
      <c r="C15" s="11">
        <f>'N8'!C15+1</f>
        <v>49</v>
      </c>
      <c r="D15" s="1">
        <f t="shared" si="1"/>
        <v>1.3599999999999999</v>
      </c>
      <c r="E15" s="1">
        <f t="shared" si="0"/>
        <v>66.64</v>
      </c>
      <c r="F15" s="2">
        <f t="shared" si="2"/>
        <v>2303992</v>
      </c>
      <c r="G15" s="2">
        <f t="shared" si="3"/>
        <v>230399.2</v>
      </c>
      <c r="H15" s="2">
        <f t="shared" si="4"/>
        <v>174048</v>
      </c>
      <c r="I15" s="2">
        <f t="shared" si="5"/>
        <v>56351.200000000012</v>
      </c>
      <c r="J15" s="19">
        <f t="shared" si="6"/>
        <v>342696</v>
      </c>
    </row>
    <row r="16" spans="1:10">
      <c r="A16" s="11">
        <v>11</v>
      </c>
      <c r="B16" s="11" t="s">
        <v>34</v>
      </c>
      <c r="C16" s="11">
        <f>'N8'!C16+1</f>
        <v>48</v>
      </c>
      <c r="D16" s="1">
        <f t="shared" si="1"/>
        <v>1.35</v>
      </c>
      <c r="E16" s="1">
        <f t="shared" si="0"/>
        <v>64.800000000000011</v>
      </c>
      <c r="F16" s="2">
        <f t="shared" si="2"/>
        <v>2240377</v>
      </c>
      <c r="G16" s="2">
        <f t="shared" si="3"/>
        <v>224037.7</v>
      </c>
      <c r="H16" s="2">
        <f t="shared" si="4"/>
        <v>170496</v>
      </c>
      <c r="I16" s="2">
        <f t="shared" si="5"/>
        <v>53541.700000000012</v>
      </c>
      <c r="J16" s="19">
        <f t="shared" si="6"/>
        <v>333234</v>
      </c>
    </row>
    <row r="17" spans="1:10">
      <c r="A17" s="11">
        <v>12</v>
      </c>
      <c r="B17" s="11" t="s">
        <v>35</v>
      </c>
      <c r="C17" s="11">
        <f>'N8'!C17+1</f>
        <v>47</v>
      </c>
      <c r="D17" s="1">
        <f t="shared" si="1"/>
        <v>1.3399999999999999</v>
      </c>
      <c r="E17" s="1">
        <f t="shared" si="0"/>
        <v>62.97999999999999</v>
      </c>
      <c r="F17" s="2">
        <f t="shared" si="2"/>
        <v>2177453</v>
      </c>
      <c r="G17" s="2">
        <f t="shared" si="3"/>
        <v>217745.3</v>
      </c>
      <c r="H17" s="2">
        <f t="shared" si="4"/>
        <v>166944</v>
      </c>
      <c r="I17" s="2">
        <f t="shared" si="5"/>
        <v>50801.299999999988</v>
      </c>
      <c r="J17" s="19">
        <f t="shared" si="6"/>
        <v>323875</v>
      </c>
    </row>
    <row r="18" spans="1:10">
      <c r="A18" s="11">
        <v>13</v>
      </c>
      <c r="B18" s="11" t="s">
        <v>36</v>
      </c>
      <c r="C18" s="11">
        <f>'N8'!C18+1</f>
        <v>47</v>
      </c>
      <c r="D18" s="1">
        <f t="shared" si="1"/>
        <v>1.3399999999999999</v>
      </c>
      <c r="E18" s="1">
        <f t="shared" si="0"/>
        <v>62.97999999999999</v>
      </c>
      <c r="F18" s="2">
        <f t="shared" si="2"/>
        <v>2177453</v>
      </c>
      <c r="G18" s="2">
        <f t="shared" si="3"/>
        <v>217745.3</v>
      </c>
      <c r="H18" s="2">
        <f t="shared" si="4"/>
        <v>166944</v>
      </c>
      <c r="I18" s="2">
        <f t="shared" si="5"/>
        <v>50801.299999999988</v>
      </c>
      <c r="J18" s="19">
        <f t="shared" si="6"/>
        <v>323875</v>
      </c>
    </row>
    <row r="19" spans="1:10">
      <c r="A19" s="11">
        <v>14</v>
      </c>
      <c r="B19" s="11" t="s">
        <v>37</v>
      </c>
      <c r="C19" s="11">
        <f>'N8'!C19+1</f>
        <v>46</v>
      </c>
      <c r="D19" s="1">
        <f t="shared" si="1"/>
        <v>1.3199999999999998</v>
      </c>
      <c r="E19" s="1">
        <f t="shared" si="0"/>
        <v>60.719999999999992</v>
      </c>
      <c r="F19" s="2">
        <f t="shared" si="2"/>
        <v>2099316</v>
      </c>
      <c r="G19" s="2">
        <f t="shared" si="3"/>
        <v>209931.6</v>
      </c>
      <c r="H19" s="2">
        <f t="shared" si="4"/>
        <v>163392</v>
      </c>
      <c r="I19" s="2">
        <f t="shared" si="5"/>
        <v>46539.600000000006</v>
      </c>
      <c r="J19" s="19">
        <f t="shared" si="6"/>
        <v>312253</v>
      </c>
    </row>
    <row r="20" spans="1:10">
      <c r="A20" s="11">
        <v>15</v>
      </c>
      <c r="B20" s="11" t="s">
        <v>38</v>
      </c>
      <c r="C20" s="11">
        <f>'N8'!C20+1</f>
        <v>46</v>
      </c>
      <c r="D20" s="1">
        <f t="shared" si="1"/>
        <v>1.3199999999999998</v>
      </c>
      <c r="E20" s="1">
        <f t="shared" si="0"/>
        <v>60.719999999999992</v>
      </c>
      <c r="F20" s="2">
        <f t="shared" si="2"/>
        <v>2099316</v>
      </c>
      <c r="G20" s="2">
        <f t="shared" si="3"/>
        <v>209931.6</v>
      </c>
      <c r="H20" s="2">
        <f t="shared" si="4"/>
        <v>163392</v>
      </c>
      <c r="I20" s="2">
        <f t="shared" si="5"/>
        <v>46539.600000000006</v>
      </c>
      <c r="J20" s="19">
        <f t="shared" si="6"/>
        <v>312253</v>
      </c>
    </row>
    <row r="21" spans="1:10">
      <c r="A21" s="11">
        <v>16</v>
      </c>
      <c r="B21" s="11" t="s">
        <v>39</v>
      </c>
      <c r="C21" s="11">
        <f>'N8'!C21+1</f>
        <v>45</v>
      </c>
      <c r="D21" s="1">
        <f t="shared" si="1"/>
        <v>1.31</v>
      </c>
      <c r="E21" s="1">
        <f t="shared" si="0"/>
        <v>58.95</v>
      </c>
      <c r="F21" s="2">
        <f t="shared" si="2"/>
        <v>2038120</v>
      </c>
      <c r="G21" s="2">
        <f t="shared" si="3"/>
        <v>203812</v>
      </c>
      <c r="H21" s="2">
        <f t="shared" si="4"/>
        <v>159840</v>
      </c>
      <c r="I21" s="2">
        <f t="shared" si="5"/>
        <v>43972</v>
      </c>
      <c r="J21" s="19">
        <f t="shared" si="6"/>
        <v>303150</v>
      </c>
    </row>
    <row r="22" spans="1:10">
      <c r="A22" s="11">
        <v>17</v>
      </c>
      <c r="B22" s="11" t="s">
        <v>40</v>
      </c>
      <c r="C22" s="11">
        <f>'N8'!C22+1</f>
        <v>44</v>
      </c>
      <c r="D22" s="1">
        <f t="shared" si="1"/>
        <v>1.2999999999999998</v>
      </c>
      <c r="E22" s="1">
        <f t="shared" si="0"/>
        <v>57.199999999999989</v>
      </c>
      <c r="F22" s="2">
        <f t="shared" si="2"/>
        <v>1977616</v>
      </c>
      <c r="G22" s="2">
        <f t="shared" si="3"/>
        <v>197761.6</v>
      </c>
      <c r="H22" s="2">
        <f t="shared" si="4"/>
        <v>156288</v>
      </c>
      <c r="I22" s="2">
        <f t="shared" si="5"/>
        <v>41473.600000000006</v>
      </c>
      <c r="J22" s="19">
        <f t="shared" si="6"/>
        <v>294151</v>
      </c>
    </row>
    <row r="23" spans="1:10">
      <c r="A23" s="11">
        <v>18</v>
      </c>
      <c r="B23" s="11" t="s">
        <v>41</v>
      </c>
      <c r="C23" s="11">
        <f>'N8'!C23+1</f>
        <v>44</v>
      </c>
      <c r="D23" s="1">
        <f t="shared" si="1"/>
        <v>1.2999999999999998</v>
      </c>
      <c r="E23" s="1">
        <f t="shared" si="0"/>
        <v>57.199999999999989</v>
      </c>
      <c r="F23" s="2">
        <f t="shared" si="2"/>
        <v>1977616</v>
      </c>
      <c r="G23" s="2">
        <f t="shared" si="3"/>
        <v>197761.6</v>
      </c>
      <c r="H23" s="2">
        <f t="shared" si="4"/>
        <v>156288</v>
      </c>
      <c r="I23" s="2">
        <f t="shared" si="5"/>
        <v>41473.600000000006</v>
      </c>
      <c r="J23" s="19">
        <f t="shared" si="6"/>
        <v>294151</v>
      </c>
    </row>
    <row r="24" spans="1:10">
      <c r="A24" s="11">
        <v>19</v>
      </c>
      <c r="B24" s="11" t="s">
        <v>42</v>
      </c>
      <c r="C24" s="11">
        <f>'N8'!C24+1</f>
        <v>43</v>
      </c>
      <c r="D24" s="1">
        <f t="shared" si="1"/>
        <v>1.28</v>
      </c>
      <c r="E24" s="1">
        <f t="shared" si="0"/>
        <v>55.04</v>
      </c>
      <c r="F24" s="2">
        <f t="shared" si="2"/>
        <v>1902937</v>
      </c>
      <c r="G24" s="2">
        <f t="shared" si="3"/>
        <v>190293.7</v>
      </c>
      <c r="H24" s="2">
        <f t="shared" si="4"/>
        <v>152736</v>
      </c>
      <c r="I24" s="2">
        <f t="shared" si="5"/>
        <v>37557.700000000012</v>
      </c>
      <c r="J24" s="19">
        <f t="shared" si="6"/>
        <v>283043</v>
      </c>
    </row>
    <row r="25" spans="1:10">
      <c r="A25" s="11">
        <v>20</v>
      </c>
      <c r="B25" s="11" t="s">
        <v>43</v>
      </c>
      <c r="C25" s="11">
        <f>'N8'!C25+1</f>
        <v>43</v>
      </c>
      <c r="D25" s="1">
        <f t="shared" si="1"/>
        <v>1.28</v>
      </c>
      <c r="E25" s="1">
        <f t="shared" si="0"/>
        <v>55.04</v>
      </c>
      <c r="F25" s="2">
        <f t="shared" si="2"/>
        <v>1902937</v>
      </c>
      <c r="G25" s="2">
        <f t="shared" si="3"/>
        <v>190293.7</v>
      </c>
      <c r="H25" s="2">
        <f t="shared" si="4"/>
        <v>152736</v>
      </c>
      <c r="I25" s="2">
        <f t="shared" si="5"/>
        <v>37557.700000000012</v>
      </c>
      <c r="J25" s="19">
        <f t="shared" si="6"/>
        <v>283043</v>
      </c>
    </row>
    <row r="26" spans="1:10">
      <c r="A26" s="11">
        <v>21</v>
      </c>
      <c r="B26" s="11" t="s">
        <v>44</v>
      </c>
      <c r="C26" s="11">
        <f>'N8'!C26+1</f>
        <v>43</v>
      </c>
      <c r="D26" s="1">
        <f t="shared" si="1"/>
        <v>1.28</v>
      </c>
      <c r="E26" s="1">
        <f t="shared" si="0"/>
        <v>55.04</v>
      </c>
      <c r="F26" s="2">
        <f t="shared" ref="F16:F55" si="7">ROUND(E26/$D$2*$G$3,0)</f>
        <v>1619894</v>
      </c>
      <c r="G26" s="2">
        <f t="shared" si="3"/>
        <v>161989.4</v>
      </c>
      <c r="H26" s="2">
        <f t="shared" si="4"/>
        <v>152736</v>
      </c>
      <c r="I26" s="2">
        <f t="shared" si="5"/>
        <v>9253.3999999999942</v>
      </c>
    </row>
    <row r="27" spans="1:10">
      <c r="A27" s="11">
        <v>22</v>
      </c>
      <c r="B27" s="11" t="s">
        <v>45</v>
      </c>
      <c r="C27" s="11">
        <f>'N8'!C27+1</f>
        <v>42</v>
      </c>
      <c r="D27" s="1">
        <f t="shared" si="1"/>
        <v>1.27</v>
      </c>
      <c r="E27" s="1">
        <f t="shared" si="0"/>
        <v>53.34</v>
      </c>
      <c r="F27" s="2">
        <f t="shared" si="7"/>
        <v>1569861</v>
      </c>
      <c r="G27" s="2">
        <f t="shared" si="3"/>
        <v>156986.1</v>
      </c>
      <c r="H27" s="2">
        <f t="shared" si="4"/>
        <v>149184</v>
      </c>
      <c r="I27" s="2">
        <f t="shared" si="5"/>
        <v>7802.1000000000058</v>
      </c>
    </row>
    <row r="28" spans="1:10">
      <c r="A28" s="11">
        <v>23</v>
      </c>
      <c r="B28" s="11" t="s">
        <v>46</v>
      </c>
      <c r="C28" s="11">
        <f>'N8'!C28+1</f>
        <v>41</v>
      </c>
      <c r="D28" s="1">
        <f t="shared" si="1"/>
        <v>1.26</v>
      </c>
      <c r="E28" s="1">
        <f t="shared" si="0"/>
        <v>51.660000000000004</v>
      </c>
      <c r="F28" s="2">
        <f t="shared" si="7"/>
        <v>1520416</v>
      </c>
      <c r="G28" s="2">
        <f t="shared" si="3"/>
        <v>152041.60000000001</v>
      </c>
      <c r="H28" s="2">
        <f t="shared" si="4"/>
        <v>145632</v>
      </c>
      <c r="I28" s="2">
        <f t="shared" si="5"/>
        <v>6409.6000000000058</v>
      </c>
    </row>
    <row r="29" spans="1:10">
      <c r="A29" s="11">
        <v>24</v>
      </c>
      <c r="B29" s="11" t="s">
        <v>47</v>
      </c>
      <c r="C29" s="11">
        <f>'N8'!C29+1</f>
        <v>41</v>
      </c>
      <c r="D29" s="1">
        <f t="shared" si="1"/>
        <v>1.26</v>
      </c>
      <c r="E29" s="1">
        <f t="shared" si="0"/>
        <v>51.660000000000004</v>
      </c>
      <c r="F29" s="2">
        <f t="shared" si="7"/>
        <v>1520416</v>
      </c>
      <c r="G29" s="2">
        <f t="shared" si="3"/>
        <v>152041.60000000001</v>
      </c>
      <c r="H29" s="2">
        <f t="shared" si="4"/>
        <v>145632</v>
      </c>
      <c r="I29" s="2">
        <f t="shared" si="5"/>
        <v>6409.6000000000058</v>
      </c>
    </row>
    <row r="30" spans="1:10">
      <c r="A30" s="11">
        <v>25</v>
      </c>
      <c r="B30" s="11" t="s">
        <v>48</v>
      </c>
      <c r="C30" s="11">
        <f>'N8'!C30+1</f>
        <v>41</v>
      </c>
      <c r="D30" s="1">
        <f t="shared" si="1"/>
        <v>1.26</v>
      </c>
      <c r="E30" s="1">
        <f t="shared" si="0"/>
        <v>51.660000000000004</v>
      </c>
      <c r="F30" s="2">
        <f t="shared" si="7"/>
        <v>1520416</v>
      </c>
      <c r="G30" s="2">
        <f t="shared" si="3"/>
        <v>152041.60000000001</v>
      </c>
      <c r="H30" s="2">
        <f t="shared" si="4"/>
        <v>145632</v>
      </c>
      <c r="I30" s="2">
        <f t="shared" si="5"/>
        <v>6409.6000000000058</v>
      </c>
    </row>
    <row r="31" spans="1:10">
      <c r="A31" s="11">
        <v>26</v>
      </c>
      <c r="B31" s="11" t="s">
        <v>49</v>
      </c>
      <c r="C31" s="11">
        <f>'N8'!C31+1</f>
        <v>40</v>
      </c>
      <c r="D31" s="1">
        <f t="shared" si="1"/>
        <v>1.25</v>
      </c>
      <c r="E31" s="1">
        <f t="shared" si="0"/>
        <v>50</v>
      </c>
      <c r="F31" s="2">
        <f t="shared" si="7"/>
        <v>1471561</v>
      </c>
      <c r="G31" s="2">
        <f t="shared" si="3"/>
        <v>147156.1</v>
      </c>
      <c r="H31" s="2">
        <f t="shared" si="4"/>
        <v>142080</v>
      </c>
      <c r="I31" s="2">
        <f t="shared" si="5"/>
        <v>5076.1000000000058</v>
      </c>
    </row>
    <row r="32" spans="1:10">
      <c r="A32" s="12">
        <v>27</v>
      </c>
      <c r="B32" s="12" t="s">
        <v>50</v>
      </c>
      <c r="C32" s="11">
        <f>'N8'!C32+1</f>
        <v>39</v>
      </c>
      <c r="D32" s="1">
        <f t="shared" si="1"/>
        <v>1.23</v>
      </c>
      <c r="E32" s="1">
        <f t="shared" si="0"/>
        <v>47.97</v>
      </c>
      <c r="F32" s="2">
        <f t="shared" si="7"/>
        <v>1411815</v>
      </c>
      <c r="G32" s="2">
        <f t="shared" si="3"/>
        <v>141181.5</v>
      </c>
      <c r="H32" s="2">
        <f t="shared" si="4"/>
        <v>138528</v>
      </c>
      <c r="I32" s="2">
        <f t="shared" si="5"/>
        <v>2653.5</v>
      </c>
    </row>
    <row r="33" spans="1:9">
      <c r="A33" s="11">
        <v>28</v>
      </c>
      <c r="B33" s="11" t="s">
        <v>51</v>
      </c>
      <c r="C33" s="11">
        <f>'N8'!C33+1</f>
        <v>38</v>
      </c>
      <c r="D33" s="1">
        <f t="shared" si="1"/>
        <v>1.22</v>
      </c>
      <c r="E33" s="1">
        <f t="shared" si="0"/>
        <v>46.36</v>
      </c>
      <c r="F33" s="2">
        <f t="shared" si="7"/>
        <v>1364431</v>
      </c>
      <c r="G33" s="2">
        <f t="shared" si="3"/>
        <v>136443.1</v>
      </c>
      <c r="H33" s="2">
        <f t="shared" si="4"/>
        <v>134976</v>
      </c>
      <c r="I33" s="2">
        <f t="shared" si="5"/>
        <v>1467.1000000000058</v>
      </c>
    </row>
    <row r="34" spans="1:9">
      <c r="A34" s="11">
        <v>29</v>
      </c>
      <c r="B34" s="11" t="s">
        <v>52</v>
      </c>
      <c r="C34" s="11">
        <f>'N8'!C34+1</f>
        <v>38</v>
      </c>
      <c r="D34" s="1">
        <f t="shared" si="1"/>
        <v>1.22</v>
      </c>
      <c r="E34" s="1">
        <f t="shared" si="0"/>
        <v>46.36</v>
      </c>
      <c r="F34" s="2">
        <f t="shared" si="7"/>
        <v>1364431</v>
      </c>
      <c r="G34" s="2">
        <f t="shared" si="3"/>
        <v>136443.1</v>
      </c>
      <c r="H34" s="2">
        <f t="shared" si="4"/>
        <v>134976</v>
      </c>
      <c r="I34" s="2">
        <f t="shared" si="5"/>
        <v>1467.1000000000058</v>
      </c>
    </row>
    <row r="35" spans="1:9">
      <c r="A35" s="11">
        <v>30</v>
      </c>
      <c r="B35" s="11" t="s">
        <v>53</v>
      </c>
      <c r="C35" s="11">
        <f>'N8'!C35+1</f>
        <v>38</v>
      </c>
      <c r="D35" s="1">
        <f t="shared" si="1"/>
        <v>1.22</v>
      </c>
      <c r="E35" s="1">
        <f t="shared" si="0"/>
        <v>46.36</v>
      </c>
      <c r="F35" s="2">
        <f t="shared" si="7"/>
        <v>1364431</v>
      </c>
      <c r="G35" s="2">
        <f t="shared" si="3"/>
        <v>136443.1</v>
      </c>
      <c r="H35" s="2">
        <f t="shared" si="4"/>
        <v>134976</v>
      </c>
      <c r="I35" s="2">
        <f t="shared" si="5"/>
        <v>1467.1000000000058</v>
      </c>
    </row>
    <row r="36" spans="1:9">
      <c r="A36" s="11">
        <v>31</v>
      </c>
      <c r="B36" s="11" t="s">
        <v>54</v>
      </c>
      <c r="C36" s="11">
        <f>'N8'!C36+1</f>
        <v>38</v>
      </c>
      <c r="D36" s="1">
        <f t="shared" si="1"/>
        <v>1.22</v>
      </c>
      <c r="E36" s="1">
        <f t="shared" si="0"/>
        <v>46.36</v>
      </c>
      <c r="F36" s="2">
        <f t="shared" si="7"/>
        <v>1364431</v>
      </c>
      <c r="G36" s="2">
        <f t="shared" si="3"/>
        <v>136443.1</v>
      </c>
      <c r="H36" s="2">
        <f t="shared" si="4"/>
        <v>134976</v>
      </c>
      <c r="I36" s="2">
        <f t="shared" si="5"/>
        <v>1467.1000000000058</v>
      </c>
    </row>
    <row r="37" spans="1:9">
      <c r="A37" s="11">
        <v>32</v>
      </c>
      <c r="B37" s="11" t="s">
        <v>55</v>
      </c>
      <c r="C37" s="11">
        <f>'N8'!C37+1</f>
        <v>37</v>
      </c>
      <c r="D37" s="1">
        <f t="shared" si="1"/>
        <v>1.21</v>
      </c>
      <c r="E37" s="1">
        <f t="shared" si="0"/>
        <v>44.769999999999996</v>
      </c>
      <c r="F37" s="2">
        <f t="shared" si="7"/>
        <v>1317635</v>
      </c>
      <c r="G37" s="2">
        <f t="shared" si="3"/>
        <v>131763.5</v>
      </c>
      <c r="H37" s="2">
        <f t="shared" si="4"/>
        <v>131424</v>
      </c>
      <c r="I37" s="2">
        <f t="shared" si="5"/>
        <v>339.5</v>
      </c>
    </row>
    <row r="38" spans="1:9">
      <c r="A38" s="11">
        <v>33</v>
      </c>
      <c r="B38" s="11" t="s">
        <v>56</v>
      </c>
      <c r="C38" s="11">
        <f>'N8'!C38+1</f>
        <v>36</v>
      </c>
      <c r="D38" s="1">
        <f t="shared" si="1"/>
        <v>1.19</v>
      </c>
      <c r="E38" s="1">
        <f t="shared" ref="E38:E55" si="8">C38*D38</f>
        <v>42.839999999999996</v>
      </c>
      <c r="F38" s="2">
        <f t="shared" si="7"/>
        <v>1260833</v>
      </c>
      <c r="G38" s="2">
        <f t="shared" si="3"/>
        <v>126083.3</v>
      </c>
      <c r="H38" s="2">
        <f t="shared" si="4"/>
        <v>127872</v>
      </c>
      <c r="I38" s="2">
        <f t="shared" si="5"/>
        <v>-1788.6999999999971</v>
      </c>
    </row>
    <row r="39" spans="1:9">
      <c r="A39" s="11">
        <v>34</v>
      </c>
      <c r="B39" s="11" t="s">
        <v>57</v>
      </c>
      <c r="C39" s="11">
        <f>'N8'!C39+1</f>
        <v>36</v>
      </c>
      <c r="D39" s="1">
        <f t="shared" si="1"/>
        <v>1.19</v>
      </c>
      <c r="E39" s="1">
        <f t="shared" si="8"/>
        <v>42.839999999999996</v>
      </c>
      <c r="F39" s="2">
        <f t="shared" si="7"/>
        <v>1260833</v>
      </c>
      <c r="G39" s="2">
        <f t="shared" si="3"/>
        <v>126083.3</v>
      </c>
      <c r="H39" s="2">
        <f t="shared" si="4"/>
        <v>127872</v>
      </c>
      <c r="I39" s="2">
        <f t="shared" si="5"/>
        <v>-1788.6999999999971</v>
      </c>
    </row>
    <row r="40" spans="1:9">
      <c r="A40" s="11">
        <v>35</v>
      </c>
      <c r="B40" s="11" t="s">
        <v>58</v>
      </c>
      <c r="C40" s="11">
        <f>'N8'!C40+1</f>
        <v>36</v>
      </c>
      <c r="D40" s="1">
        <f t="shared" si="1"/>
        <v>1.19</v>
      </c>
      <c r="E40" s="1">
        <f t="shared" si="8"/>
        <v>42.839999999999996</v>
      </c>
      <c r="F40" s="2">
        <f t="shared" si="7"/>
        <v>1260833</v>
      </c>
      <c r="G40" s="2">
        <f t="shared" si="3"/>
        <v>126083.3</v>
      </c>
      <c r="H40" s="2">
        <f t="shared" si="4"/>
        <v>127872</v>
      </c>
      <c r="I40" s="2">
        <f t="shared" si="5"/>
        <v>-1788.6999999999971</v>
      </c>
    </row>
    <row r="41" spans="1:9">
      <c r="A41" s="11">
        <v>36</v>
      </c>
      <c r="B41" s="11" t="s">
        <v>59</v>
      </c>
      <c r="C41" s="11">
        <f>'N8'!C41+1</f>
        <v>36</v>
      </c>
      <c r="D41" s="1">
        <f t="shared" si="1"/>
        <v>1.19</v>
      </c>
      <c r="E41" s="1">
        <f t="shared" si="8"/>
        <v>42.839999999999996</v>
      </c>
      <c r="F41" s="2">
        <f t="shared" si="7"/>
        <v>1260833</v>
      </c>
      <c r="G41" s="2">
        <f t="shared" si="3"/>
        <v>126083.3</v>
      </c>
      <c r="H41" s="2">
        <f t="shared" si="4"/>
        <v>127872</v>
      </c>
      <c r="I41" s="2">
        <f t="shared" si="5"/>
        <v>-1788.6999999999971</v>
      </c>
    </row>
    <row r="42" spans="1:9">
      <c r="A42" s="11">
        <v>37</v>
      </c>
      <c r="B42" s="11" t="s">
        <v>60</v>
      </c>
      <c r="C42" s="11">
        <f>'N8'!C42+1</f>
        <v>35</v>
      </c>
      <c r="D42" s="1">
        <f t="shared" si="1"/>
        <v>1.18</v>
      </c>
      <c r="E42" s="1">
        <f t="shared" si="8"/>
        <v>41.3</v>
      </c>
      <c r="F42" s="2">
        <f t="shared" si="7"/>
        <v>1215509</v>
      </c>
      <c r="G42" s="2">
        <f t="shared" si="3"/>
        <v>121550.9</v>
      </c>
      <c r="H42" s="2">
        <f t="shared" si="4"/>
        <v>124320</v>
      </c>
      <c r="I42" s="2">
        <f t="shared" si="5"/>
        <v>-2769.1000000000058</v>
      </c>
    </row>
    <row r="43" spans="1:9">
      <c r="A43" s="11">
        <v>38</v>
      </c>
      <c r="B43" s="11" t="s">
        <v>61</v>
      </c>
      <c r="C43" s="11">
        <f>'N8'!C43+1</f>
        <v>35</v>
      </c>
      <c r="D43" s="1">
        <f t="shared" si="1"/>
        <v>1.18</v>
      </c>
      <c r="E43" s="1">
        <f t="shared" si="8"/>
        <v>41.3</v>
      </c>
      <c r="F43" s="2">
        <f t="shared" si="7"/>
        <v>1215509</v>
      </c>
      <c r="G43" s="2">
        <f t="shared" si="3"/>
        <v>121550.9</v>
      </c>
      <c r="H43" s="2">
        <f t="shared" si="4"/>
        <v>124320</v>
      </c>
      <c r="I43" s="2">
        <f t="shared" si="5"/>
        <v>-2769.1000000000058</v>
      </c>
    </row>
    <row r="44" spans="1:9">
      <c r="A44" s="11">
        <v>39</v>
      </c>
      <c r="B44" s="11" t="s">
        <v>62</v>
      </c>
      <c r="C44" s="11">
        <f>'N8'!C44+1</f>
        <v>34</v>
      </c>
      <c r="D44" s="1">
        <f t="shared" si="1"/>
        <v>1.17</v>
      </c>
      <c r="E44" s="1">
        <f t="shared" si="8"/>
        <v>39.78</v>
      </c>
      <c r="F44" s="2">
        <f t="shared" si="7"/>
        <v>1170774</v>
      </c>
      <c r="G44" s="2">
        <f t="shared" si="3"/>
        <v>117077.4</v>
      </c>
      <c r="H44" s="2">
        <f t="shared" si="4"/>
        <v>120768</v>
      </c>
      <c r="I44" s="2">
        <f t="shared" si="5"/>
        <v>-3690.6000000000058</v>
      </c>
    </row>
    <row r="45" spans="1:9">
      <c r="A45" s="11">
        <v>40</v>
      </c>
      <c r="B45" s="11" t="s">
        <v>63</v>
      </c>
      <c r="C45" s="11">
        <f>'N8'!C45+1</f>
        <v>33</v>
      </c>
      <c r="D45" s="1">
        <f t="shared" si="1"/>
        <v>1.1599999999999999</v>
      </c>
      <c r="E45" s="1">
        <f t="shared" si="8"/>
        <v>38.279999999999994</v>
      </c>
      <c r="F45" s="2">
        <f t="shared" si="7"/>
        <v>1126627</v>
      </c>
      <c r="G45" s="2">
        <f t="shared" si="3"/>
        <v>112662.7</v>
      </c>
      <c r="H45" s="2">
        <f t="shared" si="4"/>
        <v>117216</v>
      </c>
      <c r="I45" s="2">
        <f t="shared" si="5"/>
        <v>-4553.3000000000029</v>
      </c>
    </row>
    <row r="46" spans="1:9">
      <c r="A46" s="11">
        <v>41</v>
      </c>
      <c r="B46" s="11" t="s">
        <v>64</v>
      </c>
      <c r="C46" s="11">
        <f>'N8'!C46+1</f>
        <v>33</v>
      </c>
      <c r="D46" s="1">
        <f t="shared" si="1"/>
        <v>1.1599999999999999</v>
      </c>
      <c r="E46" s="1">
        <f t="shared" si="8"/>
        <v>38.279999999999994</v>
      </c>
      <c r="F46" s="2">
        <f t="shared" si="7"/>
        <v>1126627</v>
      </c>
      <c r="G46" s="2">
        <f t="shared" si="3"/>
        <v>112662.7</v>
      </c>
      <c r="H46" s="2">
        <f t="shared" si="4"/>
        <v>117216</v>
      </c>
      <c r="I46" s="2">
        <f t="shared" si="5"/>
        <v>-4553.3000000000029</v>
      </c>
    </row>
    <row r="47" spans="1:9">
      <c r="A47" s="11">
        <v>42</v>
      </c>
      <c r="B47" s="11" t="s">
        <v>65</v>
      </c>
      <c r="C47" s="11">
        <f>'N8'!C47+1</f>
        <v>33</v>
      </c>
      <c r="D47" s="1">
        <f t="shared" si="1"/>
        <v>1.1599999999999999</v>
      </c>
      <c r="E47" s="1">
        <f t="shared" si="8"/>
        <v>38.279999999999994</v>
      </c>
      <c r="F47" s="2">
        <f t="shared" si="7"/>
        <v>1126627</v>
      </c>
      <c r="G47" s="2">
        <f t="shared" si="3"/>
        <v>112662.7</v>
      </c>
      <c r="H47" s="2">
        <f t="shared" si="4"/>
        <v>117216</v>
      </c>
      <c r="I47" s="2">
        <f t="shared" si="5"/>
        <v>-4553.3000000000029</v>
      </c>
    </row>
    <row r="48" spans="1:9">
      <c r="A48" s="11">
        <v>43</v>
      </c>
      <c r="B48" s="11" t="s">
        <v>66</v>
      </c>
      <c r="C48" s="11">
        <f>'N8'!C48+1</f>
        <v>33</v>
      </c>
      <c r="D48" s="1">
        <f t="shared" si="1"/>
        <v>1.1599999999999999</v>
      </c>
      <c r="E48" s="1">
        <f t="shared" si="8"/>
        <v>38.279999999999994</v>
      </c>
      <c r="F48" s="2">
        <f t="shared" si="7"/>
        <v>1126627</v>
      </c>
      <c r="G48" s="2">
        <f t="shared" si="3"/>
        <v>112662.7</v>
      </c>
      <c r="H48" s="2">
        <f t="shared" si="4"/>
        <v>117216</v>
      </c>
      <c r="I48" s="2">
        <f t="shared" si="5"/>
        <v>-4553.3000000000029</v>
      </c>
    </row>
    <row r="49" spans="1:9">
      <c r="A49" s="11">
        <v>44</v>
      </c>
      <c r="B49" s="11" t="s">
        <v>67</v>
      </c>
      <c r="C49" s="11">
        <f>'N8'!C49+1</f>
        <v>32</v>
      </c>
      <c r="D49" s="1">
        <f t="shared" si="1"/>
        <v>1.1399999999999999</v>
      </c>
      <c r="E49" s="1">
        <f t="shared" si="8"/>
        <v>36.479999999999997</v>
      </c>
      <c r="F49" s="2">
        <f t="shared" si="7"/>
        <v>1073651</v>
      </c>
      <c r="G49" s="2">
        <f t="shared" si="3"/>
        <v>107365.1</v>
      </c>
      <c r="H49" s="2">
        <f t="shared" si="4"/>
        <v>113664</v>
      </c>
      <c r="I49" s="2">
        <f t="shared" si="5"/>
        <v>-6298.8999999999942</v>
      </c>
    </row>
    <row r="50" spans="1:9">
      <c r="A50" s="11">
        <v>45</v>
      </c>
      <c r="B50" s="11" t="s">
        <v>68</v>
      </c>
      <c r="C50" s="11">
        <f>'N8'!C50+1</f>
        <v>31</v>
      </c>
      <c r="D50" s="1">
        <f t="shared" si="1"/>
        <v>1.1299999999999999</v>
      </c>
      <c r="E50" s="1">
        <f t="shared" si="8"/>
        <v>35.029999999999994</v>
      </c>
      <c r="F50" s="2">
        <f t="shared" si="7"/>
        <v>1030975</v>
      </c>
      <c r="G50" s="2">
        <f t="shared" si="3"/>
        <v>103097.5</v>
      </c>
      <c r="H50" s="2">
        <f t="shared" si="4"/>
        <v>110112</v>
      </c>
      <c r="I50" s="2">
        <f t="shared" si="5"/>
        <v>-7014.5</v>
      </c>
    </row>
    <row r="51" spans="1:9">
      <c r="A51" s="11">
        <v>46</v>
      </c>
      <c r="B51" s="11" t="s">
        <v>71</v>
      </c>
      <c r="C51" s="11">
        <f>'N8'!C51+1</f>
        <v>30</v>
      </c>
      <c r="D51" s="1">
        <f t="shared" si="1"/>
        <v>1.1200000000000001</v>
      </c>
      <c r="E51" s="1">
        <f t="shared" si="8"/>
        <v>33.6</v>
      </c>
      <c r="F51" s="2">
        <f t="shared" si="7"/>
        <v>988889</v>
      </c>
      <c r="G51" s="2">
        <f t="shared" si="3"/>
        <v>98888.9</v>
      </c>
      <c r="H51" s="2">
        <f t="shared" si="4"/>
        <v>106560</v>
      </c>
      <c r="I51" s="2">
        <f t="shared" si="5"/>
        <v>-7671.1000000000058</v>
      </c>
    </row>
    <row r="52" spans="1:9">
      <c r="A52" s="11">
        <v>47</v>
      </c>
      <c r="B52" s="11" t="s">
        <v>69</v>
      </c>
      <c r="C52" s="11">
        <f>'N8'!C52+1</f>
        <v>30</v>
      </c>
      <c r="D52" s="1">
        <f t="shared" si="1"/>
        <v>1.1200000000000001</v>
      </c>
      <c r="E52" s="1">
        <f t="shared" si="8"/>
        <v>33.6</v>
      </c>
      <c r="F52" s="2">
        <f t="shared" si="7"/>
        <v>988889</v>
      </c>
      <c r="G52" s="2">
        <f t="shared" si="3"/>
        <v>98888.9</v>
      </c>
      <c r="H52" s="2">
        <f t="shared" si="4"/>
        <v>106560</v>
      </c>
      <c r="I52" s="2">
        <f t="shared" si="5"/>
        <v>-7671.1000000000058</v>
      </c>
    </row>
    <row r="53" spans="1:9">
      <c r="A53" s="11">
        <v>48</v>
      </c>
      <c r="B53" s="11" t="s">
        <v>70</v>
      </c>
      <c r="C53" s="11">
        <f>'N8'!C53+1</f>
        <v>30</v>
      </c>
      <c r="D53" s="1">
        <f t="shared" si="1"/>
        <v>1.1200000000000001</v>
      </c>
      <c r="E53" s="1">
        <f t="shared" si="8"/>
        <v>33.6</v>
      </c>
      <c r="F53" s="2">
        <f t="shared" si="7"/>
        <v>988889</v>
      </c>
      <c r="G53" s="2">
        <f t="shared" si="3"/>
        <v>98888.9</v>
      </c>
      <c r="H53" s="2">
        <f t="shared" si="4"/>
        <v>106560</v>
      </c>
      <c r="I53" s="2">
        <f t="shared" si="5"/>
        <v>-7671.1000000000058</v>
      </c>
    </row>
    <row r="54" spans="1:9">
      <c r="A54" s="11">
        <v>49</v>
      </c>
      <c r="B54" s="11" t="s">
        <v>72</v>
      </c>
      <c r="C54" s="11">
        <f>'N8'!C54+1</f>
        <v>29</v>
      </c>
      <c r="D54" s="1">
        <f t="shared" si="1"/>
        <v>1.1000000000000001</v>
      </c>
      <c r="E54" s="1">
        <f t="shared" si="8"/>
        <v>31.900000000000002</v>
      </c>
      <c r="F54" s="2">
        <f t="shared" si="7"/>
        <v>938856</v>
      </c>
      <c r="G54" s="2">
        <f t="shared" si="3"/>
        <v>93885.6</v>
      </c>
      <c r="H54" s="2">
        <f t="shared" si="4"/>
        <v>103008</v>
      </c>
      <c r="I54" s="2">
        <f t="shared" si="5"/>
        <v>-9122.3999999999942</v>
      </c>
    </row>
    <row r="55" spans="1:9">
      <c r="A55" s="11">
        <v>50</v>
      </c>
      <c r="B55" s="11" t="s">
        <v>73</v>
      </c>
      <c r="C55" s="11">
        <f>'N8'!C55+1</f>
        <v>29</v>
      </c>
      <c r="D55" s="1">
        <f t="shared" si="1"/>
        <v>1.1000000000000001</v>
      </c>
      <c r="E55" s="1">
        <f t="shared" si="8"/>
        <v>31.900000000000002</v>
      </c>
      <c r="F55" s="2">
        <f t="shared" si="7"/>
        <v>938856</v>
      </c>
      <c r="G55" s="2">
        <f t="shared" si="3"/>
        <v>93885.6</v>
      </c>
      <c r="H55" s="2">
        <f t="shared" si="4"/>
        <v>103008</v>
      </c>
      <c r="I55" s="2">
        <f t="shared" si="5"/>
        <v>-9122.3999999999942</v>
      </c>
    </row>
    <row r="56" spans="1:9">
      <c r="F56" s="2">
        <f>SUM(F6:F55)-H2</f>
        <v>77000000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56" sqref="F56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1.42578125" style="1"/>
  </cols>
  <sheetData>
    <row r="1" spans="1:10">
      <c r="B1" s="8"/>
      <c r="D1" s="20" t="s">
        <v>8</v>
      </c>
      <c r="E1" s="20"/>
      <c r="F1" s="8" t="s">
        <v>76</v>
      </c>
      <c r="G1" s="8" t="s">
        <v>11</v>
      </c>
      <c r="H1" s="16" t="s">
        <v>75</v>
      </c>
    </row>
    <row r="2" spans="1:10">
      <c r="B2" s="8"/>
      <c r="D2" s="20">
        <f>SUM(E6:E55)</f>
        <v>2727.4700000000016</v>
      </c>
      <c r="E2" s="20"/>
      <c r="F2" s="7">
        <v>10</v>
      </c>
      <c r="G2" s="8" t="s">
        <v>12</v>
      </c>
      <c r="H2" s="17">
        <v>7600000</v>
      </c>
    </row>
    <row r="3" spans="1:10">
      <c r="G3" s="6">
        <v>84000000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11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'N8'!C6+2</f>
        <v>61</v>
      </c>
      <c r="D6" s="1">
        <f>ROUND(0.35/($C$6-$C$55)*C6,2)+0.81</f>
        <v>1.5</v>
      </c>
      <c r="E6" s="1">
        <f t="shared" ref="E6:E37" si="0">C6*D6</f>
        <v>91.5</v>
      </c>
      <c r="F6" s="2">
        <f>ROUND(E6/$D$2*$G$3,0)+J6</f>
        <v>3321643</v>
      </c>
      <c r="G6" s="2">
        <f>F6/F$2</f>
        <v>332164.3</v>
      </c>
      <c r="H6" s="2">
        <f>171*C6*24</f>
        <v>250344</v>
      </c>
      <c r="I6" s="2">
        <f>G6-H6</f>
        <v>81820.299999999988</v>
      </c>
      <c r="J6" s="19">
        <f>ROUND(E6/SUM($E$6:$E$25)*$H$2,0)</f>
        <v>503647</v>
      </c>
    </row>
    <row r="7" spans="1:10">
      <c r="A7" s="11">
        <v>2</v>
      </c>
      <c r="B7" s="11" t="s">
        <v>25</v>
      </c>
      <c r="C7" s="11">
        <f>'N8'!C7+2</f>
        <v>58</v>
      </c>
      <c r="D7" s="1">
        <f t="shared" ref="D7:D55" si="1">ROUND(0.35/($C$6-$C$55)*C7,2)+0.81</f>
        <v>1.46</v>
      </c>
      <c r="E7" s="1">
        <f t="shared" si="0"/>
        <v>84.679999999999993</v>
      </c>
      <c r="F7" s="2">
        <f t="shared" ref="F7:F25" si="2">ROUND(E7/$D$2*$G$3,0)+J7</f>
        <v>3074062</v>
      </c>
      <c r="G7" s="2">
        <f t="shared" ref="G7:G55" si="3">F7/F$2</f>
        <v>307406.2</v>
      </c>
      <c r="H7" s="2">
        <f t="shared" ref="H7:H55" si="4">171*C7*24</f>
        <v>238032</v>
      </c>
      <c r="I7" s="2">
        <f t="shared" ref="I7:I55" si="5">G7-H7</f>
        <v>69374.200000000012</v>
      </c>
      <c r="J7" s="19">
        <f t="shared" ref="J7:J25" si="6">ROUND(E7/SUM($E$6:$E$25)*$H$2,0)</f>
        <v>466107</v>
      </c>
    </row>
    <row r="8" spans="1:10">
      <c r="A8" s="11">
        <v>3</v>
      </c>
      <c r="B8" s="11" t="s">
        <v>26</v>
      </c>
      <c r="C8" s="11">
        <f>'N8'!C8+2</f>
        <v>57</v>
      </c>
      <c r="D8" s="1">
        <f t="shared" si="1"/>
        <v>1.4500000000000002</v>
      </c>
      <c r="E8" s="1">
        <f t="shared" si="0"/>
        <v>82.65</v>
      </c>
      <c r="F8" s="2">
        <f t="shared" si="2"/>
        <v>3000369</v>
      </c>
      <c r="G8" s="2">
        <f>F8/F$2</f>
        <v>300036.90000000002</v>
      </c>
      <c r="H8" s="2">
        <f t="shared" si="4"/>
        <v>233928</v>
      </c>
      <c r="I8" s="2">
        <f>G8-H8</f>
        <v>66108.900000000023</v>
      </c>
      <c r="J8" s="19">
        <f t="shared" si="6"/>
        <v>454933</v>
      </c>
    </row>
    <row r="9" spans="1:10">
      <c r="A9" s="11">
        <v>4</v>
      </c>
      <c r="B9" s="11" t="s">
        <v>27</v>
      </c>
      <c r="C9" s="11">
        <f>'N8'!C9+2</f>
        <v>54</v>
      </c>
      <c r="D9" s="1">
        <f t="shared" si="1"/>
        <v>1.42</v>
      </c>
      <c r="E9" s="1">
        <f t="shared" si="0"/>
        <v>76.679999999999993</v>
      </c>
      <c r="F9" s="2">
        <f t="shared" si="2"/>
        <v>2783645</v>
      </c>
      <c r="G9" s="2">
        <f t="shared" si="3"/>
        <v>278364.5</v>
      </c>
      <c r="H9" s="2">
        <f t="shared" si="4"/>
        <v>221616</v>
      </c>
      <c r="I9" s="2">
        <f t="shared" si="5"/>
        <v>56748.5</v>
      </c>
      <c r="J9" s="19">
        <f t="shared" si="6"/>
        <v>422072</v>
      </c>
    </row>
    <row r="10" spans="1:10">
      <c r="A10" s="11">
        <v>5</v>
      </c>
      <c r="B10" s="11" t="s">
        <v>28</v>
      </c>
      <c r="C10" s="11">
        <f>'N8'!C10+2</f>
        <v>53</v>
      </c>
      <c r="D10" s="1">
        <f t="shared" si="1"/>
        <v>1.4100000000000001</v>
      </c>
      <c r="E10" s="1">
        <f t="shared" si="0"/>
        <v>74.73</v>
      </c>
      <c r="F10" s="2">
        <f t="shared" si="2"/>
        <v>2712857</v>
      </c>
      <c r="G10" s="2">
        <f t="shared" si="3"/>
        <v>271285.7</v>
      </c>
      <c r="H10" s="2">
        <f t="shared" si="4"/>
        <v>217512</v>
      </c>
      <c r="I10" s="2">
        <f t="shared" si="5"/>
        <v>53773.700000000012</v>
      </c>
      <c r="J10" s="19">
        <f t="shared" si="6"/>
        <v>411339</v>
      </c>
    </row>
    <row r="11" spans="1:10">
      <c r="A11" s="11">
        <v>6</v>
      </c>
      <c r="B11" s="11" t="s">
        <v>29</v>
      </c>
      <c r="C11" s="11">
        <f>'N8'!C11+2</f>
        <v>53</v>
      </c>
      <c r="D11" s="1">
        <f t="shared" si="1"/>
        <v>1.4100000000000001</v>
      </c>
      <c r="E11" s="1">
        <f t="shared" si="0"/>
        <v>74.73</v>
      </c>
      <c r="F11" s="2">
        <f t="shared" si="2"/>
        <v>2712857</v>
      </c>
      <c r="G11" s="2">
        <f t="shared" si="3"/>
        <v>271285.7</v>
      </c>
      <c r="H11" s="2">
        <f t="shared" si="4"/>
        <v>217512</v>
      </c>
      <c r="I11" s="2">
        <f t="shared" si="5"/>
        <v>53773.700000000012</v>
      </c>
      <c r="J11" s="19">
        <f t="shared" si="6"/>
        <v>411339</v>
      </c>
    </row>
    <row r="12" spans="1:10">
      <c r="A12" s="11">
        <v>7</v>
      </c>
      <c r="B12" s="11" t="s">
        <v>30</v>
      </c>
      <c r="C12" s="11">
        <f>'N8'!C12+2</f>
        <v>52</v>
      </c>
      <c r="D12" s="1">
        <f t="shared" si="1"/>
        <v>1.4</v>
      </c>
      <c r="E12" s="1">
        <f t="shared" si="0"/>
        <v>72.8</v>
      </c>
      <c r="F12" s="2">
        <f t="shared" si="2"/>
        <v>2642794</v>
      </c>
      <c r="G12" s="2">
        <f t="shared" si="3"/>
        <v>264279.40000000002</v>
      </c>
      <c r="H12" s="2">
        <f t="shared" si="4"/>
        <v>213408</v>
      </c>
      <c r="I12" s="2">
        <f t="shared" si="5"/>
        <v>50871.400000000023</v>
      </c>
      <c r="J12" s="19">
        <f t="shared" si="6"/>
        <v>400716</v>
      </c>
    </row>
    <row r="13" spans="1:10">
      <c r="A13" s="11">
        <v>8</v>
      </c>
      <c r="B13" s="11" t="s">
        <v>31</v>
      </c>
      <c r="C13" s="11">
        <f>'N8'!C13+2</f>
        <v>50</v>
      </c>
      <c r="D13" s="1">
        <f t="shared" si="1"/>
        <v>1.37</v>
      </c>
      <c r="E13" s="1">
        <f t="shared" si="0"/>
        <v>68.5</v>
      </c>
      <c r="F13" s="2">
        <f t="shared" si="2"/>
        <v>2486694</v>
      </c>
      <c r="G13" s="2">
        <f t="shared" si="3"/>
        <v>248669.4</v>
      </c>
      <c r="H13" s="2">
        <f t="shared" si="4"/>
        <v>205200</v>
      </c>
      <c r="I13" s="2">
        <f t="shared" si="5"/>
        <v>43469.399999999994</v>
      </c>
      <c r="J13" s="19">
        <f t="shared" si="6"/>
        <v>377047</v>
      </c>
    </row>
    <row r="14" spans="1:10">
      <c r="A14" s="11">
        <v>9</v>
      </c>
      <c r="B14" s="11" t="s">
        <v>32</v>
      </c>
      <c r="C14" s="11">
        <f>'N8'!C14+2</f>
        <v>50</v>
      </c>
      <c r="D14" s="1">
        <f t="shared" si="1"/>
        <v>1.37</v>
      </c>
      <c r="E14" s="1">
        <f t="shared" si="0"/>
        <v>68.5</v>
      </c>
      <c r="F14" s="2">
        <f t="shared" si="2"/>
        <v>2486694</v>
      </c>
      <c r="G14" s="2">
        <f t="shared" si="3"/>
        <v>248669.4</v>
      </c>
      <c r="H14" s="2">
        <f t="shared" si="4"/>
        <v>205200</v>
      </c>
      <c r="I14" s="2">
        <f t="shared" si="5"/>
        <v>43469.399999999994</v>
      </c>
      <c r="J14" s="19">
        <f t="shared" si="6"/>
        <v>377047</v>
      </c>
    </row>
    <row r="15" spans="1:10">
      <c r="A15" s="11">
        <v>10</v>
      </c>
      <c r="B15" s="11" t="s">
        <v>33</v>
      </c>
      <c r="C15" s="11">
        <f>'N8'!C15+2</f>
        <v>50</v>
      </c>
      <c r="D15" s="1">
        <f t="shared" si="1"/>
        <v>1.37</v>
      </c>
      <c r="E15" s="1">
        <f t="shared" si="0"/>
        <v>68.5</v>
      </c>
      <c r="F15" s="2">
        <f t="shared" si="2"/>
        <v>2486694</v>
      </c>
      <c r="G15" s="2">
        <f t="shared" si="3"/>
        <v>248669.4</v>
      </c>
      <c r="H15" s="2">
        <f t="shared" si="4"/>
        <v>205200</v>
      </c>
      <c r="I15" s="2">
        <f t="shared" si="5"/>
        <v>43469.399999999994</v>
      </c>
      <c r="J15" s="19">
        <f t="shared" si="6"/>
        <v>377047</v>
      </c>
    </row>
    <row r="16" spans="1:10">
      <c r="A16" s="11">
        <v>11</v>
      </c>
      <c r="B16" s="11" t="s">
        <v>34</v>
      </c>
      <c r="C16" s="11">
        <f>'N8'!C16+2</f>
        <v>49</v>
      </c>
      <c r="D16" s="1">
        <f t="shared" si="1"/>
        <v>1.36</v>
      </c>
      <c r="E16" s="1">
        <f t="shared" si="0"/>
        <v>66.64</v>
      </c>
      <c r="F16" s="2">
        <f t="shared" si="2"/>
        <v>2419173</v>
      </c>
      <c r="G16" s="2">
        <f t="shared" si="3"/>
        <v>241917.3</v>
      </c>
      <c r="H16" s="2">
        <f t="shared" si="4"/>
        <v>201096</v>
      </c>
      <c r="I16" s="2">
        <f t="shared" si="5"/>
        <v>40821.299999999988</v>
      </c>
      <c r="J16" s="19">
        <f t="shared" si="6"/>
        <v>366809</v>
      </c>
    </row>
    <row r="17" spans="1:10">
      <c r="A17" s="11">
        <v>12</v>
      </c>
      <c r="B17" s="11" t="s">
        <v>35</v>
      </c>
      <c r="C17" s="11">
        <f>'N8'!C17+2</f>
        <v>48</v>
      </c>
      <c r="D17" s="1">
        <f t="shared" si="1"/>
        <v>1.35</v>
      </c>
      <c r="E17" s="1">
        <f t="shared" si="0"/>
        <v>64.800000000000011</v>
      </c>
      <c r="F17" s="2">
        <f t="shared" si="2"/>
        <v>2352377</v>
      </c>
      <c r="G17" s="2">
        <f t="shared" si="3"/>
        <v>235237.7</v>
      </c>
      <c r="H17" s="2">
        <f t="shared" si="4"/>
        <v>196992</v>
      </c>
      <c r="I17" s="2">
        <f t="shared" si="5"/>
        <v>38245.700000000012</v>
      </c>
      <c r="J17" s="19">
        <f t="shared" si="6"/>
        <v>356681</v>
      </c>
    </row>
    <row r="18" spans="1:10">
      <c r="A18" s="11">
        <v>13</v>
      </c>
      <c r="B18" s="11" t="s">
        <v>36</v>
      </c>
      <c r="C18" s="11">
        <f>'N8'!C18+2</f>
        <v>48</v>
      </c>
      <c r="D18" s="1">
        <f t="shared" si="1"/>
        <v>1.35</v>
      </c>
      <c r="E18" s="1">
        <f t="shared" si="0"/>
        <v>64.800000000000011</v>
      </c>
      <c r="F18" s="2">
        <f t="shared" si="2"/>
        <v>2352377</v>
      </c>
      <c r="G18" s="2">
        <f t="shared" si="3"/>
        <v>235237.7</v>
      </c>
      <c r="H18" s="2">
        <f t="shared" si="4"/>
        <v>196992</v>
      </c>
      <c r="I18" s="2">
        <f t="shared" si="5"/>
        <v>38245.700000000012</v>
      </c>
      <c r="J18" s="19">
        <f t="shared" si="6"/>
        <v>356681</v>
      </c>
    </row>
    <row r="19" spans="1:10">
      <c r="A19" s="11">
        <v>14</v>
      </c>
      <c r="B19" s="11" t="s">
        <v>37</v>
      </c>
      <c r="C19" s="11">
        <f>'N8'!C19+2</f>
        <v>47</v>
      </c>
      <c r="D19" s="1">
        <f t="shared" si="1"/>
        <v>1.34</v>
      </c>
      <c r="E19" s="1">
        <f t="shared" si="0"/>
        <v>62.980000000000004</v>
      </c>
      <c r="F19" s="2">
        <f t="shared" si="2"/>
        <v>2286307</v>
      </c>
      <c r="G19" s="2">
        <f t="shared" si="3"/>
        <v>228630.7</v>
      </c>
      <c r="H19" s="2">
        <f t="shared" si="4"/>
        <v>192888</v>
      </c>
      <c r="I19" s="2">
        <f t="shared" si="5"/>
        <v>35742.700000000012</v>
      </c>
      <c r="J19" s="19">
        <f t="shared" si="6"/>
        <v>346663</v>
      </c>
    </row>
    <row r="20" spans="1:10">
      <c r="A20" s="11">
        <v>15</v>
      </c>
      <c r="B20" s="11" t="s">
        <v>38</v>
      </c>
      <c r="C20" s="11">
        <f>'N8'!C20+2</f>
        <v>47</v>
      </c>
      <c r="D20" s="1">
        <f t="shared" si="1"/>
        <v>1.34</v>
      </c>
      <c r="E20" s="1">
        <f t="shared" si="0"/>
        <v>62.980000000000004</v>
      </c>
      <c r="F20" s="2">
        <f t="shared" si="2"/>
        <v>2286307</v>
      </c>
      <c r="G20" s="2">
        <f t="shared" si="3"/>
        <v>228630.7</v>
      </c>
      <c r="H20" s="2">
        <f t="shared" si="4"/>
        <v>192888</v>
      </c>
      <c r="I20" s="2">
        <f t="shared" si="5"/>
        <v>35742.700000000012</v>
      </c>
      <c r="J20" s="19">
        <f t="shared" si="6"/>
        <v>346663</v>
      </c>
    </row>
    <row r="21" spans="1:10">
      <c r="A21" s="11">
        <v>16</v>
      </c>
      <c r="B21" s="11" t="s">
        <v>39</v>
      </c>
      <c r="C21" s="11">
        <f>'N8'!C21+2</f>
        <v>46</v>
      </c>
      <c r="D21" s="1">
        <f t="shared" si="1"/>
        <v>1.33</v>
      </c>
      <c r="E21" s="1">
        <f t="shared" si="0"/>
        <v>61.180000000000007</v>
      </c>
      <c r="F21" s="2">
        <f t="shared" si="2"/>
        <v>2220963</v>
      </c>
      <c r="G21" s="2">
        <f t="shared" si="3"/>
        <v>222096.3</v>
      </c>
      <c r="H21" s="2">
        <f t="shared" si="4"/>
        <v>188784</v>
      </c>
      <c r="I21" s="2">
        <f t="shared" si="5"/>
        <v>33312.299999999988</v>
      </c>
      <c r="J21" s="19">
        <f t="shared" si="6"/>
        <v>336755</v>
      </c>
    </row>
    <row r="22" spans="1:10">
      <c r="A22" s="11">
        <v>17</v>
      </c>
      <c r="B22" s="11" t="s">
        <v>40</v>
      </c>
      <c r="C22" s="11">
        <f>'N8'!C22+2</f>
        <v>45</v>
      </c>
      <c r="D22" s="1">
        <f t="shared" si="1"/>
        <v>1.32</v>
      </c>
      <c r="E22" s="1">
        <f t="shared" si="0"/>
        <v>59.400000000000006</v>
      </c>
      <c r="F22" s="2">
        <f t="shared" si="2"/>
        <v>2156345</v>
      </c>
      <c r="G22" s="2">
        <f t="shared" si="3"/>
        <v>215634.5</v>
      </c>
      <c r="H22" s="2">
        <f t="shared" si="4"/>
        <v>184680</v>
      </c>
      <c r="I22" s="2">
        <f t="shared" si="5"/>
        <v>30954.5</v>
      </c>
      <c r="J22" s="19">
        <f t="shared" si="6"/>
        <v>326957</v>
      </c>
    </row>
    <row r="23" spans="1:10">
      <c r="A23" s="11">
        <v>18</v>
      </c>
      <c r="B23" s="11" t="s">
        <v>41</v>
      </c>
      <c r="C23" s="11">
        <f>'N8'!C23+2</f>
        <v>45</v>
      </c>
      <c r="D23" s="1">
        <f t="shared" si="1"/>
        <v>1.32</v>
      </c>
      <c r="E23" s="1">
        <f t="shared" si="0"/>
        <v>59.400000000000006</v>
      </c>
      <c r="F23" s="2">
        <f t="shared" si="2"/>
        <v>2156345</v>
      </c>
      <c r="G23" s="2">
        <f t="shared" si="3"/>
        <v>215634.5</v>
      </c>
      <c r="H23" s="2">
        <f t="shared" si="4"/>
        <v>184680</v>
      </c>
      <c r="I23" s="2">
        <f t="shared" si="5"/>
        <v>30954.5</v>
      </c>
      <c r="J23" s="19">
        <f t="shared" si="6"/>
        <v>326957</v>
      </c>
    </row>
    <row r="24" spans="1:10">
      <c r="A24" s="11">
        <v>19</v>
      </c>
      <c r="B24" s="11" t="s">
        <v>42</v>
      </c>
      <c r="C24" s="11">
        <f>'N8'!C24+2</f>
        <v>44</v>
      </c>
      <c r="D24" s="1">
        <f t="shared" si="1"/>
        <v>1.31</v>
      </c>
      <c r="E24" s="1">
        <f t="shared" si="0"/>
        <v>57.64</v>
      </c>
      <c r="F24" s="2">
        <f t="shared" si="2"/>
        <v>2092454</v>
      </c>
      <c r="G24" s="2">
        <f t="shared" si="3"/>
        <v>209245.4</v>
      </c>
      <c r="H24" s="2">
        <f t="shared" si="4"/>
        <v>180576</v>
      </c>
      <c r="I24" s="2">
        <f t="shared" si="5"/>
        <v>28669.399999999994</v>
      </c>
      <c r="J24" s="19">
        <f t="shared" si="6"/>
        <v>317270</v>
      </c>
    </row>
    <row r="25" spans="1:10">
      <c r="A25" s="11">
        <v>20</v>
      </c>
      <c r="B25" s="11" t="s">
        <v>43</v>
      </c>
      <c r="C25" s="11">
        <f>'N8'!C25+2</f>
        <v>44</v>
      </c>
      <c r="D25" s="1">
        <f t="shared" si="1"/>
        <v>1.31</v>
      </c>
      <c r="E25" s="1">
        <f t="shared" si="0"/>
        <v>57.64</v>
      </c>
      <c r="F25" s="2">
        <f t="shared" si="2"/>
        <v>2092454</v>
      </c>
      <c r="G25" s="2">
        <f t="shared" si="3"/>
        <v>209245.4</v>
      </c>
      <c r="H25" s="2">
        <f t="shared" si="4"/>
        <v>180576</v>
      </c>
      <c r="I25" s="2">
        <f t="shared" si="5"/>
        <v>28669.399999999994</v>
      </c>
      <c r="J25" s="19">
        <f t="shared" si="6"/>
        <v>317270</v>
      </c>
    </row>
    <row r="26" spans="1:10">
      <c r="A26" s="11">
        <v>21</v>
      </c>
      <c r="B26" s="11" t="s">
        <v>44</v>
      </c>
      <c r="C26" s="11">
        <f>'N8'!C26+2</f>
        <v>44</v>
      </c>
      <c r="D26" s="1">
        <f t="shared" si="1"/>
        <v>1.31</v>
      </c>
      <c r="E26" s="1">
        <f t="shared" si="0"/>
        <v>57.64</v>
      </c>
      <c r="F26" s="2">
        <f t="shared" ref="F16:F55" si="7">ROUND(E26/$D$2*$G$3,0)</f>
        <v>1775184</v>
      </c>
      <c r="G26" s="2">
        <f t="shared" si="3"/>
        <v>177518.4</v>
      </c>
      <c r="H26" s="2">
        <f t="shared" si="4"/>
        <v>180576</v>
      </c>
      <c r="I26" s="2">
        <f t="shared" si="5"/>
        <v>-3057.6000000000058</v>
      </c>
    </row>
    <row r="27" spans="1:10">
      <c r="A27" s="11">
        <v>22</v>
      </c>
      <c r="B27" s="11" t="s">
        <v>45</v>
      </c>
      <c r="C27" s="11">
        <f>'N8'!C27+2</f>
        <v>43</v>
      </c>
      <c r="D27" s="1">
        <f t="shared" si="1"/>
        <v>1.3</v>
      </c>
      <c r="E27" s="1">
        <f t="shared" si="0"/>
        <v>55.9</v>
      </c>
      <c r="F27" s="2">
        <f t="shared" si="7"/>
        <v>1721595</v>
      </c>
      <c r="G27" s="2">
        <f t="shared" si="3"/>
        <v>172159.5</v>
      </c>
      <c r="H27" s="2">
        <f t="shared" si="4"/>
        <v>176472</v>
      </c>
      <c r="I27" s="2">
        <f t="shared" si="5"/>
        <v>-4312.5</v>
      </c>
    </row>
    <row r="28" spans="1:10">
      <c r="A28" s="11">
        <v>23</v>
      </c>
      <c r="B28" s="11" t="s">
        <v>46</v>
      </c>
      <c r="C28" s="11">
        <f>'N8'!C28+2</f>
        <v>42</v>
      </c>
      <c r="D28" s="1">
        <f t="shared" si="1"/>
        <v>1.28</v>
      </c>
      <c r="E28" s="1">
        <f t="shared" si="0"/>
        <v>53.76</v>
      </c>
      <c r="F28" s="2">
        <f t="shared" si="7"/>
        <v>1655688</v>
      </c>
      <c r="G28" s="2">
        <f t="shared" si="3"/>
        <v>165568.79999999999</v>
      </c>
      <c r="H28" s="2">
        <f t="shared" si="4"/>
        <v>172368</v>
      </c>
      <c r="I28" s="2">
        <f t="shared" si="5"/>
        <v>-6799.2000000000116</v>
      </c>
    </row>
    <row r="29" spans="1:10">
      <c r="A29" s="11">
        <v>24</v>
      </c>
      <c r="B29" s="11" t="s">
        <v>47</v>
      </c>
      <c r="C29" s="11">
        <f>'N8'!C29+2</f>
        <v>42</v>
      </c>
      <c r="D29" s="1">
        <f t="shared" si="1"/>
        <v>1.28</v>
      </c>
      <c r="E29" s="1">
        <f t="shared" si="0"/>
        <v>53.76</v>
      </c>
      <c r="F29" s="2">
        <f t="shared" si="7"/>
        <v>1655688</v>
      </c>
      <c r="G29" s="2">
        <f t="shared" si="3"/>
        <v>165568.79999999999</v>
      </c>
      <c r="H29" s="2">
        <f t="shared" si="4"/>
        <v>172368</v>
      </c>
      <c r="I29" s="2">
        <f t="shared" si="5"/>
        <v>-6799.2000000000116</v>
      </c>
    </row>
    <row r="30" spans="1:10">
      <c r="A30" s="11">
        <v>25</v>
      </c>
      <c r="B30" s="11" t="s">
        <v>48</v>
      </c>
      <c r="C30" s="11">
        <f>'N8'!C30+2</f>
        <v>42</v>
      </c>
      <c r="D30" s="1">
        <f t="shared" si="1"/>
        <v>1.28</v>
      </c>
      <c r="E30" s="1">
        <f t="shared" si="0"/>
        <v>53.76</v>
      </c>
      <c r="F30" s="2">
        <f t="shared" si="7"/>
        <v>1655688</v>
      </c>
      <c r="G30" s="2">
        <f t="shared" si="3"/>
        <v>165568.79999999999</v>
      </c>
      <c r="H30" s="2">
        <f t="shared" si="4"/>
        <v>172368</v>
      </c>
      <c r="I30" s="2">
        <f t="shared" si="5"/>
        <v>-6799.2000000000116</v>
      </c>
    </row>
    <row r="31" spans="1:10">
      <c r="A31" s="11">
        <v>26</v>
      </c>
      <c r="B31" s="11" t="s">
        <v>49</v>
      </c>
      <c r="C31" s="11">
        <f>'N8'!C31+2</f>
        <v>41</v>
      </c>
      <c r="D31" s="1">
        <f t="shared" si="1"/>
        <v>1.27</v>
      </c>
      <c r="E31" s="1">
        <f t="shared" si="0"/>
        <v>52.07</v>
      </c>
      <c r="F31" s="2">
        <f t="shared" si="7"/>
        <v>1603640</v>
      </c>
      <c r="G31" s="2">
        <f t="shared" si="3"/>
        <v>160364</v>
      </c>
      <c r="H31" s="2">
        <f t="shared" si="4"/>
        <v>168264</v>
      </c>
      <c r="I31" s="2">
        <f t="shared" si="5"/>
        <v>-7900</v>
      </c>
    </row>
    <row r="32" spans="1:10">
      <c r="A32" s="12">
        <v>27</v>
      </c>
      <c r="B32" s="12" t="s">
        <v>50</v>
      </c>
      <c r="C32" s="11">
        <f>'N8'!C32+2</f>
        <v>40</v>
      </c>
      <c r="D32" s="1">
        <f t="shared" si="1"/>
        <v>1.26</v>
      </c>
      <c r="E32" s="1">
        <f t="shared" si="0"/>
        <v>50.4</v>
      </c>
      <c r="F32" s="2">
        <f t="shared" si="7"/>
        <v>1552208</v>
      </c>
      <c r="G32" s="2">
        <f t="shared" si="3"/>
        <v>155220.79999999999</v>
      </c>
      <c r="H32" s="2">
        <f t="shared" si="4"/>
        <v>164160</v>
      </c>
      <c r="I32" s="2">
        <f t="shared" si="5"/>
        <v>-8939.2000000000116</v>
      </c>
    </row>
    <row r="33" spans="1:9">
      <c r="A33" s="11">
        <v>28</v>
      </c>
      <c r="B33" s="11" t="s">
        <v>51</v>
      </c>
      <c r="C33" s="11">
        <f>'N8'!C33+2</f>
        <v>39</v>
      </c>
      <c r="D33" s="1">
        <f t="shared" si="1"/>
        <v>1.25</v>
      </c>
      <c r="E33" s="1">
        <f t="shared" si="0"/>
        <v>48.75</v>
      </c>
      <c r="F33" s="2">
        <f t="shared" si="7"/>
        <v>1501391</v>
      </c>
      <c r="G33" s="2">
        <f t="shared" si="3"/>
        <v>150139.1</v>
      </c>
      <c r="H33" s="2">
        <f t="shared" si="4"/>
        <v>160056</v>
      </c>
      <c r="I33" s="2">
        <f t="shared" si="5"/>
        <v>-9916.8999999999942</v>
      </c>
    </row>
    <row r="34" spans="1:9">
      <c r="A34" s="11">
        <v>29</v>
      </c>
      <c r="B34" s="11" t="s">
        <v>52</v>
      </c>
      <c r="C34" s="11">
        <f>'N8'!C34+2</f>
        <v>39</v>
      </c>
      <c r="D34" s="1">
        <f t="shared" si="1"/>
        <v>1.25</v>
      </c>
      <c r="E34" s="1">
        <f t="shared" si="0"/>
        <v>48.75</v>
      </c>
      <c r="F34" s="2">
        <f t="shared" si="7"/>
        <v>1501391</v>
      </c>
      <c r="G34" s="2">
        <f t="shared" si="3"/>
        <v>150139.1</v>
      </c>
      <c r="H34" s="2">
        <f t="shared" si="4"/>
        <v>160056</v>
      </c>
      <c r="I34" s="2">
        <f t="shared" si="5"/>
        <v>-9916.8999999999942</v>
      </c>
    </row>
    <row r="35" spans="1:9">
      <c r="A35" s="11">
        <v>30</v>
      </c>
      <c r="B35" s="11" t="s">
        <v>53</v>
      </c>
      <c r="C35" s="11">
        <f>'N8'!C35+2</f>
        <v>39</v>
      </c>
      <c r="D35" s="1">
        <f t="shared" si="1"/>
        <v>1.25</v>
      </c>
      <c r="E35" s="1">
        <f t="shared" si="0"/>
        <v>48.75</v>
      </c>
      <c r="F35" s="2">
        <f t="shared" si="7"/>
        <v>1501391</v>
      </c>
      <c r="G35" s="2">
        <f t="shared" si="3"/>
        <v>150139.1</v>
      </c>
      <c r="H35" s="2">
        <f t="shared" si="4"/>
        <v>160056</v>
      </c>
      <c r="I35" s="2">
        <f t="shared" si="5"/>
        <v>-9916.8999999999942</v>
      </c>
    </row>
    <row r="36" spans="1:9">
      <c r="A36" s="11">
        <v>31</v>
      </c>
      <c r="B36" s="11" t="s">
        <v>54</v>
      </c>
      <c r="C36" s="11">
        <f>'N8'!C36+2</f>
        <v>39</v>
      </c>
      <c r="D36" s="1">
        <f t="shared" si="1"/>
        <v>1.25</v>
      </c>
      <c r="E36" s="1">
        <f t="shared" si="0"/>
        <v>48.75</v>
      </c>
      <c r="F36" s="2">
        <f t="shared" si="7"/>
        <v>1501391</v>
      </c>
      <c r="G36" s="2">
        <f t="shared" si="3"/>
        <v>150139.1</v>
      </c>
      <c r="H36" s="2">
        <f t="shared" si="4"/>
        <v>160056</v>
      </c>
      <c r="I36" s="2">
        <f t="shared" si="5"/>
        <v>-9916.8999999999942</v>
      </c>
    </row>
    <row r="37" spans="1:9">
      <c r="A37" s="11">
        <v>32</v>
      </c>
      <c r="B37" s="11" t="s">
        <v>55</v>
      </c>
      <c r="C37" s="11">
        <f>'N8'!C37+2</f>
        <v>38</v>
      </c>
      <c r="D37" s="1">
        <f t="shared" si="1"/>
        <v>1.24</v>
      </c>
      <c r="E37" s="1">
        <f t="shared" si="0"/>
        <v>47.12</v>
      </c>
      <c r="F37" s="2">
        <f t="shared" si="7"/>
        <v>1451191</v>
      </c>
      <c r="G37" s="2">
        <f t="shared" si="3"/>
        <v>145119.1</v>
      </c>
      <c r="H37" s="2">
        <f t="shared" si="4"/>
        <v>155952</v>
      </c>
      <c r="I37" s="2">
        <f t="shared" si="5"/>
        <v>-10832.899999999994</v>
      </c>
    </row>
    <row r="38" spans="1:9">
      <c r="A38" s="11">
        <v>33</v>
      </c>
      <c r="B38" s="11" t="s">
        <v>56</v>
      </c>
      <c r="C38" s="11">
        <f>'N8'!C38+2</f>
        <v>37</v>
      </c>
      <c r="D38" s="1">
        <f t="shared" si="1"/>
        <v>1.23</v>
      </c>
      <c r="E38" s="1">
        <f t="shared" ref="E38:E55" si="8">C38*D38</f>
        <v>45.51</v>
      </c>
      <c r="F38" s="2">
        <f t="shared" si="7"/>
        <v>1401607</v>
      </c>
      <c r="G38" s="2">
        <f t="shared" si="3"/>
        <v>140160.70000000001</v>
      </c>
      <c r="H38" s="2">
        <f t="shared" si="4"/>
        <v>151848</v>
      </c>
      <c r="I38" s="2">
        <f t="shared" si="5"/>
        <v>-11687.299999999988</v>
      </c>
    </row>
    <row r="39" spans="1:9">
      <c r="A39" s="11">
        <v>34</v>
      </c>
      <c r="B39" s="11" t="s">
        <v>57</v>
      </c>
      <c r="C39" s="11">
        <f>'N8'!C39+2</f>
        <v>37</v>
      </c>
      <c r="D39" s="1">
        <f t="shared" si="1"/>
        <v>1.23</v>
      </c>
      <c r="E39" s="1">
        <f t="shared" si="8"/>
        <v>45.51</v>
      </c>
      <c r="F39" s="2">
        <f t="shared" si="7"/>
        <v>1401607</v>
      </c>
      <c r="G39" s="2">
        <f t="shared" si="3"/>
        <v>140160.70000000001</v>
      </c>
      <c r="H39" s="2">
        <f t="shared" si="4"/>
        <v>151848</v>
      </c>
      <c r="I39" s="2">
        <f t="shared" si="5"/>
        <v>-11687.299999999988</v>
      </c>
    </row>
    <row r="40" spans="1:9">
      <c r="A40" s="11">
        <v>35</v>
      </c>
      <c r="B40" s="11" t="s">
        <v>58</v>
      </c>
      <c r="C40" s="11">
        <f>'N8'!C40+2</f>
        <v>37</v>
      </c>
      <c r="D40" s="1">
        <f t="shared" si="1"/>
        <v>1.23</v>
      </c>
      <c r="E40" s="1">
        <f t="shared" si="8"/>
        <v>45.51</v>
      </c>
      <c r="F40" s="2">
        <f t="shared" si="7"/>
        <v>1401607</v>
      </c>
      <c r="G40" s="2">
        <f t="shared" si="3"/>
        <v>140160.70000000001</v>
      </c>
      <c r="H40" s="2">
        <f t="shared" si="4"/>
        <v>151848</v>
      </c>
      <c r="I40" s="2">
        <f t="shared" si="5"/>
        <v>-11687.299999999988</v>
      </c>
    </row>
    <row r="41" spans="1:9">
      <c r="A41" s="11">
        <v>36</v>
      </c>
      <c r="B41" s="11" t="s">
        <v>59</v>
      </c>
      <c r="C41" s="11">
        <f>'N8'!C41+2</f>
        <v>37</v>
      </c>
      <c r="D41" s="1">
        <f t="shared" si="1"/>
        <v>1.23</v>
      </c>
      <c r="E41" s="1">
        <f t="shared" si="8"/>
        <v>45.51</v>
      </c>
      <c r="F41" s="2">
        <f t="shared" si="7"/>
        <v>1401607</v>
      </c>
      <c r="G41" s="2">
        <f t="shared" si="3"/>
        <v>140160.70000000001</v>
      </c>
      <c r="H41" s="2">
        <f t="shared" si="4"/>
        <v>151848</v>
      </c>
      <c r="I41" s="2">
        <f t="shared" si="5"/>
        <v>-11687.299999999988</v>
      </c>
    </row>
    <row r="42" spans="1:9">
      <c r="A42" s="11">
        <v>37</v>
      </c>
      <c r="B42" s="11" t="s">
        <v>60</v>
      </c>
      <c r="C42" s="11">
        <f>'N8'!C42+2</f>
        <v>36</v>
      </c>
      <c r="D42" s="1">
        <f t="shared" si="1"/>
        <v>1.22</v>
      </c>
      <c r="E42" s="1">
        <f t="shared" si="8"/>
        <v>43.92</v>
      </c>
      <c r="F42" s="2">
        <f t="shared" si="7"/>
        <v>1352638</v>
      </c>
      <c r="G42" s="2">
        <f t="shared" si="3"/>
        <v>135263.79999999999</v>
      </c>
      <c r="H42" s="2">
        <f t="shared" si="4"/>
        <v>147744</v>
      </c>
      <c r="I42" s="2">
        <f t="shared" si="5"/>
        <v>-12480.200000000012</v>
      </c>
    </row>
    <row r="43" spans="1:9">
      <c r="A43" s="11">
        <v>38</v>
      </c>
      <c r="B43" s="11" t="s">
        <v>61</v>
      </c>
      <c r="C43" s="11">
        <f>'N8'!C43+2</f>
        <v>36</v>
      </c>
      <c r="D43" s="1">
        <f t="shared" si="1"/>
        <v>1.22</v>
      </c>
      <c r="E43" s="1">
        <f t="shared" si="8"/>
        <v>43.92</v>
      </c>
      <c r="F43" s="2">
        <f t="shared" si="7"/>
        <v>1352638</v>
      </c>
      <c r="G43" s="2">
        <f t="shared" si="3"/>
        <v>135263.79999999999</v>
      </c>
      <c r="H43" s="2">
        <f t="shared" si="4"/>
        <v>147744</v>
      </c>
      <c r="I43" s="2">
        <f t="shared" si="5"/>
        <v>-12480.200000000012</v>
      </c>
    </row>
    <row r="44" spans="1:9">
      <c r="A44" s="11">
        <v>39</v>
      </c>
      <c r="B44" s="11" t="s">
        <v>62</v>
      </c>
      <c r="C44" s="11">
        <f>'N8'!C44+2</f>
        <v>35</v>
      </c>
      <c r="D44" s="1">
        <f t="shared" si="1"/>
        <v>1.21</v>
      </c>
      <c r="E44" s="1">
        <f t="shared" si="8"/>
        <v>42.35</v>
      </c>
      <c r="F44" s="2">
        <f t="shared" si="7"/>
        <v>1304286</v>
      </c>
      <c r="G44" s="2">
        <f t="shared" si="3"/>
        <v>130428.6</v>
      </c>
      <c r="H44" s="2">
        <f t="shared" si="4"/>
        <v>143640</v>
      </c>
      <c r="I44" s="2">
        <f t="shared" si="5"/>
        <v>-13211.399999999994</v>
      </c>
    </row>
    <row r="45" spans="1:9">
      <c r="A45" s="11">
        <v>40</v>
      </c>
      <c r="B45" s="11" t="s">
        <v>63</v>
      </c>
      <c r="C45" s="11">
        <f>'N8'!C45+2</f>
        <v>34</v>
      </c>
      <c r="D45" s="1">
        <f t="shared" si="1"/>
        <v>1.19</v>
      </c>
      <c r="E45" s="1">
        <f t="shared" si="8"/>
        <v>40.46</v>
      </c>
      <c r="F45" s="2">
        <f t="shared" si="7"/>
        <v>1246078</v>
      </c>
      <c r="G45" s="2">
        <f t="shared" si="3"/>
        <v>124607.8</v>
      </c>
      <c r="H45" s="2">
        <f t="shared" si="4"/>
        <v>139536</v>
      </c>
      <c r="I45" s="2">
        <f t="shared" si="5"/>
        <v>-14928.199999999997</v>
      </c>
    </row>
    <row r="46" spans="1:9">
      <c r="A46" s="11">
        <v>41</v>
      </c>
      <c r="B46" s="11" t="s">
        <v>64</v>
      </c>
      <c r="C46" s="11">
        <f>'N8'!C46+2</f>
        <v>34</v>
      </c>
      <c r="D46" s="1">
        <f t="shared" si="1"/>
        <v>1.19</v>
      </c>
      <c r="E46" s="1">
        <f t="shared" si="8"/>
        <v>40.46</v>
      </c>
      <c r="F46" s="2">
        <f t="shared" si="7"/>
        <v>1246078</v>
      </c>
      <c r="G46" s="2">
        <f t="shared" si="3"/>
        <v>124607.8</v>
      </c>
      <c r="H46" s="2">
        <f t="shared" si="4"/>
        <v>139536</v>
      </c>
      <c r="I46" s="2">
        <f t="shared" si="5"/>
        <v>-14928.199999999997</v>
      </c>
    </row>
    <row r="47" spans="1:9">
      <c r="A47" s="11">
        <v>42</v>
      </c>
      <c r="B47" s="11" t="s">
        <v>65</v>
      </c>
      <c r="C47" s="11">
        <f>'N8'!C47+2</f>
        <v>34</v>
      </c>
      <c r="D47" s="1">
        <f t="shared" si="1"/>
        <v>1.19</v>
      </c>
      <c r="E47" s="1">
        <f t="shared" si="8"/>
        <v>40.46</v>
      </c>
      <c r="F47" s="2">
        <f t="shared" si="7"/>
        <v>1246078</v>
      </c>
      <c r="G47" s="2">
        <f t="shared" si="3"/>
        <v>124607.8</v>
      </c>
      <c r="H47" s="2">
        <f t="shared" si="4"/>
        <v>139536</v>
      </c>
      <c r="I47" s="2">
        <f t="shared" si="5"/>
        <v>-14928.199999999997</v>
      </c>
    </row>
    <row r="48" spans="1:9">
      <c r="A48" s="11">
        <v>43</v>
      </c>
      <c r="B48" s="11" t="s">
        <v>66</v>
      </c>
      <c r="C48" s="11">
        <f>'N8'!C48+2</f>
        <v>34</v>
      </c>
      <c r="D48" s="1">
        <f t="shared" si="1"/>
        <v>1.19</v>
      </c>
      <c r="E48" s="1">
        <f t="shared" si="8"/>
        <v>40.46</v>
      </c>
      <c r="F48" s="2">
        <f t="shared" si="7"/>
        <v>1246078</v>
      </c>
      <c r="G48" s="2">
        <f t="shared" si="3"/>
        <v>124607.8</v>
      </c>
      <c r="H48" s="2">
        <f t="shared" si="4"/>
        <v>139536</v>
      </c>
      <c r="I48" s="2">
        <f t="shared" si="5"/>
        <v>-14928.199999999997</v>
      </c>
    </row>
    <row r="49" spans="1:9">
      <c r="A49" s="11">
        <v>44</v>
      </c>
      <c r="B49" s="11" t="s">
        <v>67</v>
      </c>
      <c r="C49" s="11">
        <f>'N8'!C49+2</f>
        <v>33</v>
      </c>
      <c r="D49" s="1">
        <f t="shared" si="1"/>
        <v>1.1800000000000002</v>
      </c>
      <c r="E49" s="1">
        <f t="shared" si="8"/>
        <v>38.940000000000005</v>
      </c>
      <c r="F49" s="2">
        <f t="shared" si="7"/>
        <v>1199265</v>
      </c>
      <c r="G49" s="2">
        <f t="shared" si="3"/>
        <v>119926.5</v>
      </c>
      <c r="H49" s="2">
        <f t="shared" si="4"/>
        <v>135432</v>
      </c>
      <c r="I49" s="2">
        <f t="shared" si="5"/>
        <v>-15505.5</v>
      </c>
    </row>
    <row r="50" spans="1:9">
      <c r="A50" s="11">
        <v>45</v>
      </c>
      <c r="B50" s="11" t="s">
        <v>68</v>
      </c>
      <c r="C50" s="11">
        <f>'N8'!C50+2</f>
        <v>32</v>
      </c>
      <c r="D50" s="1">
        <f t="shared" si="1"/>
        <v>1.17</v>
      </c>
      <c r="E50" s="1">
        <f t="shared" si="8"/>
        <v>37.44</v>
      </c>
      <c r="F50" s="2">
        <f t="shared" si="7"/>
        <v>1153069</v>
      </c>
      <c r="G50" s="2">
        <f t="shared" si="3"/>
        <v>115306.9</v>
      </c>
      <c r="H50" s="2">
        <f t="shared" si="4"/>
        <v>131328</v>
      </c>
      <c r="I50" s="2">
        <f t="shared" si="5"/>
        <v>-16021.100000000006</v>
      </c>
    </row>
    <row r="51" spans="1:9">
      <c r="A51" s="11">
        <v>46</v>
      </c>
      <c r="B51" s="11" t="s">
        <v>71</v>
      </c>
      <c r="C51" s="11">
        <f>'N8'!C51+2</f>
        <v>31</v>
      </c>
      <c r="D51" s="1">
        <f t="shared" si="1"/>
        <v>1.1600000000000001</v>
      </c>
      <c r="E51" s="1">
        <f t="shared" si="8"/>
        <v>35.960000000000008</v>
      </c>
      <c r="F51" s="2">
        <f t="shared" si="7"/>
        <v>1107488</v>
      </c>
      <c r="G51" s="2">
        <f t="shared" si="3"/>
        <v>110748.8</v>
      </c>
      <c r="H51" s="2">
        <f t="shared" si="4"/>
        <v>127224</v>
      </c>
      <c r="I51" s="2">
        <f t="shared" si="5"/>
        <v>-16475.199999999997</v>
      </c>
    </row>
    <row r="52" spans="1:9">
      <c r="A52" s="11">
        <v>47</v>
      </c>
      <c r="B52" s="11" t="s">
        <v>69</v>
      </c>
      <c r="C52" s="11">
        <f>'N8'!C52+2</f>
        <v>31</v>
      </c>
      <c r="D52" s="1">
        <f t="shared" si="1"/>
        <v>1.1600000000000001</v>
      </c>
      <c r="E52" s="1">
        <f t="shared" si="8"/>
        <v>35.960000000000008</v>
      </c>
      <c r="F52" s="2">
        <f t="shared" si="7"/>
        <v>1107488</v>
      </c>
      <c r="G52" s="2">
        <f t="shared" si="3"/>
        <v>110748.8</v>
      </c>
      <c r="H52" s="2">
        <f t="shared" si="4"/>
        <v>127224</v>
      </c>
      <c r="I52" s="2">
        <f t="shared" si="5"/>
        <v>-16475.199999999997</v>
      </c>
    </row>
    <row r="53" spans="1:9">
      <c r="A53" s="11">
        <v>48</v>
      </c>
      <c r="B53" s="11" t="s">
        <v>70</v>
      </c>
      <c r="C53" s="11">
        <f>'N8'!C53+2</f>
        <v>31</v>
      </c>
      <c r="D53" s="1">
        <f t="shared" si="1"/>
        <v>1.1600000000000001</v>
      </c>
      <c r="E53" s="1">
        <f t="shared" si="8"/>
        <v>35.960000000000008</v>
      </c>
      <c r="F53" s="2">
        <f t="shared" si="7"/>
        <v>1107488</v>
      </c>
      <c r="G53" s="2">
        <f t="shared" si="3"/>
        <v>110748.8</v>
      </c>
      <c r="H53" s="2">
        <f t="shared" si="4"/>
        <v>127224</v>
      </c>
      <c r="I53" s="2">
        <f t="shared" si="5"/>
        <v>-16475.199999999997</v>
      </c>
    </row>
    <row r="54" spans="1:9">
      <c r="A54" s="11">
        <v>49</v>
      </c>
      <c r="B54" s="11" t="s">
        <v>72</v>
      </c>
      <c r="C54" s="11">
        <f>'N8'!C54+2</f>
        <v>30</v>
      </c>
      <c r="D54" s="1">
        <f t="shared" si="1"/>
        <v>1.1500000000000001</v>
      </c>
      <c r="E54" s="1">
        <f t="shared" si="8"/>
        <v>34.500000000000007</v>
      </c>
      <c r="F54" s="2">
        <f t="shared" si="7"/>
        <v>1062523</v>
      </c>
      <c r="G54" s="2">
        <f t="shared" si="3"/>
        <v>106252.3</v>
      </c>
      <c r="H54" s="2">
        <f t="shared" si="4"/>
        <v>123120</v>
      </c>
      <c r="I54" s="2">
        <f t="shared" si="5"/>
        <v>-16867.699999999997</v>
      </c>
    </row>
    <row r="55" spans="1:9">
      <c r="A55" s="11">
        <v>50</v>
      </c>
      <c r="B55" s="11" t="s">
        <v>73</v>
      </c>
      <c r="C55" s="11">
        <f>'N8'!C55+2</f>
        <v>30</v>
      </c>
      <c r="D55" s="1">
        <f t="shared" si="1"/>
        <v>1.1500000000000001</v>
      </c>
      <c r="E55" s="1">
        <f t="shared" si="8"/>
        <v>34.500000000000007</v>
      </c>
      <c r="F55" s="2">
        <f t="shared" si="7"/>
        <v>1062523</v>
      </c>
      <c r="G55" s="2">
        <f t="shared" si="3"/>
        <v>106252.3</v>
      </c>
      <c r="H55" s="2">
        <f t="shared" si="4"/>
        <v>123120</v>
      </c>
      <c r="I55" s="2">
        <f t="shared" si="5"/>
        <v>-16867.699999999997</v>
      </c>
    </row>
    <row r="56" spans="1:9">
      <c r="F56" s="2">
        <f>SUM(F6:F55)-H2</f>
        <v>84000003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6" sqref="F6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2.42578125" style="1" bestFit="1" customWidth="1"/>
  </cols>
  <sheetData>
    <row r="1" spans="1:10">
      <c r="B1" s="8"/>
      <c r="D1" s="20" t="s">
        <v>8</v>
      </c>
      <c r="E1" s="20"/>
      <c r="F1" s="8" t="s">
        <v>76</v>
      </c>
      <c r="G1" s="8" t="s">
        <v>13</v>
      </c>
      <c r="H1" s="16" t="s">
        <v>75</v>
      </c>
    </row>
    <row r="2" spans="1:10">
      <c r="B2" s="8"/>
      <c r="D2" s="20">
        <f>SUM(E6:E55)</f>
        <v>2817.9300000000012</v>
      </c>
      <c r="E2" s="20"/>
      <c r="F2" s="7">
        <v>9</v>
      </c>
      <c r="G2" s="8" t="s">
        <v>14</v>
      </c>
      <c r="H2" s="17">
        <v>8200000</v>
      </c>
    </row>
    <row r="3" spans="1:10">
      <c r="G3" s="6">
        <v>91000000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13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'N8'!C6+3</f>
        <v>62</v>
      </c>
      <c r="D6" s="1">
        <f>ROUND(0.35/($C$6-$C$55)*C6,2)+0.81</f>
        <v>1.51</v>
      </c>
      <c r="E6" s="1">
        <f t="shared" ref="E6:E37" si="0">C6*D6</f>
        <v>93.62</v>
      </c>
      <c r="F6" s="2">
        <f>ROUND(E6/$D$2*$G$3,0)+J6</f>
        <v>3563703</v>
      </c>
      <c r="G6" s="2">
        <f>F6/F$2</f>
        <v>395967</v>
      </c>
      <c r="H6" s="2">
        <f>195*C6*24</f>
        <v>290160</v>
      </c>
      <c r="I6" s="2">
        <f>G6-H6</f>
        <v>105807</v>
      </c>
      <c r="J6" s="19">
        <f>ROUND(E6/SUM($E$6:$E$25)*$H$2,0)</f>
        <v>540413</v>
      </c>
    </row>
    <row r="7" spans="1:10">
      <c r="A7" s="11">
        <v>2</v>
      </c>
      <c r="B7" s="11" t="s">
        <v>25</v>
      </c>
      <c r="C7" s="11">
        <f>'N8'!C7+3</f>
        <v>59</v>
      </c>
      <c r="D7" s="1">
        <f t="shared" ref="D7:D55" si="1">ROUND(0.35/($C$6-$C$55)*C7,2)+0.81</f>
        <v>1.48</v>
      </c>
      <c r="E7" s="1">
        <f t="shared" si="0"/>
        <v>87.32</v>
      </c>
      <c r="F7" s="2">
        <f t="shared" ref="F7:F25" si="2">ROUND(E7/$D$2*$G$3,0)+J7</f>
        <v>3323890</v>
      </c>
      <c r="G7" s="2">
        <f t="shared" ref="G7:G55" si="3">F7/F$2</f>
        <v>369321.11111111112</v>
      </c>
      <c r="H7" s="2">
        <f t="shared" ref="H7:H55" si="4">195*C7*24</f>
        <v>276120</v>
      </c>
      <c r="I7" s="2">
        <f t="shared" ref="I7:I55" si="5">G7-H7</f>
        <v>93201.111111111124</v>
      </c>
      <c r="J7" s="19">
        <f t="shared" ref="J7:J25" si="6">ROUND(E7/SUM($E$6:$E$25)*$H$2,0)</f>
        <v>504047</v>
      </c>
    </row>
    <row r="8" spans="1:10">
      <c r="A8" s="11">
        <v>3</v>
      </c>
      <c r="B8" s="11" t="s">
        <v>26</v>
      </c>
      <c r="C8" s="11">
        <f>'N8'!C8+3</f>
        <v>58</v>
      </c>
      <c r="D8" s="1">
        <f t="shared" si="1"/>
        <v>1.46</v>
      </c>
      <c r="E8" s="1">
        <f t="shared" si="0"/>
        <v>84.679999999999993</v>
      </c>
      <c r="F8" s="2">
        <f t="shared" si="2"/>
        <v>3223397</v>
      </c>
      <c r="G8" s="2">
        <f>F8/F$2</f>
        <v>358155.22222222225</v>
      </c>
      <c r="H8" s="2">
        <f t="shared" si="4"/>
        <v>271440</v>
      </c>
      <c r="I8" s="2">
        <f>G8-H8</f>
        <v>86715.222222222248</v>
      </c>
      <c r="J8" s="19">
        <f t="shared" si="6"/>
        <v>488808</v>
      </c>
    </row>
    <row r="9" spans="1:10">
      <c r="A9" s="11">
        <v>4</v>
      </c>
      <c r="B9" s="11" t="s">
        <v>27</v>
      </c>
      <c r="C9" s="11">
        <f>'N8'!C9+3</f>
        <v>55</v>
      </c>
      <c r="D9" s="1">
        <f t="shared" si="1"/>
        <v>1.4300000000000002</v>
      </c>
      <c r="E9" s="1">
        <f t="shared" si="0"/>
        <v>78.650000000000006</v>
      </c>
      <c r="F9" s="2">
        <f t="shared" si="2"/>
        <v>2993861</v>
      </c>
      <c r="G9" s="2">
        <f t="shared" si="3"/>
        <v>332651.22222222225</v>
      </c>
      <c r="H9" s="2">
        <f t="shared" si="4"/>
        <v>257400</v>
      </c>
      <c r="I9" s="2">
        <f t="shared" si="5"/>
        <v>75251.222222222248</v>
      </c>
      <c r="J9" s="19">
        <f t="shared" si="6"/>
        <v>454000</v>
      </c>
    </row>
    <row r="10" spans="1:10">
      <c r="A10" s="11">
        <v>5</v>
      </c>
      <c r="B10" s="11" t="s">
        <v>28</v>
      </c>
      <c r="C10" s="11">
        <f>'N8'!C10+3</f>
        <v>54</v>
      </c>
      <c r="D10" s="1">
        <f t="shared" si="1"/>
        <v>1.42</v>
      </c>
      <c r="E10" s="1">
        <f t="shared" si="0"/>
        <v>76.679999999999993</v>
      </c>
      <c r="F10" s="2">
        <f t="shared" si="2"/>
        <v>2918872</v>
      </c>
      <c r="G10" s="2">
        <f t="shared" si="3"/>
        <v>324319.11111111112</v>
      </c>
      <c r="H10" s="2">
        <f t="shared" si="4"/>
        <v>252720</v>
      </c>
      <c r="I10" s="2">
        <f t="shared" si="5"/>
        <v>71599.111111111124</v>
      </c>
      <c r="J10" s="19">
        <f t="shared" si="6"/>
        <v>442629</v>
      </c>
    </row>
    <row r="11" spans="1:10">
      <c r="A11" s="11">
        <v>6</v>
      </c>
      <c r="B11" s="11" t="s">
        <v>29</v>
      </c>
      <c r="C11" s="11">
        <f>'N8'!C11+3</f>
        <v>54</v>
      </c>
      <c r="D11" s="1">
        <f t="shared" si="1"/>
        <v>1.42</v>
      </c>
      <c r="E11" s="1">
        <f t="shared" si="0"/>
        <v>76.679999999999993</v>
      </c>
      <c r="F11" s="2">
        <f t="shared" si="2"/>
        <v>2918872</v>
      </c>
      <c r="G11" s="2">
        <f t="shared" si="3"/>
        <v>324319.11111111112</v>
      </c>
      <c r="H11" s="2">
        <f t="shared" si="4"/>
        <v>252720</v>
      </c>
      <c r="I11" s="2">
        <f t="shared" si="5"/>
        <v>71599.111111111124</v>
      </c>
      <c r="J11" s="19">
        <f t="shared" si="6"/>
        <v>442629</v>
      </c>
    </row>
    <row r="12" spans="1:10">
      <c r="A12" s="11">
        <v>7</v>
      </c>
      <c r="B12" s="11" t="s">
        <v>30</v>
      </c>
      <c r="C12" s="11">
        <f>'N8'!C12+3</f>
        <v>53</v>
      </c>
      <c r="D12" s="1">
        <f t="shared" si="1"/>
        <v>1.4100000000000001</v>
      </c>
      <c r="E12" s="1">
        <f t="shared" si="0"/>
        <v>74.73</v>
      </c>
      <c r="F12" s="2">
        <f t="shared" si="2"/>
        <v>2844643</v>
      </c>
      <c r="G12" s="2">
        <f t="shared" si="3"/>
        <v>316071.44444444444</v>
      </c>
      <c r="H12" s="2">
        <f t="shared" si="4"/>
        <v>248040</v>
      </c>
      <c r="I12" s="2">
        <f t="shared" si="5"/>
        <v>68031.444444444438</v>
      </c>
      <c r="J12" s="19">
        <f t="shared" si="6"/>
        <v>431372</v>
      </c>
    </row>
    <row r="13" spans="1:10">
      <c r="A13" s="11">
        <v>8</v>
      </c>
      <c r="B13" s="11" t="s">
        <v>31</v>
      </c>
      <c r="C13" s="11">
        <f>'N8'!C13+3</f>
        <v>51</v>
      </c>
      <c r="D13" s="1">
        <f t="shared" si="1"/>
        <v>1.3900000000000001</v>
      </c>
      <c r="E13" s="1">
        <f t="shared" si="0"/>
        <v>70.89</v>
      </c>
      <c r="F13" s="2">
        <f t="shared" si="2"/>
        <v>2698472</v>
      </c>
      <c r="G13" s="2">
        <f t="shared" si="3"/>
        <v>299830.22222222225</v>
      </c>
      <c r="H13" s="2">
        <f t="shared" si="4"/>
        <v>238680</v>
      </c>
      <c r="I13" s="2">
        <f t="shared" si="5"/>
        <v>61150.222222222248</v>
      </c>
      <c r="J13" s="19">
        <f t="shared" si="6"/>
        <v>409206</v>
      </c>
    </row>
    <row r="14" spans="1:10">
      <c r="A14" s="11">
        <v>9</v>
      </c>
      <c r="B14" s="11" t="s">
        <v>32</v>
      </c>
      <c r="C14" s="11">
        <f>'N8'!C14+3</f>
        <v>51</v>
      </c>
      <c r="D14" s="1">
        <f t="shared" si="1"/>
        <v>1.3900000000000001</v>
      </c>
      <c r="E14" s="1">
        <f t="shared" si="0"/>
        <v>70.89</v>
      </c>
      <c r="F14" s="2">
        <f t="shared" si="2"/>
        <v>2698472</v>
      </c>
      <c r="G14" s="2">
        <f t="shared" si="3"/>
        <v>299830.22222222225</v>
      </c>
      <c r="H14" s="2">
        <f t="shared" si="4"/>
        <v>238680</v>
      </c>
      <c r="I14" s="2">
        <f t="shared" si="5"/>
        <v>61150.222222222248</v>
      </c>
      <c r="J14" s="19">
        <f t="shared" si="6"/>
        <v>409206</v>
      </c>
    </row>
    <row r="15" spans="1:10">
      <c r="A15" s="11">
        <v>10</v>
      </c>
      <c r="B15" s="11" t="s">
        <v>33</v>
      </c>
      <c r="C15" s="11">
        <f>'N8'!C15+3</f>
        <v>51</v>
      </c>
      <c r="D15" s="1">
        <f t="shared" si="1"/>
        <v>1.3900000000000001</v>
      </c>
      <c r="E15" s="1">
        <f t="shared" si="0"/>
        <v>70.89</v>
      </c>
      <c r="F15" s="2">
        <f t="shared" si="2"/>
        <v>2698472</v>
      </c>
      <c r="G15" s="2">
        <f t="shared" si="3"/>
        <v>299830.22222222225</v>
      </c>
      <c r="H15" s="2">
        <f t="shared" si="4"/>
        <v>238680</v>
      </c>
      <c r="I15" s="2">
        <f t="shared" si="5"/>
        <v>61150.222222222248</v>
      </c>
      <c r="J15" s="19">
        <f t="shared" si="6"/>
        <v>409206</v>
      </c>
    </row>
    <row r="16" spans="1:10">
      <c r="A16" s="11">
        <v>11</v>
      </c>
      <c r="B16" s="11" t="s">
        <v>34</v>
      </c>
      <c r="C16" s="11">
        <f>'N8'!C16+3</f>
        <v>50</v>
      </c>
      <c r="D16" s="1">
        <f t="shared" si="1"/>
        <v>1.37</v>
      </c>
      <c r="E16" s="1">
        <f t="shared" si="0"/>
        <v>68.5</v>
      </c>
      <c r="F16" s="2">
        <f t="shared" si="2"/>
        <v>2607495</v>
      </c>
      <c r="G16" s="2">
        <f t="shared" si="3"/>
        <v>289721.66666666669</v>
      </c>
      <c r="H16" s="2">
        <f t="shared" si="4"/>
        <v>234000</v>
      </c>
      <c r="I16" s="2">
        <f t="shared" si="5"/>
        <v>55721.666666666686</v>
      </c>
      <c r="J16" s="19">
        <f t="shared" si="6"/>
        <v>395410</v>
      </c>
    </row>
    <row r="17" spans="1:10">
      <c r="A17" s="11">
        <v>12</v>
      </c>
      <c r="B17" s="11" t="s">
        <v>35</v>
      </c>
      <c r="C17" s="11">
        <f>'N8'!C17+3</f>
        <v>49</v>
      </c>
      <c r="D17" s="1">
        <f t="shared" si="1"/>
        <v>1.36</v>
      </c>
      <c r="E17" s="1">
        <f t="shared" si="0"/>
        <v>66.64</v>
      </c>
      <c r="F17" s="2">
        <f t="shared" si="2"/>
        <v>2536693</v>
      </c>
      <c r="G17" s="2">
        <f t="shared" si="3"/>
        <v>281854.77777777775</v>
      </c>
      <c r="H17" s="2">
        <f t="shared" si="4"/>
        <v>229320</v>
      </c>
      <c r="I17" s="2">
        <f t="shared" si="5"/>
        <v>52534.777777777752</v>
      </c>
      <c r="J17" s="19">
        <f t="shared" si="6"/>
        <v>384674</v>
      </c>
    </row>
    <row r="18" spans="1:10">
      <c r="A18" s="11">
        <v>13</v>
      </c>
      <c r="B18" s="11" t="s">
        <v>36</v>
      </c>
      <c r="C18" s="11">
        <f>'N8'!C18+3</f>
        <v>49</v>
      </c>
      <c r="D18" s="1">
        <f t="shared" si="1"/>
        <v>1.36</v>
      </c>
      <c r="E18" s="1">
        <f t="shared" si="0"/>
        <v>66.64</v>
      </c>
      <c r="F18" s="2">
        <f t="shared" si="2"/>
        <v>2536693</v>
      </c>
      <c r="G18" s="2">
        <f t="shared" si="3"/>
        <v>281854.77777777775</v>
      </c>
      <c r="H18" s="2">
        <f t="shared" si="4"/>
        <v>229320</v>
      </c>
      <c r="I18" s="2">
        <f t="shared" si="5"/>
        <v>52534.777777777752</v>
      </c>
      <c r="J18" s="19">
        <f t="shared" si="6"/>
        <v>384674</v>
      </c>
    </row>
    <row r="19" spans="1:10">
      <c r="A19" s="11">
        <v>14</v>
      </c>
      <c r="B19" s="11" t="s">
        <v>37</v>
      </c>
      <c r="C19" s="11">
        <f>'N8'!C19+3</f>
        <v>48</v>
      </c>
      <c r="D19" s="1">
        <f t="shared" si="1"/>
        <v>1.35</v>
      </c>
      <c r="E19" s="1">
        <f t="shared" si="0"/>
        <v>64.800000000000011</v>
      </c>
      <c r="F19" s="2">
        <f t="shared" si="2"/>
        <v>2466652</v>
      </c>
      <c r="G19" s="2">
        <f t="shared" si="3"/>
        <v>274072.44444444444</v>
      </c>
      <c r="H19" s="2">
        <f t="shared" si="4"/>
        <v>224640</v>
      </c>
      <c r="I19" s="2">
        <f t="shared" si="5"/>
        <v>49432.444444444438</v>
      </c>
      <c r="J19" s="19">
        <f t="shared" si="6"/>
        <v>374052</v>
      </c>
    </row>
    <row r="20" spans="1:10">
      <c r="A20" s="11">
        <v>15</v>
      </c>
      <c r="B20" s="11" t="s">
        <v>38</v>
      </c>
      <c r="C20" s="11">
        <f>'N8'!C20+3</f>
        <v>48</v>
      </c>
      <c r="D20" s="1">
        <f t="shared" si="1"/>
        <v>1.35</v>
      </c>
      <c r="E20" s="1">
        <f t="shared" si="0"/>
        <v>64.800000000000011</v>
      </c>
      <c r="F20" s="2">
        <f t="shared" si="2"/>
        <v>2466652</v>
      </c>
      <c r="G20" s="2">
        <f t="shared" si="3"/>
        <v>274072.44444444444</v>
      </c>
      <c r="H20" s="2">
        <f t="shared" si="4"/>
        <v>224640</v>
      </c>
      <c r="I20" s="2">
        <f t="shared" si="5"/>
        <v>49432.444444444438</v>
      </c>
      <c r="J20" s="19">
        <f t="shared" si="6"/>
        <v>374052</v>
      </c>
    </row>
    <row r="21" spans="1:10">
      <c r="A21" s="11">
        <v>16</v>
      </c>
      <c r="B21" s="11" t="s">
        <v>39</v>
      </c>
      <c r="C21" s="11">
        <f>'N8'!C21+3</f>
        <v>47</v>
      </c>
      <c r="D21" s="1">
        <f t="shared" si="1"/>
        <v>1.34</v>
      </c>
      <c r="E21" s="1">
        <f t="shared" si="0"/>
        <v>62.980000000000004</v>
      </c>
      <c r="F21" s="2">
        <f t="shared" si="2"/>
        <v>2397373</v>
      </c>
      <c r="G21" s="2">
        <f t="shared" si="3"/>
        <v>266374.77777777775</v>
      </c>
      <c r="H21" s="2">
        <f t="shared" si="4"/>
        <v>219960</v>
      </c>
      <c r="I21" s="2">
        <f t="shared" si="5"/>
        <v>46414.777777777752</v>
      </c>
      <c r="J21" s="19">
        <f t="shared" si="6"/>
        <v>363547</v>
      </c>
    </row>
    <row r="22" spans="1:10">
      <c r="A22" s="11">
        <v>17</v>
      </c>
      <c r="B22" s="11" t="s">
        <v>40</v>
      </c>
      <c r="C22" s="11">
        <f>'N8'!C22+3</f>
        <v>46</v>
      </c>
      <c r="D22" s="1">
        <f t="shared" si="1"/>
        <v>1.33</v>
      </c>
      <c r="E22" s="1">
        <f t="shared" si="0"/>
        <v>61.180000000000007</v>
      </c>
      <c r="F22" s="2">
        <f t="shared" si="2"/>
        <v>2328854</v>
      </c>
      <c r="G22" s="2">
        <f t="shared" si="3"/>
        <v>258761.55555555556</v>
      </c>
      <c r="H22" s="2">
        <f t="shared" si="4"/>
        <v>215280</v>
      </c>
      <c r="I22" s="2">
        <f t="shared" si="5"/>
        <v>43481.555555555562</v>
      </c>
      <c r="J22" s="19">
        <f t="shared" si="6"/>
        <v>353156</v>
      </c>
    </row>
    <row r="23" spans="1:10">
      <c r="A23" s="11">
        <v>18</v>
      </c>
      <c r="B23" s="11" t="s">
        <v>41</v>
      </c>
      <c r="C23" s="11">
        <f>'N8'!C23+3</f>
        <v>46</v>
      </c>
      <c r="D23" s="1">
        <f t="shared" si="1"/>
        <v>1.33</v>
      </c>
      <c r="E23" s="1">
        <f t="shared" si="0"/>
        <v>61.180000000000007</v>
      </c>
      <c r="F23" s="2">
        <f t="shared" si="2"/>
        <v>2328854</v>
      </c>
      <c r="G23" s="2">
        <f t="shared" si="3"/>
        <v>258761.55555555556</v>
      </c>
      <c r="H23" s="2">
        <f t="shared" si="4"/>
        <v>215280</v>
      </c>
      <c r="I23" s="2">
        <f t="shared" si="5"/>
        <v>43481.555555555562</v>
      </c>
      <c r="J23" s="19">
        <f t="shared" si="6"/>
        <v>353156</v>
      </c>
    </row>
    <row r="24" spans="1:10">
      <c r="A24" s="11">
        <v>19</v>
      </c>
      <c r="B24" s="11" t="s">
        <v>42</v>
      </c>
      <c r="C24" s="11">
        <f>'N8'!C24+3</f>
        <v>45</v>
      </c>
      <c r="D24" s="1">
        <f t="shared" si="1"/>
        <v>1.32</v>
      </c>
      <c r="E24" s="1">
        <f t="shared" si="0"/>
        <v>59.400000000000006</v>
      </c>
      <c r="F24" s="2">
        <f t="shared" si="2"/>
        <v>2261098</v>
      </c>
      <c r="G24" s="2">
        <f t="shared" si="3"/>
        <v>251233.11111111112</v>
      </c>
      <c r="H24" s="2">
        <f t="shared" si="4"/>
        <v>210600</v>
      </c>
      <c r="I24" s="2">
        <f t="shared" si="5"/>
        <v>40633.111111111124</v>
      </c>
      <c r="J24" s="19">
        <f t="shared" si="6"/>
        <v>342881</v>
      </c>
    </row>
    <row r="25" spans="1:10">
      <c r="A25" s="11">
        <v>20</v>
      </c>
      <c r="B25" s="11" t="s">
        <v>43</v>
      </c>
      <c r="C25" s="11">
        <f>'N8'!C25+3</f>
        <v>45</v>
      </c>
      <c r="D25" s="1">
        <f t="shared" si="1"/>
        <v>1.32</v>
      </c>
      <c r="E25" s="1">
        <f t="shared" si="0"/>
        <v>59.400000000000006</v>
      </c>
      <c r="F25" s="2">
        <f t="shared" si="2"/>
        <v>2261098</v>
      </c>
      <c r="G25" s="2">
        <f t="shared" si="3"/>
        <v>251233.11111111112</v>
      </c>
      <c r="H25" s="2">
        <f t="shared" si="4"/>
        <v>210600</v>
      </c>
      <c r="I25" s="2">
        <f t="shared" si="5"/>
        <v>40633.111111111124</v>
      </c>
      <c r="J25" s="19">
        <f t="shared" si="6"/>
        <v>342881</v>
      </c>
    </row>
    <row r="26" spans="1:10">
      <c r="A26" s="11">
        <v>21</v>
      </c>
      <c r="B26" s="11" t="s">
        <v>44</v>
      </c>
      <c r="C26" s="11">
        <f>'N8'!C26+3</f>
        <v>45</v>
      </c>
      <c r="D26" s="1">
        <f t="shared" si="1"/>
        <v>1.32</v>
      </c>
      <c r="E26" s="1">
        <f t="shared" si="0"/>
        <v>59.400000000000006</v>
      </c>
      <c r="F26" s="2">
        <f t="shared" ref="F16:F55" si="7">ROUND(E26/$D$2*$G$3,0)</f>
        <v>1918217</v>
      </c>
      <c r="G26" s="2">
        <f t="shared" si="3"/>
        <v>213135.22222222222</v>
      </c>
      <c r="H26" s="2">
        <f t="shared" si="4"/>
        <v>210600</v>
      </c>
      <c r="I26" s="2">
        <f t="shared" si="5"/>
        <v>2535.222222222219</v>
      </c>
    </row>
    <row r="27" spans="1:10">
      <c r="A27" s="11">
        <v>22</v>
      </c>
      <c r="B27" s="11" t="s">
        <v>45</v>
      </c>
      <c r="C27" s="11">
        <f>'N8'!C27+3</f>
        <v>44</v>
      </c>
      <c r="D27" s="1">
        <f t="shared" si="1"/>
        <v>1.31</v>
      </c>
      <c r="E27" s="1">
        <f t="shared" si="0"/>
        <v>57.64</v>
      </c>
      <c r="F27" s="2">
        <f t="shared" si="7"/>
        <v>1861381</v>
      </c>
      <c r="G27" s="2">
        <f t="shared" si="3"/>
        <v>206820.11111111112</v>
      </c>
      <c r="H27" s="2">
        <f t="shared" si="4"/>
        <v>205920</v>
      </c>
      <c r="I27" s="2">
        <f t="shared" si="5"/>
        <v>900.11111111112405</v>
      </c>
    </row>
    <row r="28" spans="1:10">
      <c r="A28" s="11">
        <v>23</v>
      </c>
      <c r="B28" s="11" t="s">
        <v>46</v>
      </c>
      <c r="C28" s="11">
        <f>'N8'!C28+3</f>
        <v>43</v>
      </c>
      <c r="D28" s="1">
        <f t="shared" si="1"/>
        <v>1.3</v>
      </c>
      <c r="E28" s="1">
        <f t="shared" si="0"/>
        <v>55.9</v>
      </c>
      <c r="F28" s="2">
        <f t="shared" si="7"/>
        <v>1805190</v>
      </c>
      <c r="G28" s="2">
        <f t="shared" si="3"/>
        <v>200576.66666666666</v>
      </c>
      <c r="H28" s="2">
        <f t="shared" si="4"/>
        <v>201240</v>
      </c>
      <c r="I28" s="2">
        <f t="shared" si="5"/>
        <v>-663.33333333334303</v>
      </c>
    </row>
    <row r="29" spans="1:10">
      <c r="A29" s="11">
        <v>24</v>
      </c>
      <c r="B29" s="11" t="s">
        <v>47</v>
      </c>
      <c r="C29" s="11">
        <f>'N8'!C29+3</f>
        <v>43</v>
      </c>
      <c r="D29" s="1">
        <f t="shared" si="1"/>
        <v>1.3</v>
      </c>
      <c r="E29" s="1">
        <f t="shared" si="0"/>
        <v>55.9</v>
      </c>
      <c r="F29" s="2">
        <f t="shared" si="7"/>
        <v>1805190</v>
      </c>
      <c r="G29" s="2">
        <f t="shared" si="3"/>
        <v>200576.66666666666</v>
      </c>
      <c r="H29" s="2">
        <f t="shared" si="4"/>
        <v>201240</v>
      </c>
      <c r="I29" s="2">
        <f t="shared" si="5"/>
        <v>-663.33333333334303</v>
      </c>
    </row>
    <row r="30" spans="1:10">
      <c r="A30" s="11">
        <v>25</v>
      </c>
      <c r="B30" s="11" t="s">
        <v>48</v>
      </c>
      <c r="C30" s="11">
        <f>'N8'!C30+3</f>
        <v>43</v>
      </c>
      <c r="D30" s="1">
        <f t="shared" si="1"/>
        <v>1.3</v>
      </c>
      <c r="E30" s="1">
        <f t="shared" si="0"/>
        <v>55.9</v>
      </c>
      <c r="F30" s="2">
        <f t="shared" si="7"/>
        <v>1805190</v>
      </c>
      <c r="G30" s="2">
        <f t="shared" si="3"/>
        <v>200576.66666666666</v>
      </c>
      <c r="H30" s="2">
        <f t="shared" si="4"/>
        <v>201240</v>
      </c>
      <c r="I30" s="2">
        <f t="shared" si="5"/>
        <v>-663.33333333334303</v>
      </c>
    </row>
    <row r="31" spans="1:10">
      <c r="A31" s="11">
        <v>26</v>
      </c>
      <c r="B31" s="11" t="s">
        <v>49</v>
      </c>
      <c r="C31" s="11">
        <f>'N8'!C31+3</f>
        <v>42</v>
      </c>
      <c r="D31" s="1">
        <f t="shared" si="1"/>
        <v>1.28</v>
      </c>
      <c r="E31" s="1">
        <f t="shared" si="0"/>
        <v>53.76</v>
      </c>
      <c r="F31" s="2">
        <f t="shared" si="7"/>
        <v>1736083</v>
      </c>
      <c r="G31" s="2">
        <f t="shared" si="3"/>
        <v>192898.11111111112</v>
      </c>
      <c r="H31" s="2">
        <f t="shared" si="4"/>
        <v>196560</v>
      </c>
      <c r="I31" s="2">
        <f t="shared" si="5"/>
        <v>-3661.888888888876</v>
      </c>
    </row>
    <row r="32" spans="1:10">
      <c r="A32" s="12">
        <v>27</v>
      </c>
      <c r="B32" s="12" t="s">
        <v>50</v>
      </c>
      <c r="C32" s="11">
        <f>'N8'!C32+3</f>
        <v>41</v>
      </c>
      <c r="D32" s="1">
        <f t="shared" si="1"/>
        <v>1.27</v>
      </c>
      <c r="E32" s="1">
        <f t="shared" si="0"/>
        <v>52.07</v>
      </c>
      <c r="F32" s="2">
        <f t="shared" si="7"/>
        <v>1681507</v>
      </c>
      <c r="G32" s="2">
        <f t="shared" si="3"/>
        <v>186834.11111111112</v>
      </c>
      <c r="H32" s="2">
        <f t="shared" si="4"/>
        <v>191880</v>
      </c>
      <c r="I32" s="2">
        <f t="shared" si="5"/>
        <v>-5045.888888888876</v>
      </c>
    </row>
    <row r="33" spans="1:9">
      <c r="A33" s="11">
        <v>28</v>
      </c>
      <c r="B33" s="11" t="s">
        <v>51</v>
      </c>
      <c r="C33" s="11">
        <f>'N8'!C33+3</f>
        <v>40</v>
      </c>
      <c r="D33" s="1">
        <f t="shared" si="1"/>
        <v>1.26</v>
      </c>
      <c r="E33" s="1">
        <f t="shared" si="0"/>
        <v>50.4</v>
      </c>
      <c r="F33" s="2">
        <f t="shared" si="7"/>
        <v>1627578</v>
      </c>
      <c r="G33" s="2">
        <f t="shared" si="3"/>
        <v>180842</v>
      </c>
      <c r="H33" s="2">
        <f t="shared" si="4"/>
        <v>187200</v>
      </c>
      <c r="I33" s="2">
        <f t="shared" si="5"/>
        <v>-6358</v>
      </c>
    </row>
    <row r="34" spans="1:9">
      <c r="A34" s="11">
        <v>29</v>
      </c>
      <c r="B34" s="11" t="s">
        <v>52</v>
      </c>
      <c r="C34" s="11">
        <f>'N8'!C34+3</f>
        <v>40</v>
      </c>
      <c r="D34" s="1">
        <f t="shared" si="1"/>
        <v>1.26</v>
      </c>
      <c r="E34" s="1">
        <f t="shared" si="0"/>
        <v>50.4</v>
      </c>
      <c r="F34" s="2">
        <f t="shared" si="7"/>
        <v>1627578</v>
      </c>
      <c r="G34" s="2">
        <f t="shared" si="3"/>
        <v>180842</v>
      </c>
      <c r="H34" s="2">
        <f t="shared" si="4"/>
        <v>187200</v>
      </c>
      <c r="I34" s="2">
        <f t="shared" si="5"/>
        <v>-6358</v>
      </c>
    </row>
    <row r="35" spans="1:9">
      <c r="A35" s="11">
        <v>30</v>
      </c>
      <c r="B35" s="11" t="s">
        <v>53</v>
      </c>
      <c r="C35" s="11">
        <f>'N8'!C35+3</f>
        <v>40</v>
      </c>
      <c r="D35" s="1">
        <f t="shared" si="1"/>
        <v>1.26</v>
      </c>
      <c r="E35" s="1">
        <f t="shared" si="0"/>
        <v>50.4</v>
      </c>
      <c r="F35" s="2">
        <f t="shared" si="7"/>
        <v>1627578</v>
      </c>
      <c r="G35" s="2">
        <f t="shared" si="3"/>
        <v>180842</v>
      </c>
      <c r="H35" s="2">
        <f t="shared" si="4"/>
        <v>187200</v>
      </c>
      <c r="I35" s="2">
        <f t="shared" si="5"/>
        <v>-6358</v>
      </c>
    </row>
    <row r="36" spans="1:9">
      <c r="A36" s="11">
        <v>31</v>
      </c>
      <c r="B36" s="11" t="s">
        <v>54</v>
      </c>
      <c r="C36" s="11">
        <f>'N8'!C36+3</f>
        <v>40</v>
      </c>
      <c r="D36" s="1">
        <f t="shared" si="1"/>
        <v>1.26</v>
      </c>
      <c r="E36" s="1">
        <f t="shared" si="0"/>
        <v>50.4</v>
      </c>
      <c r="F36" s="2">
        <f t="shared" si="7"/>
        <v>1627578</v>
      </c>
      <c r="G36" s="2">
        <f t="shared" si="3"/>
        <v>180842</v>
      </c>
      <c r="H36" s="2">
        <f t="shared" si="4"/>
        <v>187200</v>
      </c>
      <c r="I36" s="2">
        <f t="shared" si="5"/>
        <v>-6358</v>
      </c>
    </row>
    <row r="37" spans="1:9">
      <c r="A37" s="11">
        <v>32</v>
      </c>
      <c r="B37" s="11" t="s">
        <v>55</v>
      </c>
      <c r="C37" s="11">
        <f>'N8'!C37+3</f>
        <v>39</v>
      </c>
      <c r="D37" s="1">
        <f t="shared" si="1"/>
        <v>1.25</v>
      </c>
      <c r="E37" s="1">
        <f t="shared" si="0"/>
        <v>48.75</v>
      </c>
      <c r="F37" s="2">
        <f t="shared" si="7"/>
        <v>1574294</v>
      </c>
      <c r="G37" s="2">
        <f t="shared" si="3"/>
        <v>174921.55555555556</v>
      </c>
      <c r="H37" s="2">
        <f t="shared" si="4"/>
        <v>182520</v>
      </c>
      <c r="I37" s="2">
        <f t="shared" si="5"/>
        <v>-7598.444444444438</v>
      </c>
    </row>
    <row r="38" spans="1:9">
      <c r="A38" s="11">
        <v>33</v>
      </c>
      <c r="B38" s="11" t="s">
        <v>56</v>
      </c>
      <c r="C38" s="11">
        <f>'N8'!C38+3</f>
        <v>38</v>
      </c>
      <c r="D38" s="1">
        <f t="shared" si="1"/>
        <v>1.24</v>
      </c>
      <c r="E38" s="1">
        <f t="shared" ref="E38:E55" si="8">C38*D38</f>
        <v>47.12</v>
      </c>
      <c r="F38" s="2">
        <f t="shared" si="7"/>
        <v>1521656</v>
      </c>
      <c r="G38" s="2">
        <f t="shared" si="3"/>
        <v>169072.88888888888</v>
      </c>
      <c r="H38" s="2">
        <f t="shared" si="4"/>
        <v>177840</v>
      </c>
      <c r="I38" s="2">
        <f t="shared" si="5"/>
        <v>-8767.111111111124</v>
      </c>
    </row>
    <row r="39" spans="1:9">
      <c r="A39" s="11">
        <v>34</v>
      </c>
      <c r="B39" s="11" t="s">
        <v>57</v>
      </c>
      <c r="C39" s="11">
        <f>'N8'!C39+3</f>
        <v>38</v>
      </c>
      <c r="D39" s="1">
        <f t="shared" si="1"/>
        <v>1.24</v>
      </c>
      <c r="E39" s="1">
        <f t="shared" si="8"/>
        <v>47.12</v>
      </c>
      <c r="F39" s="2">
        <f t="shared" si="7"/>
        <v>1521656</v>
      </c>
      <c r="G39" s="2">
        <f t="shared" si="3"/>
        <v>169072.88888888888</v>
      </c>
      <c r="H39" s="2">
        <f t="shared" si="4"/>
        <v>177840</v>
      </c>
      <c r="I39" s="2">
        <f t="shared" si="5"/>
        <v>-8767.111111111124</v>
      </c>
    </row>
    <row r="40" spans="1:9">
      <c r="A40" s="11">
        <v>35</v>
      </c>
      <c r="B40" s="11" t="s">
        <v>58</v>
      </c>
      <c r="C40" s="11">
        <f>'N8'!C40+3</f>
        <v>38</v>
      </c>
      <c r="D40" s="1">
        <f t="shared" si="1"/>
        <v>1.24</v>
      </c>
      <c r="E40" s="1">
        <f t="shared" si="8"/>
        <v>47.12</v>
      </c>
      <c r="F40" s="2">
        <f t="shared" si="7"/>
        <v>1521656</v>
      </c>
      <c r="G40" s="2">
        <f t="shared" si="3"/>
        <v>169072.88888888888</v>
      </c>
      <c r="H40" s="2">
        <f t="shared" si="4"/>
        <v>177840</v>
      </c>
      <c r="I40" s="2">
        <f t="shared" si="5"/>
        <v>-8767.111111111124</v>
      </c>
    </row>
    <row r="41" spans="1:9">
      <c r="A41" s="11">
        <v>36</v>
      </c>
      <c r="B41" s="11" t="s">
        <v>59</v>
      </c>
      <c r="C41" s="11">
        <f>'N8'!C41+3</f>
        <v>38</v>
      </c>
      <c r="D41" s="1">
        <f t="shared" si="1"/>
        <v>1.24</v>
      </c>
      <c r="E41" s="1">
        <f t="shared" si="8"/>
        <v>47.12</v>
      </c>
      <c r="F41" s="2">
        <f t="shared" si="7"/>
        <v>1521656</v>
      </c>
      <c r="G41" s="2">
        <f t="shared" si="3"/>
        <v>169072.88888888888</v>
      </c>
      <c r="H41" s="2">
        <f t="shared" si="4"/>
        <v>177840</v>
      </c>
      <c r="I41" s="2">
        <f t="shared" si="5"/>
        <v>-8767.111111111124</v>
      </c>
    </row>
    <row r="42" spans="1:9">
      <c r="A42" s="11">
        <v>37</v>
      </c>
      <c r="B42" s="11" t="s">
        <v>60</v>
      </c>
      <c r="C42" s="11">
        <f>'N8'!C42+3</f>
        <v>37</v>
      </c>
      <c r="D42" s="1">
        <f t="shared" si="1"/>
        <v>1.23</v>
      </c>
      <c r="E42" s="1">
        <f t="shared" si="8"/>
        <v>45.51</v>
      </c>
      <c r="F42" s="2">
        <f t="shared" si="7"/>
        <v>1469664</v>
      </c>
      <c r="G42" s="2">
        <f t="shared" si="3"/>
        <v>163296</v>
      </c>
      <c r="H42" s="2">
        <f t="shared" si="4"/>
        <v>173160</v>
      </c>
      <c r="I42" s="2">
        <f t="shared" si="5"/>
        <v>-9864</v>
      </c>
    </row>
    <row r="43" spans="1:9">
      <c r="A43" s="11">
        <v>38</v>
      </c>
      <c r="B43" s="11" t="s">
        <v>61</v>
      </c>
      <c r="C43" s="11">
        <f>'N8'!C43+3</f>
        <v>37</v>
      </c>
      <c r="D43" s="1">
        <f t="shared" si="1"/>
        <v>1.23</v>
      </c>
      <c r="E43" s="1">
        <f t="shared" si="8"/>
        <v>45.51</v>
      </c>
      <c r="F43" s="2">
        <f t="shared" si="7"/>
        <v>1469664</v>
      </c>
      <c r="G43" s="2">
        <f t="shared" si="3"/>
        <v>163296</v>
      </c>
      <c r="H43" s="2">
        <f t="shared" si="4"/>
        <v>173160</v>
      </c>
      <c r="I43" s="2">
        <f t="shared" si="5"/>
        <v>-9864</v>
      </c>
    </row>
    <row r="44" spans="1:9">
      <c r="A44" s="11">
        <v>39</v>
      </c>
      <c r="B44" s="11" t="s">
        <v>62</v>
      </c>
      <c r="C44" s="11">
        <f>'N8'!C44+3</f>
        <v>36</v>
      </c>
      <c r="D44" s="1">
        <f t="shared" si="1"/>
        <v>1.22</v>
      </c>
      <c r="E44" s="1">
        <f t="shared" si="8"/>
        <v>43.92</v>
      </c>
      <c r="F44" s="2">
        <f t="shared" si="7"/>
        <v>1418318</v>
      </c>
      <c r="G44" s="2">
        <f t="shared" si="3"/>
        <v>157590.88888888888</v>
      </c>
      <c r="H44" s="2">
        <f t="shared" si="4"/>
        <v>168480</v>
      </c>
      <c r="I44" s="2">
        <f t="shared" si="5"/>
        <v>-10889.111111111124</v>
      </c>
    </row>
    <row r="45" spans="1:9">
      <c r="A45" s="11">
        <v>40</v>
      </c>
      <c r="B45" s="11" t="s">
        <v>63</v>
      </c>
      <c r="C45" s="11">
        <f>'N8'!C45+3</f>
        <v>35</v>
      </c>
      <c r="D45" s="1">
        <f t="shared" si="1"/>
        <v>1.21</v>
      </c>
      <c r="E45" s="1">
        <f t="shared" si="8"/>
        <v>42.35</v>
      </c>
      <c r="F45" s="2">
        <f t="shared" si="7"/>
        <v>1367617</v>
      </c>
      <c r="G45" s="2">
        <f t="shared" si="3"/>
        <v>151957.44444444444</v>
      </c>
      <c r="H45" s="2">
        <f t="shared" si="4"/>
        <v>163800</v>
      </c>
      <c r="I45" s="2">
        <f t="shared" si="5"/>
        <v>-11842.555555555562</v>
      </c>
    </row>
    <row r="46" spans="1:9">
      <c r="A46" s="11">
        <v>41</v>
      </c>
      <c r="B46" s="11" t="s">
        <v>64</v>
      </c>
      <c r="C46" s="11">
        <f>'N8'!C46+3</f>
        <v>35</v>
      </c>
      <c r="D46" s="1">
        <f t="shared" si="1"/>
        <v>1.21</v>
      </c>
      <c r="E46" s="1">
        <f t="shared" si="8"/>
        <v>42.35</v>
      </c>
      <c r="F46" s="2">
        <f t="shared" si="7"/>
        <v>1367617</v>
      </c>
      <c r="G46" s="2">
        <f t="shared" si="3"/>
        <v>151957.44444444444</v>
      </c>
      <c r="H46" s="2">
        <f t="shared" si="4"/>
        <v>163800</v>
      </c>
      <c r="I46" s="2">
        <f t="shared" si="5"/>
        <v>-11842.555555555562</v>
      </c>
    </row>
    <row r="47" spans="1:9">
      <c r="A47" s="11">
        <v>42</v>
      </c>
      <c r="B47" s="11" t="s">
        <v>65</v>
      </c>
      <c r="C47" s="11">
        <f>'N8'!C47+3</f>
        <v>35</v>
      </c>
      <c r="D47" s="1">
        <f t="shared" si="1"/>
        <v>1.21</v>
      </c>
      <c r="E47" s="1">
        <f t="shared" si="8"/>
        <v>42.35</v>
      </c>
      <c r="F47" s="2">
        <f t="shared" si="7"/>
        <v>1367617</v>
      </c>
      <c r="G47" s="2">
        <f t="shared" si="3"/>
        <v>151957.44444444444</v>
      </c>
      <c r="H47" s="2">
        <f t="shared" si="4"/>
        <v>163800</v>
      </c>
      <c r="I47" s="2">
        <f t="shared" si="5"/>
        <v>-11842.555555555562</v>
      </c>
    </row>
    <row r="48" spans="1:9">
      <c r="A48" s="11">
        <v>43</v>
      </c>
      <c r="B48" s="11" t="s">
        <v>66</v>
      </c>
      <c r="C48" s="11">
        <f>'N8'!C48+3</f>
        <v>35</v>
      </c>
      <c r="D48" s="1">
        <f t="shared" si="1"/>
        <v>1.21</v>
      </c>
      <c r="E48" s="1">
        <f t="shared" si="8"/>
        <v>42.35</v>
      </c>
      <c r="F48" s="2">
        <f t="shared" si="7"/>
        <v>1367617</v>
      </c>
      <c r="G48" s="2">
        <f t="shared" si="3"/>
        <v>151957.44444444444</v>
      </c>
      <c r="H48" s="2">
        <f t="shared" si="4"/>
        <v>163800</v>
      </c>
      <c r="I48" s="2">
        <f t="shared" si="5"/>
        <v>-11842.555555555562</v>
      </c>
    </row>
    <row r="49" spans="1:9">
      <c r="A49" s="11">
        <v>44</v>
      </c>
      <c r="B49" s="11" t="s">
        <v>67</v>
      </c>
      <c r="C49" s="11">
        <f>'N8'!C49+3</f>
        <v>34</v>
      </c>
      <c r="D49" s="1">
        <f t="shared" si="1"/>
        <v>1.19</v>
      </c>
      <c r="E49" s="1">
        <f t="shared" si="8"/>
        <v>40.46</v>
      </c>
      <c r="F49" s="2">
        <f t="shared" si="7"/>
        <v>1306583</v>
      </c>
      <c r="G49" s="2">
        <f t="shared" si="3"/>
        <v>145175.88888888888</v>
      </c>
      <c r="H49" s="2">
        <f t="shared" si="4"/>
        <v>159120</v>
      </c>
      <c r="I49" s="2">
        <f t="shared" si="5"/>
        <v>-13944.111111111124</v>
      </c>
    </row>
    <row r="50" spans="1:9">
      <c r="A50" s="11">
        <v>45</v>
      </c>
      <c r="B50" s="11" t="s">
        <v>68</v>
      </c>
      <c r="C50" s="11">
        <f>'N8'!C50+3</f>
        <v>33</v>
      </c>
      <c r="D50" s="1">
        <f t="shared" si="1"/>
        <v>1.1800000000000002</v>
      </c>
      <c r="E50" s="1">
        <f t="shared" si="8"/>
        <v>38.940000000000005</v>
      </c>
      <c r="F50" s="2">
        <f t="shared" si="7"/>
        <v>1257498</v>
      </c>
      <c r="G50" s="2">
        <f t="shared" si="3"/>
        <v>139722</v>
      </c>
      <c r="H50" s="2">
        <f t="shared" si="4"/>
        <v>154440</v>
      </c>
      <c r="I50" s="2">
        <f t="shared" si="5"/>
        <v>-14718</v>
      </c>
    </row>
    <row r="51" spans="1:9">
      <c r="A51" s="11">
        <v>46</v>
      </c>
      <c r="B51" s="11" t="s">
        <v>71</v>
      </c>
      <c r="C51" s="11">
        <f>'N8'!C51+3</f>
        <v>32</v>
      </c>
      <c r="D51" s="1">
        <f t="shared" si="1"/>
        <v>1.17</v>
      </c>
      <c r="E51" s="1">
        <f t="shared" si="8"/>
        <v>37.44</v>
      </c>
      <c r="F51" s="2">
        <f t="shared" si="7"/>
        <v>1209058</v>
      </c>
      <c r="G51" s="2">
        <f t="shared" si="3"/>
        <v>134339.77777777778</v>
      </c>
      <c r="H51" s="2">
        <f t="shared" si="4"/>
        <v>149760</v>
      </c>
      <c r="I51" s="2">
        <f t="shared" si="5"/>
        <v>-15420.222222222219</v>
      </c>
    </row>
    <row r="52" spans="1:9">
      <c r="A52" s="11">
        <v>47</v>
      </c>
      <c r="B52" s="11" t="s">
        <v>69</v>
      </c>
      <c r="C52" s="11">
        <f>'N8'!C52+3</f>
        <v>32</v>
      </c>
      <c r="D52" s="1">
        <f t="shared" si="1"/>
        <v>1.17</v>
      </c>
      <c r="E52" s="1">
        <f t="shared" si="8"/>
        <v>37.44</v>
      </c>
      <c r="F52" s="2">
        <f t="shared" si="7"/>
        <v>1209058</v>
      </c>
      <c r="G52" s="2">
        <f t="shared" si="3"/>
        <v>134339.77777777778</v>
      </c>
      <c r="H52" s="2">
        <f t="shared" si="4"/>
        <v>149760</v>
      </c>
      <c r="I52" s="2">
        <f t="shared" si="5"/>
        <v>-15420.222222222219</v>
      </c>
    </row>
    <row r="53" spans="1:9">
      <c r="A53" s="11">
        <v>48</v>
      </c>
      <c r="B53" s="11" t="s">
        <v>70</v>
      </c>
      <c r="C53" s="11">
        <f>'N8'!C53+3</f>
        <v>32</v>
      </c>
      <c r="D53" s="1">
        <f t="shared" si="1"/>
        <v>1.17</v>
      </c>
      <c r="E53" s="1">
        <f t="shared" si="8"/>
        <v>37.44</v>
      </c>
      <c r="F53" s="2">
        <f t="shared" si="7"/>
        <v>1209058</v>
      </c>
      <c r="G53" s="2">
        <f t="shared" si="3"/>
        <v>134339.77777777778</v>
      </c>
      <c r="H53" s="2">
        <f t="shared" si="4"/>
        <v>149760</v>
      </c>
      <c r="I53" s="2">
        <f t="shared" si="5"/>
        <v>-15420.222222222219</v>
      </c>
    </row>
    <row r="54" spans="1:9">
      <c r="A54" s="11">
        <v>49</v>
      </c>
      <c r="B54" s="11" t="s">
        <v>72</v>
      </c>
      <c r="C54" s="11">
        <f>'N8'!C54+3</f>
        <v>31</v>
      </c>
      <c r="D54" s="1">
        <f t="shared" si="1"/>
        <v>1.1600000000000001</v>
      </c>
      <c r="E54" s="1">
        <f t="shared" si="8"/>
        <v>35.960000000000008</v>
      </c>
      <c r="F54" s="2">
        <f t="shared" si="7"/>
        <v>1161264</v>
      </c>
      <c r="G54" s="2">
        <f t="shared" si="3"/>
        <v>129029.33333333333</v>
      </c>
      <c r="H54" s="2">
        <f t="shared" si="4"/>
        <v>145080</v>
      </c>
      <c r="I54" s="2">
        <f t="shared" si="5"/>
        <v>-16050.666666666672</v>
      </c>
    </row>
    <row r="55" spans="1:9">
      <c r="A55" s="11">
        <v>50</v>
      </c>
      <c r="B55" s="11" t="s">
        <v>73</v>
      </c>
      <c r="C55" s="11">
        <f>'N8'!C55+3</f>
        <v>31</v>
      </c>
      <c r="D55" s="1">
        <f t="shared" si="1"/>
        <v>1.1600000000000001</v>
      </c>
      <c r="E55" s="1">
        <f t="shared" si="8"/>
        <v>35.960000000000008</v>
      </c>
      <c r="F55" s="2">
        <f t="shared" si="7"/>
        <v>1161264</v>
      </c>
      <c r="G55" s="2">
        <f t="shared" si="3"/>
        <v>129029.33333333333</v>
      </c>
      <c r="H55" s="2">
        <f t="shared" si="4"/>
        <v>145080</v>
      </c>
      <c r="I55" s="2">
        <f t="shared" si="5"/>
        <v>-16050.666666666672</v>
      </c>
    </row>
    <row r="56" spans="1:9">
      <c r="F56" s="2">
        <f>SUM(F6:F55)-H2</f>
        <v>91000001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3" sqref="F3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2.42578125" style="1" bestFit="1" customWidth="1"/>
  </cols>
  <sheetData>
    <row r="1" spans="1:10">
      <c r="B1" s="8"/>
      <c r="D1" s="20" t="s">
        <v>8</v>
      </c>
      <c r="E1" s="20"/>
      <c r="F1" s="8" t="s">
        <v>76</v>
      </c>
      <c r="G1" s="8" t="s">
        <v>16</v>
      </c>
      <c r="H1" s="16" t="s">
        <v>75</v>
      </c>
    </row>
    <row r="2" spans="1:10">
      <c r="B2" s="8"/>
      <c r="D2" s="20">
        <f>SUM(E6:E55)</f>
        <v>2906.5700000000011</v>
      </c>
      <c r="E2" s="20"/>
      <c r="F2" s="7">
        <v>9</v>
      </c>
      <c r="G2" s="8" t="s">
        <v>15</v>
      </c>
      <c r="H2" s="17">
        <v>8900000</v>
      </c>
    </row>
    <row r="3" spans="1:10">
      <c r="G3" s="6">
        <v>98000000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16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'N8'!C6+4</f>
        <v>63</v>
      </c>
      <c r="D6" s="1">
        <f>ROUND(0.35/($C$6-$C$55)*C6,2)+0.81</f>
        <v>1.52</v>
      </c>
      <c r="E6" s="1">
        <f t="shared" ref="E6:E37" si="0">C6*D6</f>
        <v>95.76</v>
      </c>
      <c r="F6" s="2">
        <f>ROUND(E6/$D$2*$G$3,0)+J6</f>
        <v>3812539</v>
      </c>
      <c r="G6" s="2">
        <f>F6/F$2</f>
        <v>423615.44444444444</v>
      </c>
      <c r="H6" s="2">
        <f>220*C6*24</f>
        <v>332640</v>
      </c>
      <c r="I6" s="2">
        <f>G6-H6</f>
        <v>90975.444444444438</v>
      </c>
      <c r="J6" s="19">
        <f>ROUND(E6/SUM($E$6:$E$25)*$H$2,0)</f>
        <v>583826</v>
      </c>
    </row>
    <row r="7" spans="1:10">
      <c r="A7" s="11">
        <v>2</v>
      </c>
      <c r="B7" s="11" t="s">
        <v>25</v>
      </c>
      <c r="C7" s="11">
        <f>'N8'!C7+4</f>
        <v>60</v>
      </c>
      <c r="D7" s="1">
        <f t="shared" ref="D7:D55" si="1">ROUND(0.35/($C$6-$C$55)*C7,2)+0.81</f>
        <v>1.4900000000000002</v>
      </c>
      <c r="E7" s="1">
        <f t="shared" si="0"/>
        <v>89.4</v>
      </c>
      <c r="F7" s="2">
        <f t="shared" ref="F7:F25" si="2">ROUND(E7/$D$2*$G$3,0)+J7</f>
        <v>3559326</v>
      </c>
      <c r="G7" s="2">
        <f t="shared" ref="G7:G55" si="3">F7/F$2</f>
        <v>395480.66666666669</v>
      </c>
      <c r="H7" s="2">
        <f t="shared" ref="H7:H55" si="4">220*C7*24</f>
        <v>316800</v>
      </c>
      <c r="I7" s="2">
        <f t="shared" ref="I7:I55" si="5">G7-H7</f>
        <v>78680.666666666686</v>
      </c>
      <c r="J7" s="19">
        <f t="shared" ref="J7:J25" si="6">ROUND(E7/SUM($E$6:$E$25)*$H$2,0)</f>
        <v>545051</v>
      </c>
    </row>
    <row r="8" spans="1:10">
      <c r="A8" s="11">
        <v>3</v>
      </c>
      <c r="B8" s="11" t="s">
        <v>26</v>
      </c>
      <c r="C8" s="11">
        <f>'N8'!C8+4</f>
        <v>59</v>
      </c>
      <c r="D8" s="1">
        <f t="shared" si="1"/>
        <v>1.48</v>
      </c>
      <c r="E8" s="1">
        <f t="shared" si="0"/>
        <v>87.32</v>
      </c>
      <c r="F8" s="2">
        <f t="shared" si="2"/>
        <v>3476514</v>
      </c>
      <c r="G8" s="2">
        <f>F8/F$2</f>
        <v>386279.33333333331</v>
      </c>
      <c r="H8" s="2">
        <f t="shared" si="4"/>
        <v>311520</v>
      </c>
      <c r="I8" s="2">
        <f>G8-H8</f>
        <v>74759.333333333314</v>
      </c>
      <c r="J8" s="19">
        <f t="shared" si="6"/>
        <v>532370</v>
      </c>
    </row>
    <row r="9" spans="1:10">
      <c r="A9" s="11">
        <v>4</v>
      </c>
      <c r="B9" s="11" t="s">
        <v>27</v>
      </c>
      <c r="C9" s="11">
        <f>'N8'!C9+4</f>
        <v>56</v>
      </c>
      <c r="D9" s="1">
        <f t="shared" si="1"/>
        <v>1.44</v>
      </c>
      <c r="E9" s="1">
        <f t="shared" si="0"/>
        <v>80.64</v>
      </c>
      <c r="F9" s="2">
        <f t="shared" si="2"/>
        <v>3210559</v>
      </c>
      <c r="G9" s="2">
        <f t="shared" si="3"/>
        <v>356728.77777777775</v>
      </c>
      <c r="H9" s="2">
        <f t="shared" si="4"/>
        <v>295680</v>
      </c>
      <c r="I9" s="2">
        <f t="shared" si="5"/>
        <v>61048.777777777752</v>
      </c>
      <c r="J9" s="19">
        <f t="shared" si="6"/>
        <v>491643</v>
      </c>
    </row>
    <row r="10" spans="1:10">
      <c r="A10" s="11">
        <v>5</v>
      </c>
      <c r="B10" s="11" t="s">
        <v>28</v>
      </c>
      <c r="C10" s="11">
        <f>'N8'!C10+4</f>
        <v>55</v>
      </c>
      <c r="D10" s="1">
        <f t="shared" si="1"/>
        <v>1.4300000000000002</v>
      </c>
      <c r="E10" s="1">
        <f t="shared" si="0"/>
        <v>78.650000000000006</v>
      </c>
      <c r="F10" s="2">
        <f t="shared" si="2"/>
        <v>3131331</v>
      </c>
      <c r="G10" s="2">
        <f t="shared" si="3"/>
        <v>347925.66666666669</v>
      </c>
      <c r="H10" s="2">
        <f t="shared" si="4"/>
        <v>290400</v>
      </c>
      <c r="I10" s="2">
        <f t="shared" si="5"/>
        <v>57525.666666666686</v>
      </c>
      <c r="J10" s="19">
        <f t="shared" si="6"/>
        <v>479511</v>
      </c>
    </row>
    <row r="11" spans="1:10">
      <c r="A11" s="11">
        <v>6</v>
      </c>
      <c r="B11" s="11" t="s">
        <v>29</v>
      </c>
      <c r="C11" s="11">
        <f>'N8'!C11+4</f>
        <v>55</v>
      </c>
      <c r="D11" s="1">
        <f t="shared" si="1"/>
        <v>1.4300000000000002</v>
      </c>
      <c r="E11" s="1">
        <f t="shared" si="0"/>
        <v>78.650000000000006</v>
      </c>
      <c r="F11" s="2">
        <f t="shared" si="2"/>
        <v>3131331</v>
      </c>
      <c r="G11" s="2">
        <f t="shared" si="3"/>
        <v>347925.66666666669</v>
      </c>
      <c r="H11" s="2">
        <f t="shared" si="4"/>
        <v>290400</v>
      </c>
      <c r="I11" s="2">
        <f t="shared" si="5"/>
        <v>57525.666666666686</v>
      </c>
      <c r="J11" s="19">
        <f t="shared" si="6"/>
        <v>479511</v>
      </c>
    </row>
    <row r="12" spans="1:10">
      <c r="A12" s="11">
        <v>7</v>
      </c>
      <c r="B12" s="11" t="s">
        <v>30</v>
      </c>
      <c r="C12" s="11">
        <f>'N8'!C12+4</f>
        <v>54</v>
      </c>
      <c r="D12" s="1">
        <f t="shared" si="1"/>
        <v>1.42</v>
      </c>
      <c r="E12" s="1">
        <f t="shared" si="0"/>
        <v>76.679999999999993</v>
      </c>
      <c r="F12" s="2">
        <f t="shared" si="2"/>
        <v>3052898</v>
      </c>
      <c r="G12" s="2">
        <f t="shared" si="3"/>
        <v>339210.88888888888</v>
      </c>
      <c r="H12" s="2">
        <f t="shared" si="4"/>
        <v>285120</v>
      </c>
      <c r="I12" s="2">
        <f t="shared" si="5"/>
        <v>54090.888888888876</v>
      </c>
      <c r="J12" s="19">
        <f t="shared" si="6"/>
        <v>467500</v>
      </c>
    </row>
    <row r="13" spans="1:10">
      <c r="A13" s="11">
        <v>8</v>
      </c>
      <c r="B13" s="11" t="s">
        <v>31</v>
      </c>
      <c r="C13" s="11">
        <f>'N8'!C13+4</f>
        <v>52</v>
      </c>
      <c r="D13" s="1">
        <f t="shared" si="1"/>
        <v>1.4</v>
      </c>
      <c r="E13" s="1">
        <f t="shared" si="0"/>
        <v>72.8</v>
      </c>
      <c r="F13" s="2">
        <f t="shared" si="2"/>
        <v>2898422</v>
      </c>
      <c r="G13" s="2">
        <f t="shared" si="3"/>
        <v>322046.88888888888</v>
      </c>
      <c r="H13" s="2">
        <f t="shared" si="4"/>
        <v>274560</v>
      </c>
      <c r="I13" s="2">
        <f t="shared" si="5"/>
        <v>47486.888888888876</v>
      </c>
      <c r="J13" s="19">
        <f t="shared" si="6"/>
        <v>443845</v>
      </c>
    </row>
    <row r="14" spans="1:10">
      <c r="A14" s="11">
        <v>9</v>
      </c>
      <c r="B14" s="11" t="s">
        <v>32</v>
      </c>
      <c r="C14" s="11">
        <f>'N8'!C14+4</f>
        <v>52</v>
      </c>
      <c r="D14" s="1">
        <f t="shared" si="1"/>
        <v>1.4</v>
      </c>
      <c r="E14" s="1">
        <f t="shared" si="0"/>
        <v>72.8</v>
      </c>
      <c r="F14" s="2">
        <f t="shared" si="2"/>
        <v>2898422</v>
      </c>
      <c r="G14" s="2">
        <f t="shared" si="3"/>
        <v>322046.88888888888</v>
      </c>
      <c r="H14" s="2">
        <f t="shared" si="4"/>
        <v>274560</v>
      </c>
      <c r="I14" s="2">
        <f t="shared" si="5"/>
        <v>47486.888888888876</v>
      </c>
      <c r="J14" s="19">
        <f t="shared" si="6"/>
        <v>443845</v>
      </c>
    </row>
    <row r="15" spans="1:10">
      <c r="A15" s="11">
        <v>10</v>
      </c>
      <c r="B15" s="11" t="s">
        <v>33</v>
      </c>
      <c r="C15" s="11">
        <f>'N8'!C15+4</f>
        <v>52</v>
      </c>
      <c r="D15" s="1">
        <f t="shared" si="1"/>
        <v>1.4</v>
      </c>
      <c r="E15" s="1">
        <f t="shared" si="0"/>
        <v>72.8</v>
      </c>
      <c r="F15" s="2">
        <f t="shared" si="2"/>
        <v>2898422</v>
      </c>
      <c r="G15" s="2">
        <f t="shared" si="3"/>
        <v>322046.88888888888</v>
      </c>
      <c r="H15" s="2">
        <f t="shared" si="4"/>
        <v>274560</v>
      </c>
      <c r="I15" s="2">
        <f t="shared" si="5"/>
        <v>47486.888888888876</v>
      </c>
      <c r="J15" s="19">
        <f t="shared" si="6"/>
        <v>443845</v>
      </c>
    </row>
    <row r="16" spans="1:10">
      <c r="A16" s="11">
        <v>11</v>
      </c>
      <c r="B16" s="11" t="s">
        <v>34</v>
      </c>
      <c r="C16" s="11">
        <f>'N8'!C16+4</f>
        <v>51</v>
      </c>
      <c r="D16" s="1">
        <f t="shared" si="1"/>
        <v>1.3900000000000001</v>
      </c>
      <c r="E16" s="1">
        <f t="shared" si="0"/>
        <v>70.89</v>
      </c>
      <c r="F16" s="2">
        <f t="shared" si="2"/>
        <v>2822378</v>
      </c>
      <c r="G16" s="2">
        <f t="shared" si="3"/>
        <v>313597.55555555556</v>
      </c>
      <c r="H16" s="2">
        <f t="shared" si="4"/>
        <v>269280</v>
      </c>
      <c r="I16" s="2">
        <f t="shared" si="5"/>
        <v>44317.555555555562</v>
      </c>
      <c r="J16" s="19">
        <f t="shared" si="6"/>
        <v>432200</v>
      </c>
    </row>
    <row r="17" spans="1:10">
      <c r="A17" s="11">
        <v>12</v>
      </c>
      <c r="B17" s="11" t="s">
        <v>35</v>
      </c>
      <c r="C17" s="11">
        <f>'N8'!C17+4</f>
        <v>50</v>
      </c>
      <c r="D17" s="1">
        <f t="shared" si="1"/>
        <v>1.37</v>
      </c>
      <c r="E17" s="1">
        <f t="shared" si="0"/>
        <v>68.5</v>
      </c>
      <c r="F17" s="2">
        <f t="shared" si="2"/>
        <v>2727224</v>
      </c>
      <c r="G17" s="2">
        <f t="shared" si="3"/>
        <v>303024.88888888888</v>
      </c>
      <c r="H17" s="2">
        <f t="shared" si="4"/>
        <v>264000</v>
      </c>
      <c r="I17" s="2">
        <f t="shared" si="5"/>
        <v>39024.888888888876</v>
      </c>
      <c r="J17" s="19">
        <f t="shared" si="6"/>
        <v>417629</v>
      </c>
    </row>
    <row r="18" spans="1:10">
      <c r="A18" s="11">
        <v>13</v>
      </c>
      <c r="B18" s="11" t="s">
        <v>36</v>
      </c>
      <c r="C18" s="11">
        <f>'N8'!C18+4</f>
        <v>50</v>
      </c>
      <c r="D18" s="1">
        <f t="shared" si="1"/>
        <v>1.37</v>
      </c>
      <c r="E18" s="1">
        <f t="shared" si="0"/>
        <v>68.5</v>
      </c>
      <c r="F18" s="2">
        <f t="shared" si="2"/>
        <v>2727224</v>
      </c>
      <c r="G18" s="2">
        <f t="shared" si="3"/>
        <v>303024.88888888888</v>
      </c>
      <c r="H18" s="2">
        <f t="shared" si="4"/>
        <v>264000</v>
      </c>
      <c r="I18" s="2">
        <f t="shared" si="5"/>
        <v>39024.888888888876</v>
      </c>
      <c r="J18" s="19">
        <f t="shared" si="6"/>
        <v>417629</v>
      </c>
    </row>
    <row r="19" spans="1:10">
      <c r="A19" s="11">
        <v>14</v>
      </c>
      <c r="B19" s="11" t="s">
        <v>37</v>
      </c>
      <c r="C19" s="11">
        <f>'N8'!C19+4</f>
        <v>49</v>
      </c>
      <c r="D19" s="1">
        <f t="shared" si="1"/>
        <v>1.36</v>
      </c>
      <c r="E19" s="1">
        <f t="shared" si="0"/>
        <v>66.64</v>
      </c>
      <c r="F19" s="2">
        <f t="shared" si="2"/>
        <v>2653171</v>
      </c>
      <c r="G19" s="2">
        <f t="shared" si="3"/>
        <v>294796.77777777775</v>
      </c>
      <c r="H19" s="2">
        <f t="shared" si="4"/>
        <v>258720</v>
      </c>
      <c r="I19" s="2">
        <f t="shared" si="5"/>
        <v>36076.777777777752</v>
      </c>
      <c r="J19" s="19">
        <f t="shared" si="6"/>
        <v>406289</v>
      </c>
    </row>
    <row r="20" spans="1:10">
      <c r="A20" s="11">
        <v>15</v>
      </c>
      <c r="B20" s="11" t="s">
        <v>38</v>
      </c>
      <c r="C20" s="11">
        <f>'N8'!C20+4</f>
        <v>49</v>
      </c>
      <c r="D20" s="1">
        <f t="shared" si="1"/>
        <v>1.36</v>
      </c>
      <c r="E20" s="1">
        <f t="shared" si="0"/>
        <v>66.64</v>
      </c>
      <c r="F20" s="2">
        <f t="shared" si="2"/>
        <v>2653171</v>
      </c>
      <c r="G20" s="2">
        <f t="shared" si="3"/>
        <v>294796.77777777775</v>
      </c>
      <c r="H20" s="2">
        <f t="shared" si="4"/>
        <v>258720</v>
      </c>
      <c r="I20" s="2">
        <f t="shared" si="5"/>
        <v>36076.777777777752</v>
      </c>
      <c r="J20" s="19">
        <f t="shared" si="6"/>
        <v>406289</v>
      </c>
    </row>
    <row r="21" spans="1:10">
      <c r="A21" s="11">
        <v>16</v>
      </c>
      <c r="B21" s="11" t="s">
        <v>39</v>
      </c>
      <c r="C21" s="11">
        <f>'N8'!C21+4</f>
        <v>48</v>
      </c>
      <c r="D21" s="1">
        <f t="shared" si="1"/>
        <v>1.35</v>
      </c>
      <c r="E21" s="1">
        <f t="shared" si="0"/>
        <v>64.800000000000011</v>
      </c>
      <c r="F21" s="2">
        <f t="shared" si="2"/>
        <v>2579914</v>
      </c>
      <c r="G21" s="2">
        <f t="shared" si="3"/>
        <v>286657.11111111112</v>
      </c>
      <c r="H21" s="2">
        <f t="shared" si="4"/>
        <v>253440</v>
      </c>
      <c r="I21" s="2">
        <f t="shared" si="5"/>
        <v>33217.111111111124</v>
      </c>
      <c r="J21" s="19">
        <f t="shared" si="6"/>
        <v>395071</v>
      </c>
    </row>
    <row r="22" spans="1:10">
      <c r="A22" s="11">
        <v>17</v>
      </c>
      <c r="B22" s="11" t="s">
        <v>40</v>
      </c>
      <c r="C22" s="11">
        <f>'N8'!C22+4</f>
        <v>47</v>
      </c>
      <c r="D22" s="1">
        <f t="shared" si="1"/>
        <v>1.34</v>
      </c>
      <c r="E22" s="1">
        <f t="shared" si="0"/>
        <v>62.980000000000004</v>
      </c>
      <c r="F22" s="2">
        <f t="shared" si="2"/>
        <v>2507453</v>
      </c>
      <c r="G22" s="2">
        <f t="shared" si="3"/>
        <v>278605.88888888888</v>
      </c>
      <c r="H22" s="2">
        <f t="shared" si="4"/>
        <v>248160</v>
      </c>
      <c r="I22" s="2">
        <f t="shared" si="5"/>
        <v>30445.888888888876</v>
      </c>
      <c r="J22" s="19">
        <f t="shared" si="6"/>
        <v>383974</v>
      </c>
    </row>
    <row r="23" spans="1:10">
      <c r="A23" s="11">
        <v>18</v>
      </c>
      <c r="B23" s="11" t="s">
        <v>41</v>
      </c>
      <c r="C23" s="11">
        <f>'N8'!C23+4</f>
        <v>47</v>
      </c>
      <c r="D23" s="1">
        <f t="shared" si="1"/>
        <v>1.34</v>
      </c>
      <c r="E23" s="1">
        <f t="shared" si="0"/>
        <v>62.980000000000004</v>
      </c>
      <c r="F23" s="2">
        <f t="shared" si="2"/>
        <v>2507453</v>
      </c>
      <c r="G23" s="2">
        <f t="shared" si="3"/>
        <v>278605.88888888888</v>
      </c>
      <c r="H23" s="2">
        <f t="shared" si="4"/>
        <v>248160</v>
      </c>
      <c r="I23" s="2">
        <f t="shared" si="5"/>
        <v>30445.888888888876</v>
      </c>
      <c r="J23" s="19">
        <f t="shared" si="6"/>
        <v>383974</v>
      </c>
    </row>
    <row r="24" spans="1:10">
      <c r="A24" s="11">
        <v>19</v>
      </c>
      <c r="B24" s="11" t="s">
        <v>42</v>
      </c>
      <c r="C24" s="11">
        <f>'N8'!C24+4</f>
        <v>46</v>
      </c>
      <c r="D24" s="1">
        <f t="shared" si="1"/>
        <v>1.33</v>
      </c>
      <c r="E24" s="1">
        <f t="shared" si="0"/>
        <v>61.180000000000007</v>
      </c>
      <c r="F24" s="2">
        <f t="shared" si="2"/>
        <v>2435789</v>
      </c>
      <c r="G24" s="2">
        <f t="shared" si="3"/>
        <v>270643.22222222225</v>
      </c>
      <c r="H24" s="2">
        <f t="shared" si="4"/>
        <v>242880</v>
      </c>
      <c r="I24" s="2">
        <f t="shared" si="5"/>
        <v>27763.222222222248</v>
      </c>
      <c r="J24" s="19">
        <f t="shared" si="6"/>
        <v>373000</v>
      </c>
    </row>
    <row r="25" spans="1:10">
      <c r="A25" s="11">
        <v>20</v>
      </c>
      <c r="B25" s="11" t="s">
        <v>43</v>
      </c>
      <c r="C25" s="11">
        <f>'N8'!C25+4</f>
        <v>46</v>
      </c>
      <c r="D25" s="1">
        <f t="shared" si="1"/>
        <v>1.33</v>
      </c>
      <c r="E25" s="1">
        <f t="shared" si="0"/>
        <v>61.180000000000007</v>
      </c>
      <c r="F25" s="2">
        <f t="shared" si="2"/>
        <v>2435789</v>
      </c>
      <c r="G25" s="2">
        <f t="shared" si="3"/>
        <v>270643.22222222225</v>
      </c>
      <c r="H25" s="2">
        <f t="shared" si="4"/>
        <v>242880</v>
      </c>
      <c r="I25" s="2">
        <f t="shared" si="5"/>
        <v>27763.222222222248</v>
      </c>
      <c r="J25" s="19">
        <f t="shared" si="6"/>
        <v>373000</v>
      </c>
    </row>
    <row r="26" spans="1:10">
      <c r="A26" s="11">
        <v>21</v>
      </c>
      <c r="B26" s="11" t="s">
        <v>44</v>
      </c>
      <c r="C26" s="11">
        <f>'N8'!C26+4</f>
        <v>46</v>
      </c>
      <c r="D26" s="1">
        <f t="shared" si="1"/>
        <v>1.33</v>
      </c>
      <c r="E26" s="1">
        <f t="shared" si="0"/>
        <v>61.180000000000007</v>
      </c>
      <c r="F26" s="2">
        <f t="shared" ref="F16:F55" si="7">ROUND(E26/$D$2*$G$3,0)</f>
        <v>2062789</v>
      </c>
      <c r="G26" s="2">
        <f t="shared" si="3"/>
        <v>229198.77777777778</v>
      </c>
      <c r="H26" s="2">
        <f t="shared" si="4"/>
        <v>242880</v>
      </c>
      <c r="I26" s="2">
        <f t="shared" si="5"/>
        <v>-13681.222222222219</v>
      </c>
    </row>
    <row r="27" spans="1:10">
      <c r="A27" s="11">
        <v>22</v>
      </c>
      <c r="B27" s="11" t="s">
        <v>45</v>
      </c>
      <c r="C27" s="11">
        <f>'N8'!C27+4</f>
        <v>45</v>
      </c>
      <c r="D27" s="1">
        <f t="shared" si="1"/>
        <v>1.32</v>
      </c>
      <c r="E27" s="1">
        <f t="shared" si="0"/>
        <v>59.400000000000006</v>
      </c>
      <c r="F27" s="2">
        <f t="shared" si="7"/>
        <v>2002773</v>
      </c>
      <c r="G27" s="2">
        <f t="shared" si="3"/>
        <v>222530.33333333334</v>
      </c>
      <c r="H27" s="2">
        <f t="shared" si="4"/>
        <v>237600</v>
      </c>
      <c r="I27" s="2">
        <f t="shared" si="5"/>
        <v>-15069.666666666657</v>
      </c>
    </row>
    <row r="28" spans="1:10">
      <c r="A28" s="11">
        <v>23</v>
      </c>
      <c r="B28" s="11" t="s">
        <v>46</v>
      </c>
      <c r="C28" s="11">
        <f>'N8'!C28+4</f>
        <v>44</v>
      </c>
      <c r="D28" s="1">
        <f t="shared" si="1"/>
        <v>1.31</v>
      </c>
      <c r="E28" s="1">
        <f t="shared" si="0"/>
        <v>57.64</v>
      </c>
      <c r="F28" s="2">
        <f t="shared" si="7"/>
        <v>1943432</v>
      </c>
      <c r="G28" s="2">
        <f t="shared" si="3"/>
        <v>215936.88888888888</v>
      </c>
      <c r="H28" s="2">
        <f t="shared" si="4"/>
        <v>232320</v>
      </c>
      <c r="I28" s="2">
        <f t="shared" si="5"/>
        <v>-16383.111111111124</v>
      </c>
    </row>
    <row r="29" spans="1:10">
      <c r="A29" s="11">
        <v>24</v>
      </c>
      <c r="B29" s="11" t="s">
        <v>47</v>
      </c>
      <c r="C29" s="11">
        <f>'N8'!C29+4</f>
        <v>44</v>
      </c>
      <c r="D29" s="1">
        <f t="shared" si="1"/>
        <v>1.31</v>
      </c>
      <c r="E29" s="1">
        <f t="shared" si="0"/>
        <v>57.64</v>
      </c>
      <c r="F29" s="2">
        <f t="shared" si="7"/>
        <v>1943432</v>
      </c>
      <c r="G29" s="2">
        <f t="shared" si="3"/>
        <v>215936.88888888888</v>
      </c>
      <c r="H29" s="2">
        <f t="shared" si="4"/>
        <v>232320</v>
      </c>
      <c r="I29" s="2">
        <f t="shared" si="5"/>
        <v>-16383.111111111124</v>
      </c>
    </row>
    <row r="30" spans="1:10">
      <c r="A30" s="11">
        <v>25</v>
      </c>
      <c r="B30" s="11" t="s">
        <v>48</v>
      </c>
      <c r="C30" s="11">
        <f>'N8'!C30+4</f>
        <v>44</v>
      </c>
      <c r="D30" s="1">
        <f t="shared" si="1"/>
        <v>1.31</v>
      </c>
      <c r="E30" s="1">
        <f t="shared" si="0"/>
        <v>57.64</v>
      </c>
      <c r="F30" s="2">
        <f t="shared" si="7"/>
        <v>1943432</v>
      </c>
      <c r="G30" s="2">
        <f t="shared" si="3"/>
        <v>215936.88888888888</v>
      </c>
      <c r="H30" s="2">
        <f t="shared" si="4"/>
        <v>232320</v>
      </c>
      <c r="I30" s="2">
        <f t="shared" si="5"/>
        <v>-16383.111111111124</v>
      </c>
    </row>
    <row r="31" spans="1:10">
      <c r="A31" s="11">
        <v>26</v>
      </c>
      <c r="B31" s="11" t="s">
        <v>49</v>
      </c>
      <c r="C31" s="11">
        <f>'N8'!C31+4</f>
        <v>43</v>
      </c>
      <c r="D31" s="1">
        <f t="shared" si="1"/>
        <v>1.3</v>
      </c>
      <c r="E31" s="1">
        <f t="shared" si="0"/>
        <v>55.9</v>
      </c>
      <c r="F31" s="2">
        <f t="shared" si="7"/>
        <v>1884765</v>
      </c>
      <c r="G31" s="2">
        <f t="shared" si="3"/>
        <v>209418.33333333334</v>
      </c>
      <c r="H31" s="2">
        <f t="shared" si="4"/>
        <v>227040</v>
      </c>
      <c r="I31" s="2">
        <f t="shared" si="5"/>
        <v>-17621.666666666657</v>
      </c>
    </row>
    <row r="32" spans="1:10">
      <c r="A32" s="12">
        <v>27</v>
      </c>
      <c r="B32" s="12" t="s">
        <v>50</v>
      </c>
      <c r="C32" s="11">
        <f>'N8'!C32+4</f>
        <v>42</v>
      </c>
      <c r="D32" s="1">
        <f t="shared" si="1"/>
        <v>1.28</v>
      </c>
      <c r="E32" s="1">
        <f t="shared" si="0"/>
        <v>53.76</v>
      </c>
      <c r="F32" s="2">
        <f t="shared" si="7"/>
        <v>1812611</v>
      </c>
      <c r="G32" s="2">
        <f t="shared" si="3"/>
        <v>201401.22222222222</v>
      </c>
      <c r="H32" s="2">
        <f t="shared" si="4"/>
        <v>221760</v>
      </c>
      <c r="I32" s="2">
        <f t="shared" si="5"/>
        <v>-20358.777777777781</v>
      </c>
    </row>
    <row r="33" spans="1:9">
      <c r="A33" s="11">
        <v>28</v>
      </c>
      <c r="B33" s="11" t="s">
        <v>51</v>
      </c>
      <c r="C33" s="11">
        <f>'N8'!C33+4</f>
        <v>41</v>
      </c>
      <c r="D33" s="1">
        <f t="shared" si="1"/>
        <v>1.27</v>
      </c>
      <c r="E33" s="1">
        <f t="shared" si="0"/>
        <v>52.07</v>
      </c>
      <c r="F33" s="2">
        <f t="shared" si="7"/>
        <v>1755629</v>
      </c>
      <c r="G33" s="2">
        <f t="shared" si="3"/>
        <v>195069.88888888888</v>
      </c>
      <c r="H33" s="2">
        <f t="shared" si="4"/>
        <v>216480</v>
      </c>
      <c r="I33" s="2">
        <f t="shared" si="5"/>
        <v>-21410.111111111124</v>
      </c>
    </row>
    <row r="34" spans="1:9">
      <c r="A34" s="11">
        <v>29</v>
      </c>
      <c r="B34" s="11" t="s">
        <v>52</v>
      </c>
      <c r="C34" s="11">
        <f>'N8'!C34+4</f>
        <v>41</v>
      </c>
      <c r="D34" s="1">
        <f t="shared" si="1"/>
        <v>1.27</v>
      </c>
      <c r="E34" s="1">
        <f t="shared" si="0"/>
        <v>52.07</v>
      </c>
      <c r="F34" s="2">
        <f t="shared" si="7"/>
        <v>1755629</v>
      </c>
      <c r="G34" s="2">
        <f t="shared" si="3"/>
        <v>195069.88888888888</v>
      </c>
      <c r="H34" s="2">
        <f t="shared" si="4"/>
        <v>216480</v>
      </c>
      <c r="I34" s="2">
        <f t="shared" si="5"/>
        <v>-21410.111111111124</v>
      </c>
    </row>
    <row r="35" spans="1:9">
      <c r="A35" s="11">
        <v>30</v>
      </c>
      <c r="B35" s="11" t="s">
        <v>53</v>
      </c>
      <c r="C35" s="11">
        <f>'N8'!C35+4</f>
        <v>41</v>
      </c>
      <c r="D35" s="1">
        <f t="shared" si="1"/>
        <v>1.27</v>
      </c>
      <c r="E35" s="1">
        <f t="shared" si="0"/>
        <v>52.07</v>
      </c>
      <c r="F35" s="2">
        <f t="shared" si="7"/>
        <v>1755629</v>
      </c>
      <c r="G35" s="2">
        <f t="shared" si="3"/>
        <v>195069.88888888888</v>
      </c>
      <c r="H35" s="2">
        <f t="shared" si="4"/>
        <v>216480</v>
      </c>
      <c r="I35" s="2">
        <f t="shared" si="5"/>
        <v>-21410.111111111124</v>
      </c>
    </row>
    <row r="36" spans="1:9">
      <c r="A36" s="11">
        <v>31</v>
      </c>
      <c r="B36" s="11" t="s">
        <v>54</v>
      </c>
      <c r="C36" s="11">
        <f>'N8'!C36+4</f>
        <v>41</v>
      </c>
      <c r="D36" s="1">
        <f t="shared" si="1"/>
        <v>1.27</v>
      </c>
      <c r="E36" s="1">
        <f t="shared" si="0"/>
        <v>52.07</v>
      </c>
      <c r="F36" s="2">
        <f t="shared" si="7"/>
        <v>1755629</v>
      </c>
      <c r="G36" s="2">
        <f t="shared" si="3"/>
        <v>195069.88888888888</v>
      </c>
      <c r="H36" s="2">
        <f t="shared" si="4"/>
        <v>216480</v>
      </c>
      <c r="I36" s="2">
        <f t="shared" si="5"/>
        <v>-21410.111111111124</v>
      </c>
    </row>
    <row r="37" spans="1:9">
      <c r="A37" s="11">
        <v>32</v>
      </c>
      <c r="B37" s="11" t="s">
        <v>55</v>
      </c>
      <c r="C37" s="11">
        <f>'N8'!C37+4</f>
        <v>40</v>
      </c>
      <c r="D37" s="1">
        <f t="shared" si="1"/>
        <v>1.26</v>
      </c>
      <c r="E37" s="1">
        <f t="shared" si="0"/>
        <v>50.4</v>
      </c>
      <c r="F37" s="2">
        <f t="shared" si="7"/>
        <v>1699323</v>
      </c>
      <c r="G37" s="2">
        <f t="shared" si="3"/>
        <v>188813.66666666666</v>
      </c>
      <c r="H37" s="2">
        <f t="shared" si="4"/>
        <v>211200</v>
      </c>
      <c r="I37" s="2">
        <f t="shared" si="5"/>
        <v>-22386.333333333343</v>
      </c>
    </row>
    <row r="38" spans="1:9">
      <c r="A38" s="11">
        <v>33</v>
      </c>
      <c r="B38" s="11" t="s">
        <v>56</v>
      </c>
      <c r="C38" s="11">
        <f>'N8'!C38+4</f>
        <v>39</v>
      </c>
      <c r="D38" s="1">
        <f t="shared" si="1"/>
        <v>1.25</v>
      </c>
      <c r="E38" s="1">
        <f t="shared" ref="E38:E55" si="8">C38*D38</f>
        <v>48.75</v>
      </c>
      <c r="F38" s="2">
        <f t="shared" si="7"/>
        <v>1643690</v>
      </c>
      <c r="G38" s="2">
        <f t="shared" si="3"/>
        <v>182632.22222222222</v>
      </c>
      <c r="H38" s="2">
        <f t="shared" si="4"/>
        <v>205920</v>
      </c>
      <c r="I38" s="2">
        <f t="shared" si="5"/>
        <v>-23287.777777777781</v>
      </c>
    </row>
    <row r="39" spans="1:9">
      <c r="A39" s="11">
        <v>34</v>
      </c>
      <c r="B39" s="11" t="s">
        <v>57</v>
      </c>
      <c r="C39" s="11">
        <f>'N8'!C39+4</f>
        <v>39</v>
      </c>
      <c r="D39" s="1">
        <f t="shared" si="1"/>
        <v>1.25</v>
      </c>
      <c r="E39" s="1">
        <f t="shared" si="8"/>
        <v>48.75</v>
      </c>
      <c r="F39" s="2">
        <f t="shared" si="7"/>
        <v>1643690</v>
      </c>
      <c r="G39" s="2">
        <f t="shared" si="3"/>
        <v>182632.22222222222</v>
      </c>
      <c r="H39" s="2">
        <f t="shared" si="4"/>
        <v>205920</v>
      </c>
      <c r="I39" s="2">
        <f t="shared" si="5"/>
        <v>-23287.777777777781</v>
      </c>
    </row>
    <row r="40" spans="1:9">
      <c r="A40" s="11">
        <v>35</v>
      </c>
      <c r="B40" s="11" t="s">
        <v>58</v>
      </c>
      <c r="C40" s="11">
        <f>'N8'!C40+4</f>
        <v>39</v>
      </c>
      <c r="D40" s="1">
        <f t="shared" si="1"/>
        <v>1.25</v>
      </c>
      <c r="E40" s="1">
        <f t="shared" si="8"/>
        <v>48.75</v>
      </c>
      <c r="F40" s="2">
        <f t="shared" si="7"/>
        <v>1643690</v>
      </c>
      <c r="G40" s="2">
        <f t="shared" si="3"/>
        <v>182632.22222222222</v>
      </c>
      <c r="H40" s="2">
        <f t="shared" si="4"/>
        <v>205920</v>
      </c>
      <c r="I40" s="2">
        <f t="shared" si="5"/>
        <v>-23287.777777777781</v>
      </c>
    </row>
    <row r="41" spans="1:9">
      <c r="A41" s="11">
        <v>36</v>
      </c>
      <c r="B41" s="11" t="s">
        <v>59</v>
      </c>
      <c r="C41" s="11">
        <f>'N8'!C41+4</f>
        <v>39</v>
      </c>
      <c r="D41" s="1">
        <f t="shared" si="1"/>
        <v>1.25</v>
      </c>
      <c r="E41" s="1">
        <f t="shared" si="8"/>
        <v>48.75</v>
      </c>
      <c r="F41" s="2">
        <f t="shared" si="7"/>
        <v>1643690</v>
      </c>
      <c r="G41" s="2">
        <f t="shared" si="3"/>
        <v>182632.22222222222</v>
      </c>
      <c r="H41" s="2">
        <f t="shared" si="4"/>
        <v>205920</v>
      </c>
      <c r="I41" s="2">
        <f t="shared" si="5"/>
        <v>-23287.777777777781</v>
      </c>
    </row>
    <row r="42" spans="1:9">
      <c r="A42" s="11">
        <v>37</v>
      </c>
      <c r="B42" s="11" t="s">
        <v>60</v>
      </c>
      <c r="C42" s="11">
        <f>'N8'!C42+4</f>
        <v>38</v>
      </c>
      <c r="D42" s="1">
        <f t="shared" si="1"/>
        <v>1.24</v>
      </c>
      <c r="E42" s="1">
        <f t="shared" si="8"/>
        <v>47.12</v>
      </c>
      <c r="F42" s="2">
        <f t="shared" si="7"/>
        <v>1588732</v>
      </c>
      <c r="G42" s="2">
        <f t="shared" si="3"/>
        <v>176525.77777777778</v>
      </c>
      <c r="H42" s="2">
        <f t="shared" si="4"/>
        <v>200640</v>
      </c>
      <c r="I42" s="2">
        <f t="shared" si="5"/>
        <v>-24114.222222222219</v>
      </c>
    </row>
    <row r="43" spans="1:9">
      <c r="A43" s="11">
        <v>38</v>
      </c>
      <c r="B43" s="11" t="s">
        <v>61</v>
      </c>
      <c r="C43" s="11">
        <f>'N8'!C43+4</f>
        <v>38</v>
      </c>
      <c r="D43" s="1">
        <f t="shared" si="1"/>
        <v>1.24</v>
      </c>
      <c r="E43" s="1">
        <f t="shared" si="8"/>
        <v>47.12</v>
      </c>
      <c r="F43" s="2">
        <f t="shared" si="7"/>
        <v>1588732</v>
      </c>
      <c r="G43" s="2">
        <f t="shared" si="3"/>
        <v>176525.77777777778</v>
      </c>
      <c r="H43" s="2">
        <f t="shared" si="4"/>
        <v>200640</v>
      </c>
      <c r="I43" s="2">
        <f t="shared" si="5"/>
        <v>-24114.222222222219</v>
      </c>
    </row>
    <row r="44" spans="1:9">
      <c r="A44" s="11">
        <v>39</v>
      </c>
      <c r="B44" s="11" t="s">
        <v>62</v>
      </c>
      <c r="C44" s="11">
        <f>'N8'!C44+4</f>
        <v>37</v>
      </c>
      <c r="D44" s="1">
        <f t="shared" si="1"/>
        <v>1.23</v>
      </c>
      <c r="E44" s="1">
        <f t="shared" si="8"/>
        <v>45.51</v>
      </c>
      <c r="F44" s="2">
        <f t="shared" si="7"/>
        <v>1534448</v>
      </c>
      <c r="G44" s="2">
        <f t="shared" si="3"/>
        <v>170494.22222222222</v>
      </c>
      <c r="H44" s="2">
        <f t="shared" si="4"/>
        <v>195360</v>
      </c>
      <c r="I44" s="2">
        <f t="shared" si="5"/>
        <v>-24865.777777777781</v>
      </c>
    </row>
    <row r="45" spans="1:9">
      <c r="A45" s="11">
        <v>40</v>
      </c>
      <c r="B45" s="11" t="s">
        <v>63</v>
      </c>
      <c r="C45" s="11">
        <f>'N8'!C45+4</f>
        <v>36</v>
      </c>
      <c r="D45" s="1">
        <f t="shared" si="1"/>
        <v>1.22</v>
      </c>
      <c r="E45" s="1">
        <f t="shared" si="8"/>
        <v>43.92</v>
      </c>
      <c r="F45" s="2">
        <f t="shared" si="7"/>
        <v>1480838</v>
      </c>
      <c r="G45" s="2">
        <f t="shared" si="3"/>
        <v>164537.55555555556</v>
      </c>
      <c r="H45" s="2">
        <f t="shared" si="4"/>
        <v>190080</v>
      </c>
      <c r="I45" s="2">
        <f t="shared" si="5"/>
        <v>-25542.444444444438</v>
      </c>
    </row>
    <row r="46" spans="1:9">
      <c r="A46" s="11">
        <v>41</v>
      </c>
      <c r="B46" s="11" t="s">
        <v>64</v>
      </c>
      <c r="C46" s="11">
        <f>'N8'!C46+4</f>
        <v>36</v>
      </c>
      <c r="D46" s="1">
        <f t="shared" si="1"/>
        <v>1.22</v>
      </c>
      <c r="E46" s="1">
        <f t="shared" si="8"/>
        <v>43.92</v>
      </c>
      <c r="F46" s="2">
        <f t="shared" si="7"/>
        <v>1480838</v>
      </c>
      <c r="G46" s="2">
        <f t="shared" si="3"/>
        <v>164537.55555555556</v>
      </c>
      <c r="H46" s="2">
        <f t="shared" si="4"/>
        <v>190080</v>
      </c>
      <c r="I46" s="2">
        <f t="shared" si="5"/>
        <v>-25542.444444444438</v>
      </c>
    </row>
    <row r="47" spans="1:9">
      <c r="A47" s="11">
        <v>42</v>
      </c>
      <c r="B47" s="11" t="s">
        <v>65</v>
      </c>
      <c r="C47" s="11">
        <f>'N8'!C47+4</f>
        <v>36</v>
      </c>
      <c r="D47" s="1">
        <f t="shared" si="1"/>
        <v>1.22</v>
      </c>
      <c r="E47" s="1">
        <f t="shared" si="8"/>
        <v>43.92</v>
      </c>
      <c r="F47" s="2">
        <f t="shared" si="7"/>
        <v>1480838</v>
      </c>
      <c r="G47" s="2">
        <f t="shared" si="3"/>
        <v>164537.55555555556</v>
      </c>
      <c r="H47" s="2">
        <f t="shared" si="4"/>
        <v>190080</v>
      </c>
      <c r="I47" s="2">
        <f t="shared" si="5"/>
        <v>-25542.444444444438</v>
      </c>
    </row>
    <row r="48" spans="1:9">
      <c r="A48" s="11">
        <v>43</v>
      </c>
      <c r="B48" s="11" t="s">
        <v>66</v>
      </c>
      <c r="C48" s="11">
        <f>'N8'!C48+4</f>
        <v>36</v>
      </c>
      <c r="D48" s="1">
        <f t="shared" si="1"/>
        <v>1.22</v>
      </c>
      <c r="E48" s="1">
        <f t="shared" si="8"/>
        <v>43.92</v>
      </c>
      <c r="F48" s="2">
        <f t="shared" si="7"/>
        <v>1480838</v>
      </c>
      <c r="G48" s="2">
        <f t="shared" si="3"/>
        <v>164537.55555555556</v>
      </c>
      <c r="H48" s="2">
        <f t="shared" si="4"/>
        <v>190080</v>
      </c>
      <c r="I48" s="2">
        <f t="shared" si="5"/>
        <v>-25542.444444444438</v>
      </c>
    </row>
    <row r="49" spans="1:9">
      <c r="A49" s="11">
        <v>44</v>
      </c>
      <c r="B49" s="11" t="s">
        <v>67</v>
      </c>
      <c r="C49" s="11">
        <f>'N8'!C49+4</f>
        <v>35</v>
      </c>
      <c r="D49" s="1">
        <f t="shared" si="1"/>
        <v>1.21</v>
      </c>
      <c r="E49" s="1">
        <f t="shared" si="8"/>
        <v>42.35</v>
      </c>
      <c r="F49" s="2">
        <f t="shared" si="7"/>
        <v>1427903</v>
      </c>
      <c r="G49" s="2">
        <f t="shared" si="3"/>
        <v>158655.88888888888</v>
      </c>
      <c r="H49" s="2">
        <f t="shared" si="4"/>
        <v>184800</v>
      </c>
      <c r="I49" s="2">
        <f t="shared" si="5"/>
        <v>-26144.111111111124</v>
      </c>
    </row>
    <row r="50" spans="1:9">
      <c r="A50" s="11">
        <v>45</v>
      </c>
      <c r="B50" s="11" t="s">
        <v>68</v>
      </c>
      <c r="C50" s="11">
        <f>'N8'!C50+4</f>
        <v>34</v>
      </c>
      <c r="D50" s="1">
        <f t="shared" si="1"/>
        <v>1.19</v>
      </c>
      <c r="E50" s="1">
        <f t="shared" si="8"/>
        <v>40.46</v>
      </c>
      <c r="F50" s="2">
        <f t="shared" si="7"/>
        <v>1364178</v>
      </c>
      <c r="G50" s="2">
        <f t="shared" si="3"/>
        <v>151575.33333333334</v>
      </c>
      <c r="H50" s="2">
        <f t="shared" si="4"/>
        <v>179520</v>
      </c>
      <c r="I50" s="2">
        <f t="shared" si="5"/>
        <v>-27944.666666666657</v>
      </c>
    </row>
    <row r="51" spans="1:9">
      <c r="A51" s="11">
        <v>46</v>
      </c>
      <c r="B51" s="11" t="s">
        <v>71</v>
      </c>
      <c r="C51" s="11">
        <f>'N8'!C51+4</f>
        <v>33</v>
      </c>
      <c r="D51" s="1">
        <f t="shared" si="1"/>
        <v>1.1800000000000002</v>
      </c>
      <c r="E51" s="1">
        <f t="shared" si="8"/>
        <v>38.940000000000005</v>
      </c>
      <c r="F51" s="2">
        <f t="shared" si="7"/>
        <v>1312929</v>
      </c>
      <c r="G51" s="2">
        <f t="shared" si="3"/>
        <v>145881</v>
      </c>
      <c r="H51" s="2">
        <f t="shared" si="4"/>
        <v>174240</v>
      </c>
      <c r="I51" s="2">
        <f t="shared" si="5"/>
        <v>-28359</v>
      </c>
    </row>
    <row r="52" spans="1:9">
      <c r="A52" s="11">
        <v>47</v>
      </c>
      <c r="B52" s="11" t="s">
        <v>69</v>
      </c>
      <c r="C52" s="11">
        <f>'N8'!C52+4</f>
        <v>33</v>
      </c>
      <c r="D52" s="1">
        <f t="shared" si="1"/>
        <v>1.1800000000000002</v>
      </c>
      <c r="E52" s="1">
        <f t="shared" si="8"/>
        <v>38.940000000000005</v>
      </c>
      <c r="F52" s="2">
        <f t="shared" si="7"/>
        <v>1312929</v>
      </c>
      <c r="G52" s="2">
        <f t="shared" si="3"/>
        <v>145881</v>
      </c>
      <c r="H52" s="2">
        <f t="shared" si="4"/>
        <v>174240</v>
      </c>
      <c r="I52" s="2">
        <f t="shared" si="5"/>
        <v>-28359</v>
      </c>
    </row>
    <row r="53" spans="1:9">
      <c r="A53" s="11">
        <v>48</v>
      </c>
      <c r="B53" s="11" t="s">
        <v>70</v>
      </c>
      <c r="C53" s="11">
        <f>'N8'!C53+4</f>
        <v>33</v>
      </c>
      <c r="D53" s="1">
        <f t="shared" si="1"/>
        <v>1.1800000000000002</v>
      </c>
      <c r="E53" s="1">
        <f t="shared" si="8"/>
        <v>38.940000000000005</v>
      </c>
      <c r="F53" s="2">
        <f t="shared" si="7"/>
        <v>1312929</v>
      </c>
      <c r="G53" s="2">
        <f t="shared" si="3"/>
        <v>145881</v>
      </c>
      <c r="H53" s="2">
        <f t="shared" si="4"/>
        <v>174240</v>
      </c>
      <c r="I53" s="2">
        <f t="shared" si="5"/>
        <v>-28359</v>
      </c>
    </row>
    <row r="54" spans="1:9">
      <c r="A54" s="11">
        <v>49</v>
      </c>
      <c r="B54" s="11" t="s">
        <v>72</v>
      </c>
      <c r="C54" s="11">
        <f>'N8'!C54+4</f>
        <v>32</v>
      </c>
      <c r="D54" s="1">
        <f t="shared" si="1"/>
        <v>1.17</v>
      </c>
      <c r="E54" s="1">
        <f t="shared" si="8"/>
        <v>37.44</v>
      </c>
      <c r="F54" s="2">
        <f t="shared" si="7"/>
        <v>1262354</v>
      </c>
      <c r="G54" s="2">
        <f t="shared" si="3"/>
        <v>140261.55555555556</v>
      </c>
      <c r="H54" s="2">
        <f t="shared" si="4"/>
        <v>168960</v>
      </c>
      <c r="I54" s="2">
        <f t="shared" si="5"/>
        <v>-28698.444444444438</v>
      </c>
    </row>
    <row r="55" spans="1:9">
      <c r="A55" s="11">
        <v>50</v>
      </c>
      <c r="B55" s="11" t="s">
        <v>73</v>
      </c>
      <c r="C55" s="11">
        <f>'N8'!C55+4</f>
        <v>32</v>
      </c>
      <c r="D55" s="1">
        <f t="shared" si="1"/>
        <v>1.17</v>
      </c>
      <c r="E55" s="1">
        <f t="shared" si="8"/>
        <v>37.44</v>
      </c>
      <c r="F55" s="2">
        <f t="shared" si="7"/>
        <v>1262354</v>
      </c>
      <c r="G55" s="2">
        <f t="shared" si="3"/>
        <v>140261.55555555556</v>
      </c>
      <c r="H55" s="2">
        <f t="shared" si="4"/>
        <v>168960</v>
      </c>
      <c r="I55" s="2">
        <f t="shared" si="5"/>
        <v>-28698.444444444438</v>
      </c>
    </row>
    <row r="56" spans="1:9">
      <c r="F56" s="2">
        <f>SUM(F6:F55)-H2</f>
        <v>98000003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6" sqref="F6:F25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2.42578125" style="1" bestFit="1" customWidth="1"/>
  </cols>
  <sheetData>
    <row r="1" spans="1:10">
      <c r="B1" s="8"/>
      <c r="D1" s="20" t="s">
        <v>8</v>
      </c>
      <c r="E1" s="20"/>
      <c r="F1" s="8" t="s">
        <v>76</v>
      </c>
      <c r="G1" s="8" t="s">
        <v>17</v>
      </c>
      <c r="H1" s="16" t="s">
        <v>75</v>
      </c>
    </row>
    <row r="2" spans="1:10">
      <c r="B2" s="8"/>
      <c r="D2" s="20">
        <f>SUM(E6:E55)</f>
        <v>3121.6299999999997</v>
      </c>
      <c r="E2" s="20"/>
      <c r="F2" s="7">
        <v>8</v>
      </c>
      <c r="G2" s="8" t="s">
        <v>18</v>
      </c>
      <c r="H2" s="17">
        <v>9700000</v>
      </c>
    </row>
    <row r="3" spans="1:10">
      <c r="G3" s="6">
        <v>105000000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17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'N8'!C6+5</f>
        <v>64</v>
      </c>
      <c r="D6" s="1">
        <f>ROUND(0.2/($C$6-$C$55)*C6,2)+1.09</f>
        <v>1.5</v>
      </c>
      <c r="E6" s="1">
        <f t="shared" ref="E6:E37" si="0">C6*D6</f>
        <v>96</v>
      </c>
      <c r="F6" s="2">
        <f>ROUND(E6/$D$2*$G$3,0)+J6</f>
        <v>3841061</v>
      </c>
      <c r="G6" s="2">
        <f>F6/F$2</f>
        <v>480132.625</v>
      </c>
      <c r="H6" s="2">
        <f>246*C6*24</f>
        <v>377856</v>
      </c>
      <c r="I6" s="2">
        <f>G6-H6</f>
        <v>102276.625</v>
      </c>
      <c r="J6" s="19">
        <f>ROUND(E6/SUM($E$6:$E$25)*$H$2,0)</f>
        <v>611979</v>
      </c>
    </row>
    <row r="7" spans="1:10">
      <c r="A7" s="11">
        <v>2</v>
      </c>
      <c r="B7" s="11" t="s">
        <v>25</v>
      </c>
      <c r="C7" s="11">
        <f>'N8'!C7+5</f>
        <v>61</v>
      </c>
      <c r="D7" s="1">
        <f t="shared" ref="D7:D55" si="1">ROUND(0.2/($C$6-$C$55)*C7,2)+1.09</f>
        <v>1.48</v>
      </c>
      <c r="E7" s="1">
        <f t="shared" si="0"/>
        <v>90.28</v>
      </c>
      <c r="F7" s="2">
        <f t="shared" ref="F7:F25" si="2">ROUND(E7/$D$2*$G$3,0)+J7</f>
        <v>3612199</v>
      </c>
      <c r="G7" s="2">
        <f t="shared" ref="G7:G55" si="3">F7/F$2</f>
        <v>451524.875</v>
      </c>
      <c r="H7" s="2">
        <f t="shared" ref="H7:H55" si="4">246*C7*24</f>
        <v>360144</v>
      </c>
      <c r="I7" s="2">
        <f t="shared" ref="I7:I55" si="5">G7-H7</f>
        <v>91380.875</v>
      </c>
      <c r="J7" s="19">
        <f t="shared" ref="J7:J25" si="6">ROUND(E7/SUM($E$6:$E$25)*$H$2,0)</f>
        <v>575516</v>
      </c>
    </row>
    <row r="8" spans="1:10">
      <c r="A8" s="11">
        <v>3</v>
      </c>
      <c r="B8" s="11" t="s">
        <v>26</v>
      </c>
      <c r="C8" s="11">
        <f>'N8'!C8+5</f>
        <v>60</v>
      </c>
      <c r="D8" s="1">
        <f t="shared" si="1"/>
        <v>1.48</v>
      </c>
      <c r="E8" s="1">
        <f t="shared" si="0"/>
        <v>88.8</v>
      </c>
      <c r="F8" s="2">
        <f t="shared" si="2"/>
        <v>3552982</v>
      </c>
      <c r="G8" s="2">
        <f>F8/F$2</f>
        <v>444122.75</v>
      </c>
      <c r="H8" s="2">
        <f t="shared" si="4"/>
        <v>354240</v>
      </c>
      <c r="I8" s="2">
        <f>G8-H8</f>
        <v>89882.75</v>
      </c>
      <c r="J8" s="19">
        <f t="shared" si="6"/>
        <v>566081</v>
      </c>
    </row>
    <row r="9" spans="1:10">
      <c r="A9" s="11">
        <v>4</v>
      </c>
      <c r="B9" s="11" t="s">
        <v>27</v>
      </c>
      <c r="C9" s="11">
        <f>'N8'!C9+5</f>
        <v>57</v>
      </c>
      <c r="D9" s="1">
        <f t="shared" si="1"/>
        <v>1.46</v>
      </c>
      <c r="E9" s="1">
        <f t="shared" si="0"/>
        <v>83.22</v>
      </c>
      <c r="F9" s="2">
        <f t="shared" si="2"/>
        <v>3329721</v>
      </c>
      <c r="G9" s="2">
        <f t="shared" si="3"/>
        <v>416215.125</v>
      </c>
      <c r="H9" s="2">
        <f t="shared" si="4"/>
        <v>336528</v>
      </c>
      <c r="I9" s="2">
        <f t="shared" si="5"/>
        <v>79687.125</v>
      </c>
      <c r="J9" s="19">
        <f t="shared" si="6"/>
        <v>530510</v>
      </c>
    </row>
    <row r="10" spans="1:10">
      <c r="A10" s="11">
        <v>5</v>
      </c>
      <c r="B10" s="11" t="s">
        <v>28</v>
      </c>
      <c r="C10" s="11">
        <f>'N8'!C10+5</f>
        <v>56</v>
      </c>
      <c r="D10" s="1">
        <f t="shared" si="1"/>
        <v>1.4500000000000002</v>
      </c>
      <c r="E10" s="1">
        <f t="shared" si="0"/>
        <v>81.200000000000017</v>
      </c>
      <c r="F10" s="2">
        <f t="shared" si="2"/>
        <v>3248898</v>
      </c>
      <c r="G10" s="2">
        <f t="shared" si="3"/>
        <v>406112.25</v>
      </c>
      <c r="H10" s="2">
        <f t="shared" si="4"/>
        <v>330624</v>
      </c>
      <c r="I10" s="2">
        <f t="shared" si="5"/>
        <v>75488.25</v>
      </c>
      <c r="J10" s="19">
        <f t="shared" si="6"/>
        <v>517633</v>
      </c>
    </row>
    <row r="11" spans="1:10">
      <c r="A11" s="11">
        <v>6</v>
      </c>
      <c r="B11" s="11" t="s">
        <v>29</v>
      </c>
      <c r="C11" s="11">
        <f>'N8'!C11+5</f>
        <v>56</v>
      </c>
      <c r="D11" s="1">
        <f t="shared" si="1"/>
        <v>1.4500000000000002</v>
      </c>
      <c r="E11" s="1">
        <f t="shared" si="0"/>
        <v>81.200000000000017</v>
      </c>
      <c r="F11" s="2">
        <f t="shared" si="2"/>
        <v>3248898</v>
      </c>
      <c r="G11" s="2">
        <f t="shared" si="3"/>
        <v>406112.25</v>
      </c>
      <c r="H11" s="2">
        <f t="shared" si="4"/>
        <v>330624</v>
      </c>
      <c r="I11" s="2">
        <f t="shared" si="5"/>
        <v>75488.25</v>
      </c>
      <c r="J11" s="19">
        <f t="shared" si="6"/>
        <v>517633</v>
      </c>
    </row>
    <row r="12" spans="1:10">
      <c r="A12" s="11">
        <v>7</v>
      </c>
      <c r="B12" s="11" t="s">
        <v>30</v>
      </c>
      <c r="C12" s="11">
        <f>'N8'!C12+5</f>
        <v>55</v>
      </c>
      <c r="D12" s="1">
        <f t="shared" si="1"/>
        <v>1.44</v>
      </c>
      <c r="E12" s="1">
        <f t="shared" si="0"/>
        <v>79.2</v>
      </c>
      <c r="F12" s="2">
        <f t="shared" si="2"/>
        <v>3168876</v>
      </c>
      <c r="G12" s="2">
        <f t="shared" si="3"/>
        <v>396109.5</v>
      </c>
      <c r="H12" s="2">
        <f t="shared" si="4"/>
        <v>324720</v>
      </c>
      <c r="I12" s="2">
        <f t="shared" si="5"/>
        <v>71389.5</v>
      </c>
      <c r="J12" s="19">
        <f t="shared" si="6"/>
        <v>504883</v>
      </c>
    </row>
    <row r="13" spans="1:10">
      <c r="A13" s="11">
        <v>8</v>
      </c>
      <c r="B13" s="11" t="s">
        <v>31</v>
      </c>
      <c r="C13" s="11">
        <f>'N8'!C13+5</f>
        <v>53</v>
      </c>
      <c r="D13" s="1">
        <f t="shared" si="1"/>
        <v>1.4300000000000002</v>
      </c>
      <c r="E13" s="1">
        <f t="shared" si="0"/>
        <v>75.790000000000006</v>
      </c>
      <c r="F13" s="2">
        <f t="shared" si="2"/>
        <v>3032438</v>
      </c>
      <c r="G13" s="2">
        <f t="shared" si="3"/>
        <v>379054.75</v>
      </c>
      <c r="H13" s="2">
        <f t="shared" si="4"/>
        <v>312912</v>
      </c>
      <c r="I13" s="2">
        <f t="shared" si="5"/>
        <v>66142.75</v>
      </c>
      <c r="J13" s="19">
        <f t="shared" si="6"/>
        <v>483145</v>
      </c>
    </row>
    <row r="14" spans="1:10">
      <c r="A14" s="11">
        <v>9</v>
      </c>
      <c r="B14" s="11" t="s">
        <v>32</v>
      </c>
      <c r="C14" s="11">
        <f>'N8'!C14+5</f>
        <v>53</v>
      </c>
      <c r="D14" s="1">
        <f t="shared" si="1"/>
        <v>1.4300000000000002</v>
      </c>
      <c r="E14" s="1">
        <f t="shared" si="0"/>
        <v>75.790000000000006</v>
      </c>
      <c r="F14" s="2">
        <f t="shared" si="2"/>
        <v>3032438</v>
      </c>
      <c r="G14" s="2">
        <f t="shared" si="3"/>
        <v>379054.75</v>
      </c>
      <c r="H14" s="2">
        <f t="shared" si="4"/>
        <v>312912</v>
      </c>
      <c r="I14" s="2">
        <f t="shared" si="5"/>
        <v>66142.75</v>
      </c>
      <c r="J14" s="19">
        <f t="shared" si="6"/>
        <v>483145</v>
      </c>
    </row>
    <row r="15" spans="1:10">
      <c r="A15" s="11">
        <v>10</v>
      </c>
      <c r="B15" s="11" t="s">
        <v>33</v>
      </c>
      <c r="C15" s="11">
        <f>'N8'!C15+5</f>
        <v>53</v>
      </c>
      <c r="D15" s="1">
        <f t="shared" si="1"/>
        <v>1.4300000000000002</v>
      </c>
      <c r="E15" s="1">
        <f t="shared" si="0"/>
        <v>75.790000000000006</v>
      </c>
      <c r="F15" s="2">
        <f t="shared" si="2"/>
        <v>3032438</v>
      </c>
      <c r="G15" s="2">
        <f t="shared" si="3"/>
        <v>379054.75</v>
      </c>
      <c r="H15" s="2">
        <f t="shared" si="4"/>
        <v>312912</v>
      </c>
      <c r="I15" s="2">
        <f t="shared" si="5"/>
        <v>66142.75</v>
      </c>
      <c r="J15" s="19">
        <f t="shared" si="6"/>
        <v>483145</v>
      </c>
    </row>
    <row r="16" spans="1:10">
      <c r="A16" s="11">
        <v>11</v>
      </c>
      <c r="B16" s="11" t="s">
        <v>34</v>
      </c>
      <c r="C16" s="11">
        <f>'N8'!C16+5</f>
        <v>52</v>
      </c>
      <c r="D16" s="1">
        <f t="shared" si="1"/>
        <v>1.4300000000000002</v>
      </c>
      <c r="E16" s="1">
        <f t="shared" si="0"/>
        <v>74.360000000000014</v>
      </c>
      <c r="F16" s="2">
        <f t="shared" si="2"/>
        <v>2975222</v>
      </c>
      <c r="G16" s="2">
        <f t="shared" si="3"/>
        <v>371902.75</v>
      </c>
      <c r="H16" s="2">
        <f t="shared" si="4"/>
        <v>307008</v>
      </c>
      <c r="I16" s="2">
        <f t="shared" si="5"/>
        <v>64894.75</v>
      </c>
      <c r="J16" s="19">
        <f t="shared" si="6"/>
        <v>474029</v>
      </c>
    </row>
    <row r="17" spans="1:10">
      <c r="A17" s="11">
        <v>12</v>
      </c>
      <c r="B17" s="11" t="s">
        <v>35</v>
      </c>
      <c r="C17" s="11">
        <f>'N8'!C17+5</f>
        <v>51</v>
      </c>
      <c r="D17" s="1">
        <f t="shared" si="1"/>
        <v>1.4200000000000002</v>
      </c>
      <c r="E17" s="1">
        <f t="shared" si="0"/>
        <v>72.42</v>
      </c>
      <c r="F17" s="2">
        <f t="shared" si="2"/>
        <v>2897601</v>
      </c>
      <c r="G17" s="2">
        <f t="shared" si="3"/>
        <v>362200.125</v>
      </c>
      <c r="H17" s="2">
        <f t="shared" si="4"/>
        <v>301104</v>
      </c>
      <c r="I17" s="2">
        <f t="shared" si="5"/>
        <v>61096.125</v>
      </c>
      <c r="J17" s="19">
        <f t="shared" si="6"/>
        <v>461662</v>
      </c>
    </row>
    <row r="18" spans="1:10">
      <c r="A18" s="11">
        <v>13</v>
      </c>
      <c r="B18" s="11" t="s">
        <v>36</v>
      </c>
      <c r="C18" s="11">
        <f>'N8'!C18+5</f>
        <v>51</v>
      </c>
      <c r="D18" s="1">
        <f t="shared" si="1"/>
        <v>1.4200000000000002</v>
      </c>
      <c r="E18" s="1">
        <f t="shared" si="0"/>
        <v>72.42</v>
      </c>
      <c r="F18" s="2">
        <f t="shared" si="2"/>
        <v>2897601</v>
      </c>
      <c r="G18" s="2">
        <f t="shared" si="3"/>
        <v>362200.125</v>
      </c>
      <c r="H18" s="2">
        <f t="shared" si="4"/>
        <v>301104</v>
      </c>
      <c r="I18" s="2">
        <f t="shared" si="5"/>
        <v>61096.125</v>
      </c>
      <c r="J18" s="19">
        <f t="shared" si="6"/>
        <v>461662</v>
      </c>
    </row>
    <row r="19" spans="1:10">
      <c r="A19" s="11">
        <v>14</v>
      </c>
      <c r="B19" s="11" t="s">
        <v>37</v>
      </c>
      <c r="C19" s="11">
        <f>'N8'!C19+5</f>
        <v>50</v>
      </c>
      <c r="D19" s="1">
        <f t="shared" si="1"/>
        <v>1.4100000000000001</v>
      </c>
      <c r="E19" s="1">
        <f t="shared" si="0"/>
        <v>70.5</v>
      </c>
      <c r="F19" s="2">
        <f t="shared" si="2"/>
        <v>2820779</v>
      </c>
      <c r="G19" s="2">
        <f t="shared" si="3"/>
        <v>352597.375</v>
      </c>
      <c r="H19" s="2">
        <f t="shared" si="4"/>
        <v>295200</v>
      </c>
      <c r="I19" s="2">
        <f t="shared" si="5"/>
        <v>57397.375</v>
      </c>
      <c r="J19" s="19">
        <f t="shared" si="6"/>
        <v>449422</v>
      </c>
    </row>
    <row r="20" spans="1:10">
      <c r="A20" s="11">
        <v>15</v>
      </c>
      <c r="B20" s="11" t="s">
        <v>38</v>
      </c>
      <c r="C20" s="11">
        <f>'N8'!C20+5</f>
        <v>50</v>
      </c>
      <c r="D20" s="1">
        <f t="shared" si="1"/>
        <v>1.4100000000000001</v>
      </c>
      <c r="E20" s="1">
        <f t="shared" si="0"/>
        <v>70.5</v>
      </c>
      <c r="F20" s="2">
        <f t="shared" si="2"/>
        <v>2820779</v>
      </c>
      <c r="G20" s="2">
        <f t="shared" si="3"/>
        <v>352597.375</v>
      </c>
      <c r="H20" s="2">
        <f t="shared" si="4"/>
        <v>295200</v>
      </c>
      <c r="I20" s="2">
        <f t="shared" si="5"/>
        <v>57397.375</v>
      </c>
      <c r="J20" s="19">
        <f t="shared" si="6"/>
        <v>449422</v>
      </c>
    </row>
    <row r="21" spans="1:10">
      <c r="A21" s="11">
        <v>16</v>
      </c>
      <c r="B21" s="11" t="s">
        <v>39</v>
      </c>
      <c r="C21" s="11">
        <f>'N8'!C21+5</f>
        <v>49</v>
      </c>
      <c r="D21" s="1">
        <f t="shared" si="1"/>
        <v>1.4100000000000001</v>
      </c>
      <c r="E21" s="1">
        <f t="shared" si="0"/>
        <v>69.09</v>
      </c>
      <c r="F21" s="2">
        <f t="shared" si="2"/>
        <v>2764364</v>
      </c>
      <c r="G21" s="2">
        <f t="shared" si="3"/>
        <v>345545.5</v>
      </c>
      <c r="H21" s="2">
        <f t="shared" si="4"/>
        <v>289296</v>
      </c>
      <c r="I21" s="2">
        <f t="shared" si="5"/>
        <v>56249.5</v>
      </c>
      <c r="J21" s="19">
        <f t="shared" si="6"/>
        <v>440434</v>
      </c>
    </row>
    <row r="22" spans="1:10">
      <c r="A22" s="11">
        <v>17</v>
      </c>
      <c r="B22" s="11" t="s">
        <v>40</v>
      </c>
      <c r="C22" s="11">
        <f>'N8'!C22+5</f>
        <v>48</v>
      </c>
      <c r="D22" s="1">
        <f t="shared" si="1"/>
        <v>1.4000000000000001</v>
      </c>
      <c r="E22" s="1">
        <f t="shared" si="0"/>
        <v>67.2</v>
      </c>
      <c r="F22" s="2">
        <f t="shared" si="2"/>
        <v>2688744</v>
      </c>
      <c r="G22" s="2">
        <f t="shared" si="3"/>
        <v>336093</v>
      </c>
      <c r="H22" s="2">
        <f t="shared" si="4"/>
        <v>283392</v>
      </c>
      <c r="I22" s="2">
        <f t="shared" si="5"/>
        <v>52701</v>
      </c>
      <c r="J22" s="19">
        <f t="shared" si="6"/>
        <v>428386</v>
      </c>
    </row>
    <row r="23" spans="1:10">
      <c r="A23" s="11">
        <v>18</v>
      </c>
      <c r="B23" s="11" t="s">
        <v>41</v>
      </c>
      <c r="C23" s="11">
        <f>'N8'!C23+5</f>
        <v>48</v>
      </c>
      <c r="D23" s="1">
        <f t="shared" si="1"/>
        <v>1.4000000000000001</v>
      </c>
      <c r="E23" s="1">
        <f t="shared" si="0"/>
        <v>67.2</v>
      </c>
      <c r="F23" s="2">
        <f t="shared" si="2"/>
        <v>2688744</v>
      </c>
      <c r="G23" s="2">
        <f t="shared" si="3"/>
        <v>336093</v>
      </c>
      <c r="H23" s="2">
        <f t="shared" si="4"/>
        <v>283392</v>
      </c>
      <c r="I23" s="2">
        <f t="shared" si="5"/>
        <v>52701</v>
      </c>
      <c r="J23" s="19">
        <f t="shared" si="6"/>
        <v>428386</v>
      </c>
    </row>
    <row r="24" spans="1:10">
      <c r="A24" s="11">
        <v>19</v>
      </c>
      <c r="B24" s="11" t="s">
        <v>42</v>
      </c>
      <c r="C24" s="11">
        <f>'N8'!C24+5</f>
        <v>47</v>
      </c>
      <c r="D24" s="1">
        <f t="shared" si="1"/>
        <v>1.3900000000000001</v>
      </c>
      <c r="E24" s="1">
        <f t="shared" si="0"/>
        <v>65.330000000000013</v>
      </c>
      <c r="F24" s="2">
        <f t="shared" si="2"/>
        <v>2613923</v>
      </c>
      <c r="G24" s="2">
        <f t="shared" si="3"/>
        <v>326740.375</v>
      </c>
      <c r="H24" s="2">
        <f t="shared" si="4"/>
        <v>277488</v>
      </c>
      <c r="I24" s="2">
        <f t="shared" si="5"/>
        <v>49252.375</v>
      </c>
      <c r="J24" s="19">
        <f t="shared" si="6"/>
        <v>416465</v>
      </c>
    </row>
    <row r="25" spans="1:10">
      <c r="A25" s="11">
        <v>20</v>
      </c>
      <c r="B25" s="11" t="s">
        <v>43</v>
      </c>
      <c r="C25" s="11">
        <f>'N8'!C25+5</f>
        <v>47</v>
      </c>
      <c r="D25" s="1">
        <f t="shared" si="1"/>
        <v>1.3900000000000001</v>
      </c>
      <c r="E25" s="1">
        <f t="shared" si="0"/>
        <v>65.330000000000013</v>
      </c>
      <c r="F25" s="2">
        <f t="shared" si="2"/>
        <v>2613923</v>
      </c>
      <c r="G25" s="2">
        <f t="shared" si="3"/>
        <v>326740.375</v>
      </c>
      <c r="H25" s="2">
        <f t="shared" si="4"/>
        <v>277488</v>
      </c>
      <c r="I25" s="2">
        <f t="shared" si="5"/>
        <v>49252.375</v>
      </c>
      <c r="J25" s="19">
        <f t="shared" si="6"/>
        <v>416465</v>
      </c>
    </row>
    <row r="26" spans="1:10">
      <c r="A26" s="11">
        <v>21</v>
      </c>
      <c r="B26" s="11" t="s">
        <v>44</v>
      </c>
      <c r="C26" s="11">
        <f>'N8'!C26+5</f>
        <v>47</v>
      </c>
      <c r="D26" s="1">
        <f t="shared" si="1"/>
        <v>1.3900000000000001</v>
      </c>
      <c r="E26" s="1">
        <f t="shared" si="0"/>
        <v>65.330000000000013</v>
      </c>
      <c r="F26" s="2">
        <f t="shared" ref="F16:F55" si="7">ROUND(E26/$D$2*$G$3,0)</f>
        <v>2197458</v>
      </c>
      <c r="G26" s="2">
        <f t="shared" si="3"/>
        <v>274682.25</v>
      </c>
      <c r="H26" s="2">
        <f t="shared" si="4"/>
        <v>277488</v>
      </c>
      <c r="I26" s="2">
        <f t="shared" si="5"/>
        <v>-2805.75</v>
      </c>
    </row>
    <row r="27" spans="1:10">
      <c r="A27" s="11">
        <v>22</v>
      </c>
      <c r="B27" s="11" t="s">
        <v>45</v>
      </c>
      <c r="C27" s="11">
        <f>'N8'!C27+5</f>
        <v>46</v>
      </c>
      <c r="D27" s="1">
        <f t="shared" si="1"/>
        <v>1.3900000000000001</v>
      </c>
      <c r="E27" s="1">
        <f t="shared" si="0"/>
        <v>63.940000000000005</v>
      </c>
      <c r="F27" s="2">
        <f t="shared" si="7"/>
        <v>2150703</v>
      </c>
      <c r="G27" s="2">
        <f t="shared" si="3"/>
        <v>268837.875</v>
      </c>
      <c r="H27" s="2">
        <f t="shared" si="4"/>
        <v>271584</v>
      </c>
      <c r="I27" s="2">
        <f t="shared" si="5"/>
        <v>-2746.125</v>
      </c>
    </row>
    <row r="28" spans="1:10">
      <c r="A28" s="11">
        <v>23</v>
      </c>
      <c r="B28" s="11" t="s">
        <v>46</v>
      </c>
      <c r="C28" s="11">
        <f>'N8'!C28+5</f>
        <v>45</v>
      </c>
      <c r="D28" s="1">
        <f t="shared" si="1"/>
        <v>1.3800000000000001</v>
      </c>
      <c r="E28" s="1">
        <f t="shared" si="0"/>
        <v>62.100000000000009</v>
      </c>
      <c r="F28" s="2">
        <f t="shared" si="7"/>
        <v>2088813</v>
      </c>
      <c r="G28" s="2">
        <f t="shared" si="3"/>
        <v>261101.625</v>
      </c>
      <c r="H28" s="2">
        <f t="shared" si="4"/>
        <v>265680</v>
      </c>
      <c r="I28" s="2">
        <f t="shared" si="5"/>
        <v>-4578.375</v>
      </c>
    </row>
    <row r="29" spans="1:10">
      <c r="A29" s="11">
        <v>24</v>
      </c>
      <c r="B29" s="11" t="s">
        <v>47</v>
      </c>
      <c r="C29" s="11">
        <f>'N8'!C29+5</f>
        <v>45</v>
      </c>
      <c r="D29" s="1">
        <f t="shared" si="1"/>
        <v>1.3800000000000001</v>
      </c>
      <c r="E29" s="1">
        <f t="shared" si="0"/>
        <v>62.100000000000009</v>
      </c>
      <c r="F29" s="2">
        <f t="shared" si="7"/>
        <v>2088813</v>
      </c>
      <c r="G29" s="2">
        <f t="shared" si="3"/>
        <v>261101.625</v>
      </c>
      <c r="H29" s="2">
        <f t="shared" si="4"/>
        <v>265680</v>
      </c>
      <c r="I29" s="2">
        <f t="shared" si="5"/>
        <v>-4578.375</v>
      </c>
    </row>
    <row r="30" spans="1:10">
      <c r="A30" s="11">
        <v>25</v>
      </c>
      <c r="B30" s="11" t="s">
        <v>48</v>
      </c>
      <c r="C30" s="11">
        <f>'N8'!C30+5</f>
        <v>45</v>
      </c>
      <c r="D30" s="1">
        <f t="shared" si="1"/>
        <v>1.3800000000000001</v>
      </c>
      <c r="E30" s="1">
        <f t="shared" si="0"/>
        <v>62.100000000000009</v>
      </c>
      <c r="F30" s="2">
        <f t="shared" si="7"/>
        <v>2088813</v>
      </c>
      <c r="G30" s="2">
        <f t="shared" si="3"/>
        <v>261101.625</v>
      </c>
      <c r="H30" s="2">
        <f t="shared" si="4"/>
        <v>265680</v>
      </c>
      <c r="I30" s="2">
        <f t="shared" si="5"/>
        <v>-4578.375</v>
      </c>
    </row>
    <row r="31" spans="1:10">
      <c r="A31" s="11">
        <v>26</v>
      </c>
      <c r="B31" s="11" t="s">
        <v>49</v>
      </c>
      <c r="C31" s="11">
        <f>'N8'!C31+5</f>
        <v>44</v>
      </c>
      <c r="D31" s="1">
        <f t="shared" si="1"/>
        <v>1.37</v>
      </c>
      <c r="E31" s="1">
        <f t="shared" si="0"/>
        <v>60.28</v>
      </c>
      <c r="F31" s="2">
        <f t="shared" si="7"/>
        <v>2027595</v>
      </c>
      <c r="G31" s="2">
        <f t="shared" si="3"/>
        <v>253449.375</v>
      </c>
      <c r="H31" s="2">
        <f t="shared" si="4"/>
        <v>259776</v>
      </c>
      <c r="I31" s="2">
        <f t="shared" si="5"/>
        <v>-6326.625</v>
      </c>
    </row>
    <row r="32" spans="1:10">
      <c r="A32" s="12">
        <v>27</v>
      </c>
      <c r="B32" s="12" t="s">
        <v>50</v>
      </c>
      <c r="C32" s="11">
        <f>'N8'!C32+5</f>
        <v>43</v>
      </c>
      <c r="D32" s="1">
        <f t="shared" si="1"/>
        <v>1.37</v>
      </c>
      <c r="E32" s="1">
        <f t="shared" si="0"/>
        <v>58.910000000000004</v>
      </c>
      <c r="F32" s="2">
        <f t="shared" si="7"/>
        <v>1981513</v>
      </c>
      <c r="G32" s="2">
        <f t="shared" si="3"/>
        <v>247689.125</v>
      </c>
      <c r="H32" s="2">
        <f t="shared" si="4"/>
        <v>253872</v>
      </c>
      <c r="I32" s="2">
        <f t="shared" si="5"/>
        <v>-6182.875</v>
      </c>
    </row>
    <row r="33" spans="1:9">
      <c r="A33" s="11">
        <v>28</v>
      </c>
      <c r="B33" s="11" t="s">
        <v>51</v>
      </c>
      <c r="C33" s="11">
        <f>'N8'!C33+5</f>
        <v>42</v>
      </c>
      <c r="D33" s="1">
        <f t="shared" si="1"/>
        <v>1.36</v>
      </c>
      <c r="E33" s="1">
        <f t="shared" si="0"/>
        <v>57.120000000000005</v>
      </c>
      <c r="F33" s="2">
        <f t="shared" si="7"/>
        <v>1921304</v>
      </c>
      <c r="G33" s="2">
        <f t="shared" si="3"/>
        <v>240163</v>
      </c>
      <c r="H33" s="2">
        <f t="shared" si="4"/>
        <v>247968</v>
      </c>
      <c r="I33" s="2">
        <f t="shared" si="5"/>
        <v>-7805</v>
      </c>
    </row>
    <row r="34" spans="1:9">
      <c r="A34" s="11">
        <v>29</v>
      </c>
      <c r="B34" s="11" t="s">
        <v>52</v>
      </c>
      <c r="C34" s="11">
        <f>'N8'!C34+5</f>
        <v>42</v>
      </c>
      <c r="D34" s="1">
        <f t="shared" si="1"/>
        <v>1.36</v>
      </c>
      <c r="E34" s="1">
        <f t="shared" si="0"/>
        <v>57.120000000000005</v>
      </c>
      <c r="F34" s="2">
        <f t="shared" si="7"/>
        <v>1921304</v>
      </c>
      <c r="G34" s="2">
        <f t="shared" si="3"/>
        <v>240163</v>
      </c>
      <c r="H34" s="2">
        <f t="shared" si="4"/>
        <v>247968</v>
      </c>
      <c r="I34" s="2">
        <f t="shared" si="5"/>
        <v>-7805</v>
      </c>
    </row>
    <row r="35" spans="1:9">
      <c r="A35" s="11">
        <v>30</v>
      </c>
      <c r="B35" s="11" t="s">
        <v>53</v>
      </c>
      <c r="C35" s="11">
        <f>'N8'!C35+5</f>
        <v>42</v>
      </c>
      <c r="D35" s="1">
        <f t="shared" si="1"/>
        <v>1.36</v>
      </c>
      <c r="E35" s="1">
        <f t="shared" si="0"/>
        <v>57.120000000000005</v>
      </c>
      <c r="F35" s="2">
        <f t="shared" si="7"/>
        <v>1921304</v>
      </c>
      <c r="G35" s="2">
        <f t="shared" si="3"/>
        <v>240163</v>
      </c>
      <c r="H35" s="2">
        <f t="shared" si="4"/>
        <v>247968</v>
      </c>
      <c r="I35" s="2">
        <f t="shared" si="5"/>
        <v>-7805</v>
      </c>
    </row>
    <row r="36" spans="1:9">
      <c r="A36" s="11">
        <v>31</v>
      </c>
      <c r="B36" s="11" t="s">
        <v>54</v>
      </c>
      <c r="C36" s="11">
        <f>'N8'!C36+5</f>
        <v>42</v>
      </c>
      <c r="D36" s="1">
        <f t="shared" si="1"/>
        <v>1.36</v>
      </c>
      <c r="E36" s="1">
        <f t="shared" si="0"/>
        <v>57.120000000000005</v>
      </c>
      <c r="F36" s="2">
        <f t="shared" si="7"/>
        <v>1921304</v>
      </c>
      <c r="G36" s="2">
        <f t="shared" si="3"/>
        <v>240163</v>
      </c>
      <c r="H36" s="2">
        <f t="shared" si="4"/>
        <v>247968</v>
      </c>
      <c r="I36" s="2">
        <f t="shared" si="5"/>
        <v>-7805</v>
      </c>
    </row>
    <row r="37" spans="1:9">
      <c r="A37" s="11">
        <v>32</v>
      </c>
      <c r="B37" s="11" t="s">
        <v>55</v>
      </c>
      <c r="C37" s="11">
        <f>'N8'!C37+5</f>
        <v>41</v>
      </c>
      <c r="D37" s="1">
        <f t="shared" si="1"/>
        <v>1.35</v>
      </c>
      <c r="E37" s="1">
        <f t="shared" si="0"/>
        <v>55.35</v>
      </c>
      <c r="F37" s="2">
        <f t="shared" si="7"/>
        <v>1861768</v>
      </c>
      <c r="G37" s="2">
        <f t="shared" si="3"/>
        <v>232721</v>
      </c>
      <c r="H37" s="2">
        <f t="shared" si="4"/>
        <v>242064</v>
      </c>
      <c r="I37" s="2">
        <f t="shared" si="5"/>
        <v>-9343</v>
      </c>
    </row>
    <row r="38" spans="1:9">
      <c r="A38" s="11">
        <v>33</v>
      </c>
      <c r="B38" s="11" t="s">
        <v>56</v>
      </c>
      <c r="C38" s="11">
        <f>'N8'!C38+5</f>
        <v>40</v>
      </c>
      <c r="D38" s="1">
        <f t="shared" si="1"/>
        <v>1.35</v>
      </c>
      <c r="E38" s="1">
        <f t="shared" ref="E38:E55" si="8">C38*D38</f>
        <v>54</v>
      </c>
      <c r="F38" s="2">
        <f t="shared" si="7"/>
        <v>1816359</v>
      </c>
      <c r="G38" s="2">
        <f t="shared" si="3"/>
        <v>227044.875</v>
      </c>
      <c r="H38" s="2">
        <f t="shared" si="4"/>
        <v>236160</v>
      </c>
      <c r="I38" s="2">
        <f t="shared" si="5"/>
        <v>-9115.125</v>
      </c>
    </row>
    <row r="39" spans="1:9">
      <c r="A39" s="11">
        <v>34</v>
      </c>
      <c r="B39" s="11" t="s">
        <v>57</v>
      </c>
      <c r="C39" s="11">
        <f>'N8'!C39+5</f>
        <v>40</v>
      </c>
      <c r="D39" s="1">
        <f t="shared" si="1"/>
        <v>1.35</v>
      </c>
      <c r="E39" s="1">
        <f t="shared" si="8"/>
        <v>54</v>
      </c>
      <c r="F39" s="2">
        <f t="shared" si="7"/>
        <v>1816359</v>
      </c>
      <c r="G39" s="2">
        <f t="shared" si="3"/>
        <v>227044.875</v>
      </c>
      <c r="H39" s="2">
        <f t="shared" si="4"/>
        <v>236160</v>
      </c>
      <c r="I39" s="2">
        <f t="shared" si="5"/>
        <v>-9115.125</v>
      </c>
    </row>
    <row r="40" spans="1:9">
      <c r="A40" s="11">
        <v>35</v>
      </c>
      <c r="B40" s="11" t="s">
        <v>58</v>
      </c>
      <c r="C40" s="11">
        <f>'N8'!C40+5</f>
        <v>40</v>
      </c>
      <c r="D40" s="1">
        <f t="shared" si="1"/>
        <v>1.35</v>
      </c>
      <c r="E40" s="1">
        <f t="shared" si="8"/>
        <v>54</v>
      </c>
      <c r="F40" s="2">
        <f t="shared" si="7"/>
        <v>1816359</v>
      </c>
      <c r="G40" s="2">
        <f t="shared" si="3"/>
        <v>227044.875</v>
      </c>
      <c r="H40" s="2">
        <f t="shared" si="4"/>
        <v>236160</v>
      </c>
      <c r="I40" s="2">
        <f t="shared" si="5"/>
        <v>-9115.125</v>
      </c>
    </row>
    <row r="41" spans="1:9">
      <c r="A41" s="11">
        <v>36</v>
      </c>
      <c r="B41" s="11" t="s">
        <v>59</v>
      </c>
      <c r="C41" s="11">
        <f>'N8'!C41+5</f>
        <v>40</v>
      </c>
      <c r="D41" s="1">
        <f t="shared" si="1"/>
        <v>1.35</v>
      </c>
      <c r="E41" s="1">
        <f t="shared" si="8"/>
        <v>54</v>
      </c>
      <c r="F41" s="2">
        <f t="shared" si="7"/>
        <v>1816359</v>
      </c>
      <c r="G41" s="2">
        <f t="shared" si="3"/>
        <v>227044.875</v>
      </c>
      <c r="H41" s="2">
        <f t="shared" si="4"/>
        <v>236160</v>
      </c>
      <c r="I41" s="2">
        <f t="shared" si="5"/>
        <v>-9115.125</v>
      </c>
    </row>
    <row r="42" spans="1:9">
      <c r="A42" s="11">
        <v>37</v>
      </c>
      <c r="B42" s="11" t="s">
        <v>60</v>
      </c>
      <c r="C42" s="11">
        <f>'N8'!C42+5</f>
        <v>39</v>
      </c>
      <c r="D42" s="1">
        <f t="shared" si="1"/>
        <v>1.34</v>
      </c>
      <c r="E42" s="1">
        <f t="shared" si="8"/>
        <v>52.260000000000005</v>
      </c>
      <c r="F42" s="2">
        <f t="shared" si="7"/>
        <v>1757832</v>
      </c>
      <c r="G42" s="2">
        <f t="shared" si="3"/>
        <v>219729</v>
      </c>
      <c r="H42" s="2">
        <f t="shared" si="4"/>
        <v>230256</v>
      </c>
      <c r="I42" s="2">
        <f t="shared" si="5"/>
        <v>-10527</v>
      </c>
    </row>
    <row r="43" spans="1:9">
      <c r="A43" s="11">
        <v>38</v>
      </c>
      <c r="B43" s="11" t="s">
        <v>61</v>
      </c>
      <c r="C43" s="11">
        <f>'N8'!C43+5</f>
        <v>39</v>
      </c>
      <c r="D43" s="1">
        <f t="shared" si="1"/>
        <v>1.34</v>
      </c>
      <c r="E43" s="1">
        <f t="shared" si="8"/>
        <v>52.260000000000005</v>
      </c>
      <c r="F43" s="2">
        <f t="shared" si="7"/>
        <v>1757832</v>
      </c>
      <c r="G43" s="2">
        <f t="shared" si="3"/>
        <v>219729</v>
      </c>
      <c r="H43" s="2">
        <f t="shared" si="4"/>
        <v>230256</v>
      </c>
      <c r="I43" s="2">
        <f t="shared" si="5"/>
        <v>-10527</v>
      </c>
    </row>
    <row r="44" spans="1:9">
      <c r="A44" s="11">
        <v>39</v>
      </c>
      <c r="B44" s="11" t="s">
        <v>62</v>
      </c>
      <c r="C44" s="11">
        <f>'N8'!C44+5</f>
        <v>38</v>
      </c>
      <c r="D44" s="1">
        <f t="shared" si="1"/>
        <v>1.34</v>
      </c>
      <c r="E44" s="1">
        <f t="shared" si="8"/>
        <v>50.92</v>
      </c>
      <c r="F44" s="2">
        <f t="shared" si="7"/>
        <v>1712759</v>
      </c>
      <c r="G44" s="2">
        <f t="shared" si="3"/>
        <v>214094.875</v>
      </c>
      <c r="H44" s="2">
        <f t="shared" si="4"/>
        <v>224352</v>
      </c>
      <c r="I44" s="2">
        <f t="shared" si="5"/>
        <v>-10257.125</v>
      </c>
    </row>
    <row r="45" spans="1:9">
      <c r="A45" s="11">
        <v>40</v>
      </c>
      <c r="B45" s="11" t="s">
        <v>63</v>
      </c>
      <c r="C45" s="11">
        <f>'N8'!C45+5</f>
        <v>37</v>
      </c>
      <c r="D45" s="1">
        <f t="shared" si="1"/>
        <v>1.33</v>
      </c>
      <c r="E45" s="1">
        <f t="shared" si="8"/>
        <v>49.21</v>
      </c>
      <c r="F45" s="2">
        <f t="shared" si="7"/>
        <v>1655241</v>
      </c>
      <c r="G45" s="2">
        <f t="shared" si="3"/>
        <v>206905.125</v>
      </c>
      <c r="H45" s="2">
        <f t="shared" si="4"/>
        <v>218448</v>
      </c>
      <c r="I45" s="2">
        <f t="shared" si="5"/>
        <v>-11542.875</v>
      </c>
    </row>
    <row r="46" spans="1:9">
      <c r="A46" s="11">
        <v>41</v>
      </c>
      <c r="B46" s="11" t="s">
        <v>64</v>
      </c>
      <c r="C46" s="11">
        <f>'N8'!C46+5</f>
        <v>37</v>
      </c>
      <c r="D46" s="1">
        <f t="shared" si="1"/>
        <v>1.33</v>
      </c>
      <c r="E46" s="1">
        <f t="shared" si="8"/>
        <v>49.21</v>
      </c>
      <c r="F46" s="2">
        <f t="shared" si="7"/>
        <v>1655241</v>
      </c>
      <c r="G46" s="2">
        <f t="shared" si="3"/>
        <v>206905.125</v>
      </c>
      <c r="H46" s="2">
        <f t="shared" si="4"/>
        <v>218448</v>
      </c>
      <c r="I46" s="2">
        <f t="shared" si="5"/>
        <v>-11542.875</v>
      </c>
    </row>
    <row r="47" spans="1:9">
      <c r="A47" s="11">
        <v>42</v>
      </c>
      <c r="B47" s="11" t="s">
        <v>65</v>
      </c>
      <c r="C47" s="11">
        <f>'N8'!C47+5</f>
        <v>37</v>
      </c>
      <c r="D47" s="1">
        <f t="shared" si="1"/>
        <v>1.33</v>
      </c>
      <c r="E47" s="1">
        <f t="shared" si="8"/>
        <v>49.21</v>
      </c>
      <c r="F47" s="2">
        <f t="shared" si="7"/>
        <v>1655241</v>
      </c>
      <c r="G47" s="2">
        <f t="shared" si="3"/>
        <v>206905.125</v>
      </c>
      <c r="H47" s="2">
        <f t="shared" si="4"/>
        <v>218448</v>
      </c>
      <c r="I47" s="2">
        <f t="shared" si="5"/>
        <v>-11542.875</v>
      </c>
    </row>
    <row r="48" spans="1:9">
      <c r="A48" s="11">
        <v>43</v>
      </c>
      <c r="B48" s="11" t="s">
        <v>66</v>
      </c>
      <c r="C48" s="11">
        <f>'N8'!C48+5</f>
        <v>37</v>
      </c>
      <c r="D48" s="1">
        <f t="shared" si="1"/>
        <v>1.33</v>
      </c>
      <c r="E48" s="1">
        <f t="shared" si="8"/>
        <v>49.21</v>
      </c>
      <c r="F48" s="2">
        <f t="shared" si="7"/>
        <v>1655241</v>
      </c>
      <c r="G48" s="2">
        <f t="shared" si="3"/>
        <v>206905.125</v>
      </c>
      <c r="H48" s="2">
        <f t="shared" si="4"/>
        <v>218448</v>
      </c>
      <c r="I48" s="2">
        <f t="shared" si="5"/>
        <v>-11542.875</v>
      </c>
    </row>
    <row r="49" spans="1:9">
      <c r="A49" s="11">
        <v>44</v>
      </c>
      <c r="B49" s="11" t="s">
        <v>67</v>
      </c>
      <c r="C49" s="11">
        <f>'N8'!C49+5</f>
        <v>36</v>
      </c>
      <c r="D49" s="1">
        <f t="shared" si="1"/>
        <v>1.32</v>
      </c>
      <c r="E49" s="1">
        <f t="shared" si="8"/>
        <v>47.52</v>
      </c>
      <c r="F49" s="2">
        <f t="shared" si="7"/>
        <v>1598396</v>
      </c>
      <c r="G49" s="2">
        <f t="shared" si="3"/>
        <v>199799.5</v>
      </c>
      <c r="H49" s="2">
        <f t="shared" si="4"/>
        <v>212544</v>
      </c>
      <c r="I49" s="2">
        <f t="shared" si="5"/>
        <v>-12744.5</v>
      </c>
    </row>
    <row r="50" spans="1:9">
      <c r="A50" s="11">
        <v>45</v>
      </c>
      <c r="B50" s="11" t="s">
        <v>68</v>
      </c>
      <c r="C50" s="11">
        <f>'N8'!C50+5</f>
        <v>35</v>
      </c>
      <c r="D50" s="1">
        <f t="shared" si="1"/>
        <v>1.32</v>
      </c>
      <c r="E50" s="1">
        <f t="shared" si="8"/>
        <v>46.2</v>
      </c>
      <c r="F50" s="2">
        <f t="shared" si="7"/>
        <v>1553996</v>
      </c>
      <c r="G50" s="2">
        <f t="shared" si="3"/>
        <v>194249.5</v>
      </c>
      <c r="H50" s="2">
        <f t="shared" si="4"/>
        <v>206640</v>
      </c>
      <c r="I50" s="2">
        <f t="shared" si="5"/>
        <v>-12390.5</v>
      </c>
    </row>
    <row r="51" spans="1:9">
      <c r="A51" s="11">
        <v>46</v>
      </c>
      <c r="B51" s="11" t="s">
        <v>71</v>
      </c>
      <c r="C51" s="11">
        <f>'N8'!C51+5</f>
        <v>34</v>
      </c>
      <c r="D51" s="1">
        <f t="shared" si="1"/>
        <v>1.31</v>
      </c>
      <c r="E51" s="1">
        <f t="shared" si="8"/>
        <v>44.54</v>
      </c>
      <c r="F51" s="2">
        <f t="shared" si="7"/>
        <v>1498160</v>
      </c>
      <c r="G51" s="2">
        <f t="shared" si="3"/>
        <v>187270</v>
      </c>
      <c r="H51" s="2">
        <f t="shared" si="4"/>
        <v>200736</v>
      </c>
      <c r="I51" s="2">
        <f t="shared" si="5"/>
        <v>-13466</v>
      </c>
    </row>
    <row r="52" spans="1:9">
      <c r="A52" s="11">
        <v>47</v>
      </c>
      <c r="B52" s="11" t="s">
        <v>69</v>
      </c>
      <c r="C52" s="11">
        <f>'N8'!C52+5</f>
        <v>34</v>
      </c>
      <c r="D52" s="1">
        <f t="shared" si="1"/>
        <v>1.31</v>
      </c>
      <c r="E52" s="1">
        <f t="shared" si="8"/>
        <v>44.54</v>
      </c>
      <c r="F52" s="2">
        <f t="shared" si="7"/>
        <v>1498160</v>
      </c>
      <c r="G52" s="2">
        <f t="shared" si="3"/>
        <v>187270</v>
      </c>
      <c r="H52" s="2">
        <f t="shared" si="4"/>
        <v>200736</v>
      </c>
      <c r="I52" s="2">
        <f t="shared" si="5"/>
        <v>-13466</v>
      </c>
    </row>
    <row r="53" spans="1:9">
      <c r="A53" s="11">
        <v>48</v>
      </c>
      <c r="B53" s="11" t="s">
        <v>70</v>
      </c>
      <c r="C53" s="11">
        <f>'N8'!C53+5</f>
        <v>34</v>
      </c>
      <c r="D53" s="1">
        <f t="shared" si="1"/>
        <v>1.31</v>
      </c>
      <c r="E53" s="1">
        <f t="shared" si="8"/>
        <v>44.54</v>
      </c>
      <c r="F53" s="2">
        <f t="shared" si="7"/>
        <v>1498160</v>
      </c>
      <c r="G53" s="2">
        <f t="shared" si="3"/>
        <v>187270</v>
      </c>
      <c r="H53" s="2">
        <f t="shared" si="4"/>
        <v>200736</v>
      </c>
      <c r="I53" s="2">
        <f t="shared" si="5"/>
        <v>-13466</v>
      </c>
    </row>
    <row r="54" spans="1:9">
      <c r="A54" s="11">
        <v>49</v>
      </c>
      <c r="B54" s="11" t="s">
        <v>72</v>
      </c>
      <c r="C54" s="11">
        <f>'N8'!C54+5</f>
        <v>33</v>
      </c>
      <c r="D54" s="1">
        <f t="shared" si="1"/>
        <v>1.3</v>
      </c>
      <c r="E54" s="1">
        <f t="shared" si="8"/>
        <v>42.9</v>
      </c>
      <c r="F54" s="2">
        <f t="shared" si="7"/>
        <v>1442996</v>
      </c>
      <c r="G54" s="2">
        <f t="shared" si="3"/>
        <v>180374.5</v>
      </c>
      <c r="H54" s="2">
        <f t="shared" si="4"/>
        <v>194832</v>
      </c>
      <c r="I54" s="2">
        <f t="shared" si="5"/>
        <v>-14457.5</v>
      </c>
    </row>
    <row r="55" spans="1:9">
      <c r="A55" s="11">
        <v>50</v>
      </c>
      <c r="B55" s="11" t="s">
        <v>73</v>
      </c>
      <c r="C55" s="11">
        <f>'N8'!C55+5</f>
        <v>33</v>
      </c>
      <c r="D55" s="1">
        <f t="shared" si="1"/>
        <v>1.3</v>
      </c>
      <c r="E55" s="1">
        <f t="shared" si="8"/>
        <v>42.9</v>
      </c>
      <c r="F55" s="2">
        <f t="shared" si="7"/>
        <v>1442996</v>
      </c>
      <c r="G55" s="2">
        <f t="shared" si="3"/>
        <v>180374.5</v>
      </c>
      <c r="H55" s="2">
        <f t="shared" si="4"/>
        <v>194832</v>
      </c>
      <c r="I55" s="2">
        <f t="shared" si="5"/>
        <v>-14457.5</v>
      </c>
    </row>
    <row r="56" spans="1:9">
      <c r="F56" s="2">
        <f>SUM(F6:F55)-H2</f>
        <v>105000008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F2" sqref="F2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2.42578125" style="1" bestFit="1" customWidth="1"/>
  </cols>
  <sheetData>
    <row r="1" spans="1:10">
      <c r="B1" s="8"/>
      <c r="D1" s="20" t="s">
        <v>8</v>
      </c>
      <c r="E1" s="20"/>
      <c r="F1" s="8" t="s">
        <v>76</v>
      </c>
      <c r="G1" s="8" t="s">
        <v>19</v>
      </c>
      <c r="H1" s="16" t="s">
        <v>75</v>
      </c>
    </row>
    <row r="2" spans="1:10">
      <c r="B2" s="8"/>
      <c r="D2" s="20">
        <f>SUM(E6:E55)</f>
        <v>3208.079999999999</v>
      </c>
      <c r="E2" s="20"/>
      <c r="F2" s="7">
        <v>8</v>
      </c>
      <c r="G2" s="8" t="s">
        <v>20</v>
      </c>
      <c r="H2" s="17">
        <v>10200000</v>
      </c>
    </row>
    <row r="3" spans="1:10">
      <c r="G3" s="6">
        <v>111000000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19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'N8'!C6+6</f>
        <v>65</v>
      </c>
      <c r="D6" s="1">
        <f>ROUND(0.2/($C$6-$C$55)*C6,2)+1.09</f>
        <v>1.51</v>
      </c>
      <c r="E6" s="1">
        <f t="shared" ref="E6:E37" si="0">C6*D6</f>
        <v>98.15</v>
      </c>
      <c r="F6" s="2">
        <f>ROUND(E6/$D$2*$G$3,0)+J6</f>
        <v>4038231</v>
      </c>
      <c r="G6" s="2">
        <f>F6/F$2</f>
        <v>504778.875</v>
      </c>
      <c r="H6" s="2">
        <f>273*C6*24</f>
        <v>425880</v>
      </c>
      <c r="I6" s="2">
        <f>G6-H6</f>
        <v>78898.875</v>
      </c>
      <c r="J6" s="19">
        <f>ROUND(E6/SUM($E$6:$E$25)*$H$2,0)</f>
        <v>642228</v>
      </c>
    </row>
    <row r="7" spans="1:10">
      <c r="A7" s="11">
        <v>2</v>
      </c>
      <c r="B7" s="11" t="s">
        <v>25</v>
      </c>
      <c r="C7" s="11">
        <f>'N8'!C7+6</f>
        <v>62</v>
      </c>
      <c r="D7" s="1">
        <f t="shared" ref="D7:D55" si="1">ROUND(0.2/($C$6-$C$55)*C7,2)+1.09</f>
        <v>1.4900000000000002</v>
      </c>
      <c r="E7" s="1">
        <f t="shared" si="0"/>
        <v>92.38000000000001</v>
      </c>
      <c r="F7" s="2">
        <f t="shared" ref="F7:F25" si="2">ROUND(E7/$D$2*$G$3,0)+J7</f>
        <v>3800833</v>
      </c>
      <c r="G7" s="2">
        <f t="shared" ref="G7:G55" si="3">F7/F$2</f>
        <v>475104.125</v>
      </c>
      <c r="H7" s="2">
        <f t="shared" ref="H7:H55" si="4">273*C7*24</f>
        <v>406224</v>
      </c>
      <c r="I7" s="2">
        <f t="shared" ref="I7:I55" si="5">G7-H7</f>
        <v>68880.125</v>
      </c>
      <c r="J7" s="19">
        <f t="shared" ref="J7:J25" si="6">ROUND(E7/SUM($E$6:$E$25)*$H$2,0)</f>
        <v>604473</v>
      </c>
    </row>
    <row r="8" spans="1:10">
      <c r="A8" s="11">
        <v>3</v>
      </c>
      <c r="B8" s="11" t="s">
        <v>26</v>
      </c>
      <c r="C8" s="11">
        <f>'N8'!C8+6</f>
        <v>61</v>
      </c>
      <c r="D8" s="1">
        <f t="shared" si="1"/>
        <v>1.48</v>
      </c>
      <c r="E8" s="1">
        <f t="shared" si="0"/>
        <v>90.28</v>
      </c>
      <c r="F8" s="2">
        <f t="shared" si="2"/>
        <v>3714432</v>
      </c>
      <c r="G8" s="2">
        <f>F8/F$2</f>
        <v>464304</v>
      </c>
      <c r="H8" s="2">
        <f t="shared" si="4"/>
        <v>399672</v>
      </c>
      <c r="I8" s="2">
        <f>G8-H8</f>
        <v>64632</v>
      </c>
      <c r="J8" s="19">
        <f t="shared" si="6"/>
        <v>590732</v>
      </c>
    </row>
    <row r="9" spans="1:10">
      <c r="A9" s="11">
        <v>4</v>
      </c>
      <c r="B9" s="11" t="s">
        <v>27</v>
      </c>
      <c r="C9" s="11">
        <f>'N8'!C9+6</f>
        <v>58</v>
      </c>
      <c r="D9" s="1">
        <f t="shared" si="1"/>
        <v>1.46</v>
      </c>
      <c r="E9" s="1">
        <f t="shared" si="0"/>
        <v>84.679999999999993</v>
      </c>
      <c r="F9" s="2">
        <f t="shared" si="2"/>
        <v>3484028</v>
      </c>
      <c r="G9" s="2">
        <f t="shared" si="3"/>
        <v>435503.5</v>
      </c>
      <c r="H9" s="2">
        <f t="shared" si="4"/>
        <v>380016</v>
      </c>
      <c r="I9" s="2">
        <f t="shared" si="5"/>
        <v>55487.5</v>
      </c>
      <c r="J9" s="19">
        <f t="shared" si="6"/>
        <v>554089</v>
      </c>
    </row>
    <row r="10" spans="1:10">
      <c r="A10" s="11">
        <v>5</v>
      </c>
      <c r="B10" s="11" t="s">
        <v>28</v>
      </c>
      <c r="C10" s="11">
        <f>'N8'!C10+6</f>
        <v>57</v>
      </c>
      <c r="D10" s="1">
        <f t="shared" si="1"/>
        <v>1.46</v>
      </c>
      <c r="E10" s="1">
        <f t="shared" si="0"/>
        <v>83.22</v>
      </c>
      <c r="F10" s="2">
        <f t="shared" si="2"/>
        <v>3423959</v>
      </c>
      <c r="G10" s="2">
        <f t="shared" si="3"/>
        <v>427994.875</v>
      </c>
      <c r="H10" s="2">
        <f t="shared" si="4"/>
        <v>373464</v>
      </c>
      <c r="I10" s="2">
        <f t="shared" si="5"/>
        <v>54530.875</v>
      </c>
      <c r="J10" s="19">
        <f t="shared" si="6"/>
        <v>544536</v>
      </c>
    </row>
    <row r="11" spans="1:10">
      <c r="A11" s="11">
        <v>6</v>
      </c>
      <c r="B11" s="11" t="s">
        <v>29</v>
      </c>
      <c r="C11" s="11">
        <f>'N8'!C11+6</f>
        <v>57</v>
      </c>
      <c r="D11" s="1">
        <f t="shared" si="1"/>
        <v>1.46</v>
      </c>
      <c r="E11" s="1">
        <f t="shared" si="0"/>
        <v>83.22</v>
      </c>
      <c r="F11" s="2">
        <f t="shared" si="2"/>
        <v>3423959</v>
      </c>
      <c r="G11" s="2">
        <f t="shared" si="3"/>
        <v>427994.875</v>
      </c>
      <c r="H11" s="2">
        <f t="shared" si="4"/>
        <v>373464</v>
      </c>
      <c r="I11" s="2">
        <f t="shared" si="5"/>
        <v>54530.875</v>
      </c>
      <c r="J11" s="19">
        <f t="shared" si="6"/>
        <v>544536</v>
      </c>
    </row>
    <row r="12" spans="1:10">
      <c r="A12" s="11">
        <v>7</v>
      </c>
      <c r="B12" s="11" t="s">
        <v>30</v>
      </c>
      <c r="C12" s="11">
        <f>'N8'!C12+6</f>
        <v>56</v>
      </c>
      <c r="D12" s="1">
        <f t="shared" si="1"/>
        <v>1.4500000000000002</v>
      </c>
      <c r="E12" s="1">
        <f t="shared" si="0"/>
        <v>81.200000000000017</v>
      </c>
      <c r="F12" s="2">
        <f t="shared" si="2"/>
        <v>3340849</v>
      </c>
      <c r="G12" s="2">
        <f t="shared" si="3"/>
        <v>417606.125</v>
      </c>
      <c r="H12" s="2">
        <f t="shared" si="4"/>
        <v>366912</v>
      </c>
      <c r="I12" s="2">
        <f t="shared" si="5"/>
        <v>50694.125</v>
      </c>
      <c r="J12" s="19">
        <f t="shared" si="6"/>
        <v>531318</v>
      </c>
    </row>
    <row r="13" spans="1:10">
      <c r="A13" s="11">
        <v>8</v>
      </c>
      <c r="B13" s="11" t="s">
        <v>31</v>
      </c>
      <c r="C13" s="11">
        <f>'N8'!C13+6</f>
        <v>54</v>
      </c>
      <c r="D13" s="1">
        <f t="shared" si="1"/>
        <v>1.44</v>
      </c>
      <c r="E13" s="1">
        <f t="shared" si="0"/>
        <v>77.759999999999991</v>
      </c>
      <c r="F13" s="2">
        <f t="shared" si="2"/>
        <v>3199315</v>
      </c>
      <c r="G13" s="2">
        <f t="shared" si="3"/>
        <v>399914.375</v>
      </c>
      <c r="H13" s="2">
        <f t="shared" si="4"/>
        <v>353808</v>
      </c>
      <c r="I13" s="2">
        <f t="shared" si="5"/>
        <v>46106.375</v>
      </c>
      <c r="J13" s="19">
        <f t="shared" si="6"/>
        <v>508809</v>
      </c>
    </row>
    <row r="14" spans="1:10">
      <c r="A14" s="11">
        <v>9</v>
      </c>
      <c r="B14" s="11" t="s">
        <v>32</v>
      </c>
      <c r="C14" s="11">
        <f>'N8'!C14+6</f>
        <v>54</v>
      </c>
      <c r="D14" s="1">
        <f t="shared" si="1"/>
        <v>1.44</v>
      </c>
      <c r="E14" s="1">
        <f t="shared" si="0"/>
        <v>77.759999999999991</v>
      </c>
      <c r="F14" s="2">
        <f t="shared" si="2"/>
        <v>3199315</v>
      </c>
      <c r="G14" s="2">
        <f t="shared" si="3"/>
        <v>399914.375</v>
      </c>
      <c r="H14" s="2">
        <f t="shared" si="4"/>
        <v>353808</v>
      </c>
      <c r="I14" s="2">
        <f t="shared" si="5"/>
        <v>46106.375</v>
      </c>
      <c r="J14" s="19">
        <f t="shared" si="6"/>
        <v>508809</v>
      </c>
    </row>
    <row r="15" spans="1:10">
      <c r="A15" s="11">
        <v>10</v>
      </c>
      <c r="B15" s="11" t="s">
        <v>33</v>
      </c>
      <c r="C15" s="11">
        <f>'N8'!C15+6</f>
        <v>54</v>
      </c>
      <c r="D15" s="1">
        <f t="shared" si="1"/>
        <v>1.44</v>
      </c>
      <c r="E15" s="1">
        <f t="shared" si="0"/>
        <v>77.759999999999991</v>
      </c>
      <c r="F15" s="2">
        <f t="shared" si="2"/>
        <v>3199315</v>
      </c>
      <c r="G15" s="2">
        <f t="shared" si="3"/>
        <v>399914.375</v>
      </c>
      <c r="H15" s="2">
        <f t="shared" si="4"/>
        <v>353808</v>
      </c>
      <c r="I15" s="2">
        <f t="shared" si="5"/>
        <v>46106.375</v>
      </c>
      <c r="J15" s="19">
        <f t="shared" si="6"/>
        <v>508809</v>
      </c>
    </row>
    <row r="16" spans="1:10">
      <c r="A16" s="11">
        <v>11</v>
      </c>
      <c r="B16" s="11" t="s">
        <v>34</v>
      </c>
      <c r="C16" s="11">
        <f>'N8'!C16+6</f>
        <v>53</v>
      </c>
      <c r="D16" s="1">
        <f t="shared" si="1"/>
        <v>1.4300000000000002</v>
      </c>
      <c r="E16" s="1">
        <f t="shared" si="0"/>
        <v>75.790000000000006</v>
      </c>
      <c r="F16" s="2">
        <f t="shared" si="2"/>
        <v>3118263</v>
      </c>
      <c r="G16" s="2">
        <f t="shared" si="3"/>
        <v>389782.875</v>
      </c>
      <c r="H16" s="2">
        <f t="shared" si="4"/>
        <v>347256</v>
      </c>
      <c r="I16" s="2">
        <f t="shared" si="5"/>
        <v>42526.875</v>
      </c>
      <c r="J16" s="19">
        <f t="shared" si="6"/>
        <v>495919</v>
      </c>
    </row>
    <row r="17" spans="1:10">
      <c r="A17" s="11">
        <v>12</v>
      </c>
      <c r="B17" s="11" t="s">
        <v>35</v>
      </c>
      <c r="C17" s="11">
        <f>'N8'!C17+6</f>
        <v>52</v>
      </c>
      <c r="D17" s="1">
        <f t="shared" si="1"/>
        <v>1.4300000000000002</v>
      </c>
      <c r="E17" s="1">
        <f t="shared" si="0"/>
        <v>74.360000000000014</v>
      </c>
      <c r="F17" s="2">
        <f t="shared" si="2"/>
        <v>3059428</v>
      </c>
      <c r="G17" s="2">
        <f t="shared" si="3"/>
        <v>382428.5</v>
      </c>
      <c r="H17" s="2">
        <f t="shared" si="4"/>
        <v>340704</v>
      </c>
      <c r="I17" s="2">
        <f t="shared" si="5"/>
        <v>41724.5</v>
      </c>
      <c r="J17" s="19">
        <f t="shared" si="6"/>
        <v>486562</v>
      </c>
    </row>
    <row r="18" spans="1:10">
      <c r="A18" s="11">
        <v>13</v>
      </c>
      <c r="B18" s="11" t="s">
        <v>36</v>
      </c>
      <c r="C18" s="11">
        <f>'N8'!C18+6</f>
        <v>52</v>
      </c>
      <c r="D18" s="1">
        <f t="shared" si="1"/>
        <v>1.4300000000000002</v>
      </c>
      <c r="E18" s="1">
        <f t="shared" si="0"/>
        <v>74.360000000000014</v>
      </c>
      <c r="F18" s="2">
        <f t="shared" si="2"/>
        <v>3059428</v>
      </c>
      <c r="G18" s="2">
        <f t="shared" si="3"/>
        <v>382428.5</v>
      </c>
      <c r="H18" s="2">
        <f t="shared" si="4"/>
        <v>340704</v>
      </c>
      <c r="I18" s="2">
        <f t="shared" si="5"/>
        <v>41724.5</v>
      </c>
      <c r="J18" s="19">
        <f t="shared" si="6"/>
        <v>486562</v>
      </c>
    </row>
    <row r="19" spans="1:10">
      <c r="A19" s="11">
        <v>14</v>
      </c>
      <c r="B19" s="11" t="s">
        <v>37</v>
      </c>
      <c r="C19" s="11">
        <f>'N8'!C19+6</f>
        <v>51</v>
      </c>
      <c r="D19" s="1">
        <f t="shared" si="1"/>
        <v>1.4200000000000002</v>
      </c>
      <c r="E19" s="1">
        <f t="shared" si="0"/>
        <v>72.42</v>
      </c>
      <c r="F19" s="2">
        <f t="shared" si="2"/>
        <v>2979610</v>
      </c>
      <c r="G19" s="2">
        <f t="shared" si="3"/>
        <v>372451.25</v>
      </c>
      <c r="H19" s="2">
        <f t="shared" si="4"/>
        <v>334152</v>
      </c>
      <c r="I19" s="2">
        <f t="shared" si="5"/>
        <v>38299.25</v>
      </c>
      <c r="J19" s="19">
        <f t="shared" si="6"/>
        <v>473868</v>
      </c>
    </row>
    <row r="20" spans="1:10">
      <c r="A20" s="11">
        <v>15</v>
      </c>
      <c r="B20" s="11" t="s">
        <v>38</v>
      </c>
      <c r="C20" s="11">
        <f>'N8'!C20+6</f>
        <v>51</v>
      </c>
      <c r="D20" s="1">
        <f t="shared" si="1"/>
        <v>1.4200000000000002</v>
      </c>
      <c r="E20" s="1">
        <f t="shared" si="0"/>
        <v>72.42</v>
      </c>
      <c r="F20" s="2">
        <f t="shared" si="2"/>
        <v>2979610</v>
      </c>
      <c r="G20" s="2">
        <f t="shared" si="3"/>
        <v>372451.25</v>
      </c>
      <c r="H20" s="2">
        <f t="shared" si="4"/>
        <v>334152</v>
      </c>
      <c r="I20" s="2">
        <f t="shared" si="5"/>
        <v>38299.25</v>
      </c>
      <c r="J20" s="19">
        <f t="shared" si="6"/>
        <v>473868</v>
      </c>
    </row>
    <row r="21" spans="1:10">
      <c r="A21" s="11">
        <v>16</v>
      </c>
      <c r="B21" s="11" t="s">
        <v>39</v>
      </c>
      <c r="C21" s="11">
        <f>'N8'!C21+6</f>
        <v>50</v>
      </c>
      <c r="D21" s="1">
        <f t="shared" si="1"/>
        <v>1.4100000000000001</v>
      </c>
      <c r="E21" s="1">
        <f t="shared" si="0"/>
        <v>70.5</v>
      </c>
      <c r="F21" s="2">
        <f t="shared" si="2"/>
        <v>2900614</v>
      </c>
      <c r="G21" s="2">
        <f t="shared" si="3"/>
        <v>362576.75</v>
      </c>
      <c r="H21" s="2">
        <f t="shared" si="4"/>
        <v>327600</v>
      </c>
      <c r="I21" s="2">
        <f t="shared" si="5"/>
        <v>34976.75</v>
      </c>
      <c r="J21" s="19">
        <f t="shared" si="6"/>
        <v>461305</v>
      </c>
    </row>
    <row r="22" spans="1:10">
      <c r="A22" s="11">
        <v>17</v>
      </c>
      <c r="B22" s="11" t="s">
        <v>40</v>
      </c>
      <c r="C22" s="11">
        <f>'N8'!C22+6</f>
        <v>49</v>
      </c>
      <c r="D22" s="1">
        <f t="shared" si="1"/>
        <v>1.4100000000000001</v>
      </c>
      <c r="E22" s="1">
        <f t="shared" si="0"/>
        <v>69.09</v>
      </c>
      <c r="F22" s="2">
        <f t="shared" si="2"/>
        <v>2842601</v>
      </c>
      <c r="G22" s="2">
        <f t="shared" si="3"/>
        <v>355325.125</v>
      </c>
      <c r="H22" s="2">
        <f t="shared" si="4"/>
        <v>321048</v>
      </c>
      <c r="I22" s="2">
        <f t="shared" si="5"/>
        <v>34277.125</v>
      </c>
      <c r="J22" s="19">
        <f t="shared" si="6"/>
        <v>452078</v>
      </c>
    </row>
    <row r="23" spans="1:10">
      <c r="A23" s="11">
        <v>18</v>
      </c>
      <c r="B23" s="11" t="s">
        <v>41</v>
      </c>
      <c r="C23" s="11">
        <f>'N8'!C23+6</f>
        <v>49</v>
      </c>
      <c r="D23" s="1">
        <f t="shared" si="1"/>
        <v>1.4100000000000001</v>
      </c>
      <c r="E23" s="1">
        <f t="shared" si="0"/>
        <v>69.09</v>
      </c>
      <c r="F23" s="2">
        <f t="shared" si="2"/>
        <v>2842601</v>
      </c>
      <c r="G23" s="2">
        <f t="shared" si="3"/>
        <v>355325.125</v>
      </c>
      <c r="H23" s="2">
        <f t="shared" si="4"/>
        <v>321048</v>
      </c>
      <c r="I23" s="2">
        <f t="shared" si="5"/>
        <v>34277.125</v>
      </c>
      <c r="J23" s="19">
        <f t="shared" si="6"/>
        <v>452078</v>
      </c>
    </row>
    <row r="24" spans="1:10">
      <c r="A24" s="11">
        <v>19</v>
      </c>
      <c r="B24" s="11" t="s">
        <v>42</v>
      </c>
      <c r="C24" s="11">
        <f>'N8'!C24+6</f>
        <v>48</v>
      </c>
      <c r="D24" s="1">
        <f t="shared" si="1"/>
        <v>1.4000000000000001</v>
      </c>
      <c r="E24" s="1">
        <f t="shared" si="0"/>
        <v>67.2</v>
      </c>
      <c r="F24" s="2">
        <f t="shared" si="2"/>
        <v>2764841</v>
      </c>
      <c r="G24" s="2">
        <f t="shared" si="3"/>
        <v>345605.125</v>
      </c>
      <c r="H24" s="2">
        <f t="shared" si="4"/>
        <v>314496</v>
      </c>
      <c r="I24" s="2">
        <f t="shared" si="5"/>
        <v>31109.125</v>
      </c>
      <c r="J24" s="19">
        <f t="shared" si="6"/>
        <v>439712</v>
      </c>
    </row>
    <row r="25" spans="1:10">
      <c r="A25" s="11">
        <v>20</v>
      </c>
      <c r="B25" s="11" t="s">
        <v>43</v>
      </c>
      <c r="C25" s="11">
        <f>'N8'!C25+6</f>
        <v>48</v>
      </c>
      <c r="D25" s="1">
        <f t="shared" si="1"/>
        <v>1.4000000000000001</v>
      </c>
      <c r="E25" s="1">
        <f t="shared" si="0"/>
        <v>67.2</v>
      </c>
      <c r="F25" s="2">
        <f t="shared" si="2"/>
        <v>2764841</v>
      </c>
      <c r="G25" s="2">
        <f t="shared" si="3"/>
        <v>345605.125</v>
      </c>
      <c r="H25" s="2">
        <f t="shared" si="4"/>
        <v>314496</v>
      </c>
      <c r="I25" s="2">
        <f t="shared" si="5"/>
        <v>31109.125</v>
      </c>
      <c r="J25" s="19">
        <f t="shared" si="6"/>
        <v>439712</v>
      </c>
    </row>
    <row r="26" spans="1:10">
      <c r="A26" s="11">
        <v>21</v>
      </c>
      <c r="B26" s="11" t="s">
        <v>44</v>
      </c>
      <c r="C26" s="11">
        <f>'N8'!C26+6</f>
        <v>48</v>
      </c>
      <c r="D26" s="1">
        <f t="shared" si="1"/>
        <v>1.4000000000000001</v>
      </c>
      <c r="E26" s="1">
        <f t="shared" si="0"/>
        <v>67.2</v>
      </c>
      <c r="F26" s="2">
        <f t="shared" ref="F16:F55" si="7">ROUND(E26/$D$2*$G$3,0)</f>
        <v>2325129</v>
      </c>
      <c r="G26" s="2">
        <f t="shared" si="3"/>
        <v>290641.125</v>
      </c>
      <c r="H26" s="2">
        <f t="shared" si="4"/>
        <v>314496</v>
      </c>
      <c r="I26" s="2">
        <f t="shared" si="5"/>
        <v>-23854.875</v>
      </c>
    </row>
    <row r="27" spans="1:10">
      <c r="A27" s="11">
        <v>22</v>
      </c>
      <c r="B27" s="11" t="s">
        <v>45</v>
      </c>
      <c r="C27" s="11">
        <f>'N8'!C27+6</f>
        <v>47</v>
      </c>
      <c r="D27" s="1">
        <f t="shared" si="1"/>
        <v>1.3900000000000001</v>
      </c>
      <c r="E27" s="1">
        <f t="shared" si="0"/>
        <v>65.330000000000013</v>
      </c>
      <c r="F27" s="2">
        <f t="shared" si="7"/>
        <v>2260427</v>
      </c>
      <c r="G27" s="2">
        <f t="shared" si="3"/>
        <v>282553.375</v>
      </c>
      <c r="H27" s="2">
        <f t="shared" si="4"/>
        <v>307944</v>
      </c>
      <c r="I27" s="2">
        <f t="shared" si="5"/>
        <v>-25390.625</v>
      </c>
    </row>
    <row r="28" spans="1:10">
      <c r="A28" s="11">
        <v>23</v>
      </c>
      <c r="B28" s="11" t="s">
        <v>46</v>
      </c>
      <c r="C28" s="11">
        <f>'N8'!C28+6</f>
        <v>46</v>
      </c>
      <c r="D28" s="1">
        <f t="shared" si="1"/>
        <v>1.3900000000000001</v>
      </c>
      <c r="E28" s="1">
        <f t="shared" si="0"/>
        <v>63.940000000000005</v>
      </c>
      <c r="F28" s="2">
        <f t="shared" si="7"/>
        <v>2212333</v>
      </c>
      <c r="G28" s="2">
        <f t="shared" si="3"/>
        <v>276541.625</v>
      </c>
      <c r="H28" s="2">
        <f t="shared" si="4"/>
        <v>301392</v>
      </c>
      <c r="I28" s="2">
        <f t="shared" si="5"/>
        <v>-24850.375</v>
      </c>
    </row>
    <row r="29" spans="1:10">
      <c r="A29" s="11">
        <v>24</v>
      </c>
      <c r="B29" s="11" t="s">
        <v>47</v>
      </c>
      <c r="C29" s="11">
        <f>'N8'!C29+6</f>
        <v>46</v>
      </c>
      <c r="D29" s="1">
        <f t="shared" si="1"/>
        <v>1.3900000000000001</v>
      </c>
      <c r="E29" s="1">
        <f t="shared" si="0"/>
        <v>63.940000000000005</v>
      </c>
      <c r="F29" s="2">
        <f t="shared" si="7"/>
        <v>2212333</v>
      </c>
      <c r="G29" s="2">
        <f t="shared" si="3"/>
        <v>276541.625</v>
      </c>
      <c r="H29" s="2">
        <f t="shared" si="4"/>
        <v>301392</v>
      </c>
      <c r="I29" s="2">
        <f t="shared" si="5"/>
        <v>-24850.375</v>
      </c>
    </row>
    <row r="30" spans="1:10">
      <c r="A30" s="11">
        <v>25</v>
      </c>
      <c r="B30" s="11" t="s">
        <v>48</v>
      </c>
      <c r="C30" s="11">
        <f>'N8'!C30+6</f>
        <v>46</v>
      </c>
      <c r="D30" s="1">
        <f t="shared" si="1"/>
        <v>1.3900000000000001</v>
      </c>
      <c r="E30" s="1">
        <f t="shared" si="0"/>
        <v>63.940000000000005</v>
      </c>
      <c r="F30" s="2">
        <f t="shared" si="7"/>
        <v>2212333</v>
      </c>
      <c r="G30" s="2">
        <f t="shared" si="3"/>
        <v>276541.625</v>
      </c>
      <c r="H30" s="2">
        <f t="shared" si="4"/>
        <v>301392</v>
      </c>
      <c r="I30" s="2">
        <f t="shared" si="5"/>
        <v>-24850.375</v>
      </c>
    </row>
    <row r="31" spans="1:10">
      <c r="A31" s="11">
        <v>26</v>
      </c>
      <c r="B31" s="11" t="s">
        <v>49</v>
      </c>
      <c r="C31" s="11">
        <f>'N8'!C31+6</f>
        <v>45</v>
      </c>
      <c r="D31" s="1">
        <f t="shared" si="1"/>
        <v>1.3800000000000001</v>
      </c>
      <c r="E31" s="1">
        <f t="shared" si="0"/>
        <v>62.100000000000009</v>
      </c>
      <c r="F31" s="2">
        <f t="shared" si="7"/>
        <v>2148668</v>
      </c>
      <c r="G31" s="2">
        <f t="shared" si="3"/>
        <v>268583.5</v>
      </c>
      <c r="H31" s="2">
        <f t="shared" si="4"/>
        <v>294840</v>
      </c>
      <c r="I31" s="2">
        <f t="shared" si="5"/>
        <v>-26256.5</v>
      </c>
    </row>
    <row r="32" spans="1:10">
      <c r="A32" s="12">
        <v>27</v>
      </c>
      <c r="B32" s="12" t="s">
        <v>50</v>
      </c>
      <c r="C32" s="11">
        <f>'N8'!C32+6</f>
        <v>44</v>
      </c>
      <c r="D32" s="1">
        <f t="shared" si="1"/>
        <v>1.37</v>
      </c>
      <c r="E32" s="1">
        <f t="shared" si="0"/>
        <v>60.28</v>
      </c>
      <c r="F32" s="2">
        <f t="shared" si="7"/>
        <v>2085696</v>
      </c>
      <c r="G32" s="2">
        <f t="shared" si="3"/>
        <v>260712</v>
      </c>
      <c r="H32" s="2">
        <f t="shared" si="4"/>
        <v>288288</v>
      </c>
      <c r="I32" s="2">
        <f t="shared" si="5"/>
        <v>-27576</v>
      </c>
    </row>
    <row r="33" spans="1:9">
      <c r="A33" s="11">
        <v>28</v>
      </c>
      <c r="B33" s="11" t="s">
        <v>51</v>
      </c>
      <c r="C33" s="11">
        <f>'N8'!C33+6</f>
        <v>43</v>
      </c>
      <c r="D33" s="1">
        <f t="shared" si="1"/>
        <v>1.37</v>
      </c>
      <c r="E33" s="1">
        <f t="shared" si="0"/>
        <v>58.910000000000004</v>
      </c>
      <c r="F33" s="2">
        <f t="shared" si="7"/>
        <v>2038294</v>
      </c>
      <c r="G33" s="2">
        <f t="shared" si="3"/>
        <v>254786.75</v>
      </c>
      <c r="H33" s="2">
        <f t="shared" si="4"/>
        <v>281736</v>
      </c>
      <c r="I33" s="2">
        <f t="shared" si="5"/>
        <v>-26949.25</v>
      </c>
    </row>
    <row r="34" spans="1:9">
      <c r="A34" s="11">
        <v>29</v>
      </c>
      <c r="B34" s="11" t="s">
        <v>52</v>
      </c>
      <c r="C34" s="11">
        <f>'N8'!C34+6</f>
        <v>43</v>
      </c>
      <c r="D34" s="1">
        <f t="shared" si="1"/>
        <v>1.37</v>
      </c>
      <c r="E34" s="1">
        <f t="shared" si="0"/>
        <v>58.910000000000004</v>
      </c>
      <c r="F34" s="2">
        <f t="shared" si="7"/>
        <v>2038294</v>
      </c>
      <c r="G34" s="2">
        <f t="shared" si="3"/>
        <v>254786.75</v>
      </c>
      <c r="H34" s="2">
        <f t="shared" si="4"/>
        <v>281736</v>
      </c>
      <c r="I34" s="2">
        <f t="shared" si="5"/>
        <v>-26949.25</v>
      </c>
    </row>
    <row r="35" spans="1:9">
      <c r="A35" s="11">
        <v>30</v>
      </c>
      <c r="B35" s="11" t="s">
        <v>53</v>
      </c>
      <c r="C35" s="11">
        <f>'N8'!C35+6</f>
        <v>43</v>
      </c>
      <c r="D35" s="1">
        <f t="shared" si="1"/>
        <v>1.37</v>
      </c>
      <c r="E35" s="1">
        <f t="shared" si="0"/>
        <v>58.910000000000004</v>
      </c>
      <c r="F35" s="2">
        <f t="shared" si="7"/>
        <v>2038294</v>
      </c>
      <c r="G35" s="2">
        <f t="shared" si="3"/>
        <v>254786.75</v>
      </c>
      <c r="H35" s="2">
        <f t="shared" si="4"/>
        <v>281736</v>
      </c>
      <c r="I35" s="2">
        <f t="shared" si="5"/>
        <v>-26949.25</v>
      </c>
    </row>
    <row r="36" spans="1:9">
      <c r="A36" s="11">
        <v>31</v>
      </c>
      <c r="B36" s="11" t="s">
        <v>54</v>
      </c>
      <c r="C36" s="11">
        <f>'N8'!C36+6</f>
        <v>43</v>
      </c>
      <c r="D36" s="1">
        <f t="shared" si="1"/>
        <v>1.37</v>
      </c>
      <c r="E36" s="1">
        <f t="shared" si="0"/>
        <v>58.910000000000004</v>
      </c>
      <c r="F36" s="2">
        <f t="shared" si="7"/>
        <v>2038294</v>
      </c>
      <c r="G36" s="2">
        <f t="shared" si="3"/>
        <v>254786.75</v>
      </c>
      <c r="H36" s="2">
        <f t="shared" si="4"/>
        <v>281736</v>
      </c>
      <c r="I36" s="2">
        <f t="shared" si="5"/>
        <v>-26949.25</v>
      </c>
    </row>
    <row r="37" spans="1:9">
      <c r="A37" s="11">
        <v>32</v>
      </c>
      <c r="B37" s="11" t="s">
        <v>55</v>
      </c>
      <c r="C37" s="11">
        <f>'N8'!C37+6</f>
        <v>42</v>
      </c>
      <c r="D37" s="1">
        <f t="shared" si="1"/>
        <v>1.36</v>
      </c>
      <c r="E37" s="1">
        <f t="shared" si="0"/>
        <v>57.120000000000005</v>
      </c>
      <c r="F37" s="2">
        <f t="shared" si="7"/>
        <v>1976360</v>
      </c>
      <c r="G37" s="2">
        <f t="shared" si="3"/>
        <v>247045</v>
      </c>
      <c r="H37" s="2">
        <f t="shared" si="4"/>
        <v>275184</v>
      </c>
      <c r="I37" s="2">
        <f t="shared" si="5"/>
        <v>-28139</v>
      </c>
    </row>
    <row r="38" spans="1:9">
      <c r="A38" s="11">
        <v>33</v>
      </c>
      <c r="B38" s="11" t="s">
        <v>56</v>
      </c>
      <c r="C38" s="11">
        <f>'N8'!C38+6</f>
        <v>41</v>
      </c>
      <c r="D38" s="1">
        <f t="shared" si="1"/>
        <v>1.35</v>
      </c>
      <c r="E38" s="1">
        <f t="shared" ref="E38:E55" si="8">C38*D38</f>
        <v>55.35</v>
      </c>
      <c r="F38" s="2">
        <f t="shared" si="7"/>
        <v>1915117</v>
      </c>
      <c r="G38" s="2">
        <f t="shared" si="3"/>
        <v>239389.625</v>
      </c>
      <c r="H38" s="2">
        <f t="shared" si="4"/>
        <v>268632</v>
      </c>
      <c r="I38" s="2">
        <f t="shared" si="5"/>
        <v>-29242.375</v>
      </c>
    </row>
    <row r="39" spans="1:9">
      <c r="A39" s="11">
        <v>34</v>
      </c>
      <c r="B39" s="11" t="s">
        <v>57</v>
      </c>
      <c r="C39" s="11">
        <f>'N8'!C39+6</f>
        <v>41</v>
      </c>
      <c r="D39" s="1">
        <f t="shared" si="1"/>
        <v>1.35</v>
      </c>
      <c r="E39" s="1">
        <f t="shared" si="8"/>
        <v>55.35</v>
      </c>
      <c r="F39" s="2">
        <f t="shared" si="7"/>
        <v>1915117</v>
      </c>
      <c r="G39" s="2">
        <f t="shared" si="3"/>
        <v>239389.625</v>
      </c>
      <c r="H39" s="2">
        <f t="shared" si="4"/>
        <v>268632</v>
      </c>
      <c r="I39" s="2">
        <f t="shared" si="5"/>
        <v>-29242.375</v>
      </c>
    </row>
    <row r="40" spans="1:9">
      <c r="A40" s="11">
        <v>35</v>
      </c>
      <c r="B40" s="11" t="s">
        <v>58</v>
      </c>
      <c r="C40" s="11">
        <f>'N8'!C40+6</f>
        <v>41</v>
      </c>
      <c r="D40" s="1">
        <f t="shared" si="1"/>
        <v>1.35</v>
      </c>
      <c r="E40" s="1">
        <f t="shared" si="8"/>
        <v>55.35</v>
      </c>
      <c r="F40" s="2">
        <f t="shared" si="7"/>
        <v>1915117</v>
      </c>
      <c r="G40" s="2">
        <f t="shared" si="3"/>
        <v>239389.625</v>
      </c>
      <c r="H40" s="2">
        <f t="shared" si="4"/>
        <v>268632</v>
      </c>
      <c r="I40" s="2">
        <f t="shared" si="5"/>
        <v>-29242.375</v>
      </c>
    </row>
    <row r="41" spans="1:9">
      <c r="A41" s="11">
        <v>36</v>
      </c>
      <c r="B41" s="11" t="s">
        <v>59</v>
      </c>
      <c r="C41" s="11">
        <f>'N8'!C41+6</f>
        <v>41</v>
      </c>
      <c r="D41" s="1">
        <f t="shared" si="1"/>
        <v>1.35</v>
      </c>
      <c r="E41" s="1">
        <f t="shared" si="8"/>
        <v>55.35</v>
      </c>
      <c r="F41" s="2">
        <f t="shared" si="7"/>
        <v>1915117</v>
      </c>
      <c r="G41" s="2">
        <f t="shared" si="3"/>
        <v>239389.625</v>
      </c>
      <c r="H41" s="2">
        <f t="shared" si="4"/>
        <v>268632</v>
      </c>
      <c r="I41" s="2">
        <f t="shared" si="5"/>
        <v>-29242.375</v>
      </c>
    </row>
    <row r="42" spans="1:9">
      <c r="A42" s="11">
        <v>37</v>
      </c>
      <c r="B42" s="11" t="s">
        <v>60</v>
      </c>
      <c r="C42" s="11">
        <f>'N8'!C42+6</f>
        <v>40</v>
      </c>
      <c r="D42" s="1">
        <f t="shared" si="1"/>
        <v>1.35</v>
      </c>
      <c r="E42" s="1">
        <f t="shared" si="8"/>
        <v>54</v>
      </c>
      <c r="F42" s="2">
        <f t="shared" si="7"/>
        <v>1868407</v>
      </c>
      <c r="G42" s="2">
        <f t="shared" si="3"/>
        <v>233550.875</v>
      </c>
      <c r="H42" s="2">
        <f t="shared" si="4"/>
        <v>262080</v>
      </c>
      <c r="I42" s="2">
        <f t="shared" si="5"/>
        <v>-28529.125</v>
      </c>
    </row>
    <row r="43" spans="1:9">
      <c r="A43" s="11">
        <v>38</v>
      </c>
      <c r="B43" s="11" t="s">
        <v>61</v>
      </c>
      <c r="C43" s="11">
        <f>'N8'!C43+6</f>
        <v>40</v>
      </c>
      <c r="D43" s="1">
        <f t="shared" si="1"/>
        <v>1.35</v>
      </c>
      <c r="E43" s="1">
        <f t="shared" si="8"/>
        <v>54</v>
      </c>
      <c r="F43" s="2">
        <f t="shared" si="7"/>
        <v>1868407</v>
      </c>
      <c r="G43" s="2">
        <f t="shared" si="3"/>
        <v>233550.875</v>
      </c>
      <c r="H43" s="2">
        <f t="shared" si="4"/>
        <v>262080</v>
      </c>
      <c r="I43" s="2">
        <f t="shared" si="5"/>
        <v>-28529.125</v>
      </c>
    </row>
    <row r="44" spans="1:9">
      <c r="A44" s="11">
        <v>39</v>
      </c>
      <c r="B44" s="11" t="s">
        <v>62</v>
      </c>
      <c r="C44" s="11">
        <f>'N8'!C44+6</f>
        <v>39</v>
      </c>
      <c r="D44" s="1">
        <f t="shared" si="1"/>
        <v>1.34</v>
      </c>
      <c r="E44" s="1">
        <f t="shared" si="8"/>
        <v>52.260000000000005</v>
      </c>
      <c r="F44" s="2">
        <f t="shared" si="7"/>
        <v>1808203</v>
      </c>
      <c r="G44" s="2">
        <f t="shared" si="3"/>
        <v>226025.375</v>
      </c>
      <c r="H44" s="2">
        <f t="shared" si="4"/>
        <v>255528</v>
      </c>
      <c r="I44" s="2">
        <f t="shared" si="5"/>
        <v>-29502.625</v>
      </c>
    </row>
    <row r="45" spans="1:9">
      <c r="A45" s="11">
        <v>40</v>
      </c>
      <c r="B45" s="11" t="s">
        <v>63</v>
      </c>
      <c r="C45" s="11">
        <f>'N8'!C45+6</f>
        <v>38</v>
      </c>
      <c r="D45" s="1">
        <f t="shared" si="1"/>
        <v>1.34</v>
      </c>
      <c r="E45" s="1">
        <f t="shared" si="8"/>
        <v>50.92</v>
      </c>
      <c r="F45" s="2">
        <f t="shared" si="7"/>
        <v>1761839</v>
      </c>
      <c r="G45" s="2">
        <f t="shared" si="3"/>
        <v>220229.875</v>
      </c>
      <c r="H45" s="2">
        <f t="shared" si="4"/>
        <v>248976</v>
      </c>
      <c r="I45" s="2">
        <f t="shared" si="5"/>
        <v>-28746.125</v>
      </c>
    </row>
    <row r="46" spans="1:9">
      <c r="A46" s="11">
        <v>41</v>
      </c>
      <c r="B46" s="11" t="s">
        <v>64</v>
      </c>
      <c r="C46" s="11">
        <f>'N8'!C46+6</f>
        <v>38</v>
      </c>
      <c r="D46" s="1">
        <f t="shared" si="1"/>
        <v>1.34</v>
      </c>
      <c r="E46" s="1">
        <f t="shared" si="8"/>
        <v>50.92</v>
      </c>
      <c r="F46" s="2">
        <f t="shared" si="7"/>
        <v>1761839</v>
      </c>
      <c r="G46" s="2">
        <f t="shared" si="3"/>
        <v>220229.875</v>
      </c>
      <c r="H46" s="2">
        <f t="shared" si="4"/>
        <v>248976</v>
      </c>
      <c r="I46" s="2">
        <f t="shared" si="5"/>
        <v>-28746.125</v>
      </c>
    </row>
    <row r="47" spans="1:9">
      <c r="A47" s="11">
        <v>42</v>
      </c>
      <c r="B47" s="11" t="s">
        <v>65</v>
      </c>
      <c r="C47" s="11">
        <f>'N8'!C47+6</f>
        <v>38</v>
      </c>
      <c r="D47" s="1">
        <f t="shared" si="1"/>
        <v>1.34</v>
      </c>
      <c r="E47" s="1">
        <f t="shared" si="8"/>
        <v>50.92</v>
      </c>
      <c r="F47" s="2">
        <f t="shared" si="7"/>
        <v>1761839</v>
      </c>
      <c r="G47" s="2">
        <f t="shared" si="3"/>
        <v>220229.875</v>
      </c>
      <c r="H47" s="2">
        <f t="shared" si="4"/>
        <v>248976</v>
      </c>
      <c r="I47" s="2">
        <f t="shared" si="5"/>
        <v>-28746.125</v>
      </c>
    </row>
    <row r="48" spans="1:9">
      <c r="A48" s="11">
        <v>43</v>
      </c>
      <c r="B48" s="11" t="s">
        <v>66</v>
      </c>
      <c r="C48" s="11">
        <f>'N8'!C48+6</f>
        <v>38</v>
      </c>
      <c r="D48" s="1">
        <f t="shared" si="1"/>
        <v>1.34</v>
      </c>
      <c r="E48" s="1">
        <f t="shared" si="8"/>
        <v>50.92</v>
      </c>
      <c r="F48" s="2">
        <f t="shared" si="7"/>
        <v>1761839</v>
      </c>
      <c r="G48" s="2">
        <f t="shared" si="3"/>
        <v>220229.875</v>
      </c>
      <c r="H48" s="2">
        <f t="shared" si="4"/>
        <v>248976</v>
      </c>
      <c r="I48" s="2">
        <f t="shared" si="5"/>
        <v>-28746.125</v>
      </c>
    </row>
    <row r="49" spans="1:9">
      <c r="A49" s="11">
        <v>44</v>
      </c>
      <c r="B49" s="11" t="s">
        <v>67</v>
      </c>
      <c r="C49" s="11">
        <f>'N8'!C49+6</f>
        <v>37</v>
      </c>
      <c r="D49" s="1">
        <f t="shared" si="1"/>
        <v>1.33</v>
      </c>
      <c r="E49" s="1">
        <f t="shared" si="8"/>
        <v>49.21</v>
      </c>
      <c r="F49" s="2">
        <f t="shared" si="7"/>
        <v>1702673</v>
      </c>
      <c r="G49" s="2">
        <f t="shared" si="3"/>
        <v>212834.125</v>
      </c>
      <c r="H49" s="2">
        <f t="shared" si="4"/>
        <v>242424</v>
      </c>
      <c r="I49" s="2">
        <f t="shared" si="5"/>
        <v>-29589.875</v>
      </c>
    </row>
    <row r="50" spans="1:9">
      <c r="A50" s="11">
        <v>45</v>
      </c>
      <c r="B50" s="11" t="s">
        <v>68</v>
      </c>
      <c r="C50" s="11">
        <f>'N8'!C50+6</f>
        <v>36</v>
      </c>
      <c r="D50" s="1">
        <f t="shared" si="1"/>
        <v>1.32</v>
      </c>
      <c r="E50" s="1">
        <f t="shared" si="8"/>
        <v>47.52</v>
      </c>
      <c r="F50" s="2">
        <f t="shared" si="7"/>
        <v>1644198</v>
      </c>
      <c r="G50" s="2">
        <f t="shared" si="3"/>
        <v>205524.75</v>
      </c>
      <c r="H50" s="2">
        <f t="shared" si="4"/>
        <v>235872</v>
      </c>
      <c r="I50" s="2">
        <f t="shared" si="5"/>
        <v>-30347.25</v>
      </c>
    </row>
    <row r="51" spans="1:9">
      <c r="A51" s="11">
        <v>46</v>
      </c>
      <c r="B51" s="11" t="s">
        <v>71</v>
      </c>
      <c r="C51" s="11">
        <f>'N8'!C51+6</f>
        <v>35</v>
      </c>
      <c r="D51" s="1">
        <f t="shared" si="1"/>
        <v>1.32</v>
      </c>
      <c r="E51" s="1">
        <f t="shared" si="8"/>
        <v>46.2</v>
      </c>
      <c r="F51" s="2">
        <f t="shared" si="7"/>
        <v>1598526</v>
      </c>
      <c r="G51" s="2">
        <f t="shared" si="3"/>
        <v>199815.75</v>
      </c>
      <c r="H51" s="2">
        <f t="shared" si="4"/>
        <v>229320</v>
      </c>
      <c r="I51" s="2">
        <f t="shared" si="5"/>
        <v>-29504.25</v>
      </c>
    </row>
    <row r="52" spans="1:9">
      <c r="A52" s="11">
        <v>47</v>
      </c>
      <c r="B52" s="11" t="s">
        <v>69</v>
      </c>
      <c r="C52" s="11">
        <f>'N8'!C52+6</f>
        <v>35</v>
      </c>
      <c r="D52" s="1">
        <f t="shared" si="1"/>
        <v>1.32</v>
      </c>
      <c r="E52" s="1">
        <f t="shared" si="8"/>
        <v>46.2</v>
      </c>
      <c r="F52" s="2">
        <f t="shared" si="7"/>
        <v>1598526</v>
      </c>
      <c r="G52" s="2">
        <f t="shared" si="3"/>
        <v>199815.75</v>
      </c>
      <c r="H52" s="2">
        <f t="shared" si="4"/>
        <v>229320</v>
      </c>
      <c r="I52" s="2">
        <f t="shared" si="5"/>
        <v>-29504.25</v>
      </c>
    </row>
    <row r="53" spans="1:9">
      <c r="A53" s="11">
        <v>48</v>
      </c>
      <c r="B53" s="11" t="s">
        <v>70</v>
      </c>
      <c r="C53" s="11">
        <f>'N8'!C53+6</f>
        <v>35</v>
      </c>
      <c r="D53" s="1">
        <f t="shared" si="1"/>
        <v>1.32</v>
      </c>
      <c r="E53" s="1">
        <f t="shared" si="8"/>
        <v>46.2</v>
      </c>
      <c r="F53" s="2">
        <f t="shared" si="7"/>
        <v>1598526</v>
      </c>
      <c r="G53" s="2">
        <f t="shared" si="3"/>
        <v>199815.75</v>
      </c>
      <c r="H53" s="2">
        <f t="shared" si="4"/>
        <v>229320</v>
      </c>
      <c r="I53" s="2">
        <f t="shared" si="5"/>
        <v>-29504.25</v>
      </c>
    </row>
    <row r="54" spans="1:9">
      <c r="A54" s="11">
        <v>49</v>
      </c>
      <c r="B54" s="11" t="s">
        <v>72</v>
      </c>
      <c r="C54" s="11">
        <f>'N8'!C54+6</f>
        <v>34</v>
      </c>
      <c r="D54" s="1">
        <f t="shared" si="1"/>
        <v>1.31</v>
      </c>
      <c r="E54" s="1">
        <f t="shared" si="8"/>
        <v>44.54</v>
      </c>
      <c r="F54" s="2">
        <f t="shared" si="7"/>
        <v>1541090</v>
      </c>
      <c r="G54" s="2">
        <f t="shared" si="3"/>
        <v>192636.25</v>
      </c>
      <c r="H54" s="2">
        <f t="shared" si="4"/>
        <v>222768</v>
      </c>
      <c r="I54" s="2">
        <f t="shared" si="5"/>
        <v>-30131.75</v>
      </c>
    </row>
    <row r="55" spans="1:9">
      <c r="A55" s="11">
        <v>50</v>
      </c>
      <c r="B55" s="11" t="s">
        <v>73</v>
      </c>
      <c r="C55" s="11">
        <f>'N8'!C55+6</f>
        <v>34</v>
      </c>
      <c r="D55" s="1">
        <f t="shared" si="1"/>
        <v>1.31</v>
      </c>
      <c r="E55" s="1">
        <f t="shared" si="8"/>
        <v>44.54</v>
      </c>
      <c r="F55" s="2">
        <f t="shared" si="7"/>
        <v>1541090</v>
      </c>
      <c r="G55" s="2">
        <f t="shared" si="3"/>
        <v>192636.25</v>
      </c>
      <c r="H55" s="2">
        <f t="shared" si="4"/>
        <v>222768</v>
      </c>
      <c r="I55" s="2">
        <f t="shared" si="5"/>
        <v>-30131.75</v>
      </c>
    </row>
    <row r="56" spans="1:9">
      <c r="F56" s="2">
        <f>SUM(F6:F55)-H2</f>
        <v>110999998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D26" sqref="D26"/>
    </sheetView>
  </sheetViews>
  <sheetFormatPr baseColWidth="10" defaultRowHeight="15"/>
  <cols>
    <col min="1" max="1" width="4.28515625" style="9" bestFit="1" customWidth="1"/>
    <col min="2" max="2" width="21.7109375" style="9" customWidth="1"/>
    <col min="3" max="3" width="7.85546875" style="9" bestFit="1" customWidth="1"/>
    <col min="4" max="4" width="9.28515625" style="1" customWidth="1"/>
    <col min="5" max="5" width="20.7109375" style="1" customWidth="1"/>
    <col min="6" max="6" width="22.7109375" style="1" customWidth="1"/>
    <col min="7" max="7" width="28.7109375" style="1" customWidth="1"/>
    <col min="8" max="8" width="32.85546875" style="1" customWidth="1"/>
    <col min="9" max="9" width="27.5703125" style="1" customWidth="1"/>
    <col min="10" max="10" width="12.42578125" style="1" bestFit="1" customWidth="1"/>
  </cols>
  <sheetData>
    <row r="1" spans="1:10">
      <c r="B1" s="8"/>
      <c r="D1" s="20" t="s">
        <v>8</v>
      </c>
      <c r="E1" s="20"/>
      <c r="F1" s="8" t="s">
        <v>76</v>
      </c>
      <c r="G1" s="8" t="s">
        <v>21</v>
      </c>
      <c r="H1" s="16" t="s">
        <v>75</v>
      </c>
    </row>
    <row r="2" spans="1:10">
      <c r="B2" s="8"/>
      <c r="D2" s="20">
        <f>SUM(E6:E55)</f>
        <v>3289.4300000000003</v>
      </c>
      <c r="E2" s="20"/>
      <c r="F2" s="7">
        <v>8</v>
      </c>
      <c r="G2" s="8" t="s">
        <v>22</v>
      </c>
      <c r="H2" s="17">
        <v>11700000</v>
      </c>
    </row>
    <row r="3" spans="1:10">
      <c r="G3" s="6">
        <v>126000000</v>
      </c>
      <c r="H3" s="6"/>
    </row>
    <row r="5" spans="1:10">
      <c r="A5" s="10"/>
      <c r="B5" s="10"/>
      <c r="C5" s="13" t="s">
        <v>0</v>
      </c>
      <c r="D5" s="14" t="s">
        <v>1</v>
      </c>
      <c r="E5" s="15" t="s">
        <v>2</v>
      </c>
      <c r="F5" s="18" t="s">
        <v>21</v>
      </c>
      <c r="G5" s="15" t="s">
        <v>4</v>
      </c>
      <c r="H5" s="15" t="s">
        <v>5</v>
      </c>
      <c r="I5" s="15" t="s">
        <v>6</v>
      </c>
      <c r="J5" s="18" t="s">
        <v>74</v>
      </c>
    </row>
    <row r="6" spans="1:10">
      <c r="A6" s="11">
        <v>1</v>
      </c>
      <c r="B6" s="11" t="s">
        <v>24</v>
      </c>
      <c r="C6" s="11">
        <f>'N8'!C6+7</f>
        <v>66</v>
      </c>
      <c r="D6" s="1">
        <f>ROUND(0.2/($C$6-$C$55)*C6,2)+1.09</f>
        <v>1.52</v>
      </c>
      <c r="E6" s="1">
        <f t="shared" ref="E6:E37" si="0">C6*D6</f>
        <v>100.32000000000001</v>
      </c>
      <c r="F6" s="2">
        <f>ROUND(E6/$D$2*$G$3,0)+J6</f>
        <v>4579166</v>
      </c>
      <c r="G6" s="2">
        <f>F6/F$2</f>
        <v>572395.75</v>
      </c>
      <c r="H6" s="2">
        <f>301*C6*24</f>
        <v>476784</v>
      </c>
      <c r="I6" s="2">
        <f>G6-H6</f>
        <v>95611.75</v>
      </c>
      <c r="J6" s="19">
        <f>ROUND(E6/SUM($E$6:$E$25)*$H$2,0)</f>
        <v>736458</v>
      </c>
    </row>
    <row r="7" spans="1:10">
      <c r="A7" s="11">
        <v>2</v>
      </c>
      <c r="B7" s="11" t="s">
        <v>25</v>
      </c>
      <c r="C7" s="11">
        <f>'N8'!C7+7</f>
        <v>63</v>
      </c>
      <c r="D7" s="1">
        <f t="shared" ref="D7:D55" si="1">ROUND(0.2/($C$6-$C$55)*C7,2)+1.09</f>
        <v>1.5</v>
      </c>
      <c r="E7" s="1">
        <f t="shared" si="0"/>
        <v>94.5</v>
      </c>
      <c r="F7" s="2">
        <f t="shared" ref="F7:F25" si="2">ROUND(E7/$D$2*$G$3,0)+J7</f>
        <v>4313508</v>
      </c>
      <c r="G7" s="2">
        <f t="shared" ref="G7:G55" si="3">F7/F$2</f>
        <v>539188.5</v>
      </c>
      <c r="H7" s="2">
        <f t="shared" ref="H7:H55" si="4">301*C7*24</f>
        <v>455112</v>
      </c>
      <c r="I7" s="2">
        <f t="shared" ref="I7:I55" si="5">G7-H7</f>
        <v>84076.5</v>
      </c>
      <c r="J7" s="19">
        <f t="shared" ref="J7:J25" si="6">ROUND(E7/SUM($E$6:$E$25)*$H$2,0)</f>
        <v>693732</v>
      </c>
    </row>
    <row r="8" spans="1:10">
      <c r="A8" s="11">
        <v>3</v>
      </c>
      <c r="B8" s="11" t="s">
        <v>26</v>
      </c>
      <c r="C8" s="11">
        <f>'N8'!C8+7</f>
        <v>62</v>
      </c>
      <c r="D8" s="1">
        <f t="shared" si="1"/>
        <v>1.4900000000000002</v>
      </c>
      <c r="E8" s="1">
        <f t="shared" si="0"/>
        <v>92.38000000000001</v>
      </c>
      <c r="F8" s="2">
        <f t="shared" si="2"/>
        <v>4216740</v>
      </c>
      <c r="G8" s="2">
        <f>F8/F$2</f>
        <v>527092.5</v>
      </c>
      <c r="H8" s="2">
        <f t="shared" si="4"/>
        <v>447888</v>
      </c>
      <c r="I8" s="2">
        <f>G8-H8</f>
        <v>79204.5</v>
      </c>
      <c r="J8" s="19">
        <f t="shared" si="6"/>
        <v>678169</v>
      </c>
    </row>
    <row r="9" spans="1:10">
      <c r="A9" s="11">
        <v>4</v>
      </c>
      <c r="B9" s="11" t="s">
        <v>27</v>
      </c>
      <c r="C9" s="11">
        <f>'N8'!C9+7</f>
        <v>59</v>
      </c>
      <c r="D9" s="1">
        <f t="shared" si="1"/>
        <v>1.4700000000000002</v>
      </c>
      <c r="E9" s="1">
        <f t="shared" si="0"/>
        <v>86.730000000000018</v>
      </c>
      <c r="F9" s="2">
        <f t="shared" si="2"/>
        <v>3958842</v>
      </c>
      <c r="G9" s="2">
        <f t="shared" si="3"/>
        <v>494855.25</v>
      </c>
      <c r="H9" s="2">
        <f t="shared" si="4"/>
        <v>426216</v>
      </c>
      <c r="I9" s="2">
        <f t="shared" si="5"/>
        <v>68639.25</v>
      </c>
      <c r="J9" s="19">
        <f t="shared" si="6"/>
        <v>636692</v>
      </c>
    </row>
    <row r="10" spans="1:10">
      <c r="A10" s="11">
        <v>5</v>
      </c>
      <c r="B10" s="11" t="s">
        <v>28</v>
      </c>
      <c r="C10" s="11">
        <f>'N8'!C10+7</f>
        <v>58</v>
      </c>
      <c r="D10" s="1">
        <f t="shared" si="1"/>
        <v>1.46</v>
      </c>
      <c r="E10" s="1">
        <f t="shared" si="0"/>
        <v>84.679999999999993</v>
      </c>
      <c r="F10" s="2">
        <f t="shared" si="2"/>
        <v>3865269</v>
      </c>
      <c r="G10" s="2">
        <f t="shared" si="3"/>
        <v>483158.625</v>
      </c>
      <c r="H10" s="2">
        <f t="shared" si="4"/>
        <v>418992</v>
      </c>
      <c r="I10" s="2">
        <f t="shared" si="5"/>
        <v>64166.625</v>
      </c>
      <c r="J10" s="19">
        <f t="shared" si="6"/>
        <v>621643</v>
      </c>
    </row>
    <row r="11" spans="1:10">
      <c r="A11" s="11">
        <v>6</v>
      </c>
      <c r="B11" s="11" t="s">
        <v>29</v>
      </c>
      <c r="C11" s="11">
        <f>'N8'!C11+7</f>
        <v>58</v>
      </c>
      <c r="D11" s="1">
        <f t="shared" si="1"/>
        <v>1.46</v>
      </c>
      <c r="E11" s="1">
        <f t="shared" si="0"/>
        <v>84.679999999999993</v>
      </c>
      <c r="F11" s="2">
        <f t="shared" si="2"/>
        <v>3865269</v>
      </c>
      <c r="G11" s="2">
        <f t="shared" si="3"/>
        <v>483158.625</v>
      </c>
      <c r="H11" s="2">
        <f t="shared" si="4"/>
        <v>418992</v>
      </c>
      <c r="I11" s="2">
        <f t="shared" si="5"/>
        <v>64166.625</v>
      </c>
      <c r="J11" s="19">
        <f t="shared" si="6"/>
        <v>621643</v>
      </c>
    </row>
    <row r="12" spans="1:10">
      <c r="A12" s="11">
        <v>7</v>
      </c>
      <c r="B12" s="11" t="s">
        <v>30</v>
      </c>
      <c r="C12" s="11">
        <f>'N8'!C12+7</f>
        <v>57</v>
      </c>
      <c r="D12" s="1">
        <f t="shared" si="1"/>
        <v>1.46</v>
      </c>
      <c r="E12" s="1">
        <f t="shared" si="0"/>
        <v>83.22</v>
      </c>
      <c r="F12" s="2">
        <f t="shared" si="2"/>
        <v>3798626</v>
      </c>
      <c r="G12" s="2">
        <f t="shared" si="3"/>
        <v>474828.25</v>
      </c>
      <c r="H12" s="2">
        <f t="shared" si="4"/>
        <v>411768</v>
      </c>
      <c r="I12" s="2">
        <f t="shared" si="5"/>
        <v>63060.25</v>
      </c>
      <c r="J12" s="19">
        <f t="shared" si="6"/>
        <v>610925</v>
      </c>
    </row>
    <row r="13" spans="1:10">
      <c r="A13" s="11">
        <v>8</v>
      </c>
      <c r="B13" s="11" t="s">
        <v>31</v>
      </c>
      <c r="C13" s="11">
        <f>'N8'!C13+7</f>
        <v>55</v>
      </c>
      <c r="D13" s="1">
        <f t="shared" si="1"/>
        <v>1.44</v>
      </c>
      <c r="E13" s="1">
        <f t="shared" si="0"/>
        <v>79.2</v>
      </c>
      <c r="F13" s="2">
        <f t="shared" si="2"/>
        <v>3615131</v>
      </c>
      <c r="G13" s="2">
        <f t="shared" si="3"/>
        <v>451891.375</v>
      </c>
      <c r="H13" s="2">
        <f t="shared" si="4"/>
        <v>397320</v>
      </c>
      <c r="I13" s="2">
        <f t="shared" si="5"/>
        <v>54571.375</v>
      </c>
      <c r="J13" s="19">
        <f t="shared" si="6"/>
        <v>581414</v>
      </c>
    </row>
    <row r="14" spans="1:10">
      <c r="A14" s="11">
        <v>9</v>
      </c>
      <c r="B14" s="11" t="s">
        <v>32</v>
      </c>
      <c r="C14" s="11">
        <f>'N8'!C14+7</f>
        <v>55</v>
      </c>
      <c r="D14" s="1">
        <f t="shared" si="1"/>
        <v>1.44</v>
      </c>
      <c r="E14" s="1">
        <f t="shared" si="0"/>
        <v>79.2</v>
      </c>
      <c r="F14" s="2">
        <f t="shared" si="2"/>
        <v>3615131</v>
      </c>
      <c r="G14" s="2">
        <f t="shared" si="3"/>
        <v>451891.375</v>
      </c>
      <c r="H14" s="2">
        <f t="shared" si="4"/>
        <v>397320</v>
      </c>
      <c r="I14" s="2">
        <f t="shared" si="5"/>
        <v>54571.375</v>
      </c>
      <c r="J14" s="19">
        <f t="shared" si="6"/>
        <v>581414</v>
      </c>
    </row>
    <row r="15" spans="1:10">
      <c r="A15" s="11">
        <v>10</v>
      </c>
      <c r="B15" s="11" t="s">
        <v>33</v>
      </c>
      <c r="C15" s="11">
        <f>'N8'!C15+7</f>
        <v>55</v>
      </c>
      <c r="D15" s="1">
        <f t="shared" si="1"/>
        <v>1.44</v>
      </c>
      <c r="E15" s="1">
        <f t="shared" si="0"/>
        <v>79.2</v>
      </c>
      <c r="F15" s="2">
        <f t="shared" si="2"/>
        <v>3615131</v>
      </c>
      <c r="G15" s="2">
        <f t="shared" si="3"/>
        <v>451891.375</v>
      </c>
      <c r="H15" s="2">
        <f t="shared" si="4"/>
        <v>397320</v>
      </c>
      <c r="I15" s="2">
        <f t="shared" si="5"/>
        <v>54571.375</v>
      </c>
      <c r="J15" s="19">
        <f t="shared" si="6"/>
        <v>581414</v>
      </c>
    </row>
    <row r="16" spans="1:10">
      <c r="A16" s="11">
        <v>11</v>
      </c>
      <c r="B16" s="11" t="s">
        <v>34</v>
      </c>
      <c r="C16" s="11">
        <f>'N8'!C16+7</f>
        <v>54</v>
      </c>
      <c r="D16" s="1">
        <f t="shared" si="1"/>
        <v>1.44</v>
      </c>
      <c r="E16" s="1">
        <f t="shared" si="0"/>
        <v>77.759999999999991</v>
      </c>
      <c r="F16" s="2">
        <f t="shared" si="2"/>
        <v>3549402</v>
      </c>
      <c r="G16" s="2">
        <f t="shared" si="3"/>
        <v>443675.25</v>
      </c>
      <c r="H16" s="2">
        <f t="shared" si="4"/>
        <v>390096</v>
      </c>
      <c r="I16" s="2">
        <f t="shared" si="5"/>
        <v>53579.25</v>
      </c>
      <c r="J16" s="19">
        <f t="shared" si="6"/>
        <v>570843</v>
      </c>
    </row>
    <row r="17" spans="1:10">
      <c r="A17" s="11">
        <v>12</v>
      </c>
      <c r="B17" s="11" t="s">
        <v>35</v>
      </c>
      <c r="C17" s="11">
        <f>'N8'!C17+7</f>
        <v>53</v>
      </c>
      <c r="D17" s="1">
        <f t="shared" si="1"/>
        <v>1.4300000000000002</v>
      </c>
      <c r="E17" s="1">
        <f t="shared" si="0"/>
        <v>75.790000000000006</v>
      </c>
      <c r="F17" s="2">
        <f t="shared" si="2"/>
        <v>3459480</v>
      </c>
      <c r="G17" s="2">
        <f t="shared" si="3"/>
        <v>432435</v>
      </c>
      <c r="H17" s="2">
        <f t="shared" si="4"/>
        <v>382872</v>
      </c>
      <c r="I17" s="2">
        <f t="shared" si="5"/>
        <v>49563</v>
      </c>
      <c r="J17" s="19">
        <f t="shared" si="6"/>
        <v>556381</v>
      </c>
    </row>
    <row r="18" spans="1:10">
      <c r="A18" s="11">
        <v>13</v>
      </c>
      <c r="B18" s="11" t="s">
        <v>36</v>
      </c>
      <c r="C18" s="11">
        <f>'N8'!C18+7</f>
        <v>53</v>
      </c>
      <c r="D18" s="1">
        <f t="shared" si="1"/>
        <v>1.4300000000000002</v>
      </c>
      <c r="E18" s="1">
        <f t="shared" si="0"/>
        <v>75.790000000000006</v>
      </c>
      <c r="F18" s="2">
        <f t="shared" si="2"/>
        <v>3459480</v>
      </c>
      <c r="G18" s="2">
        <f t="shared" si="3"/>
        <v>432435</v>
      </c>
      <c r="H18" s="2">
        <f t="shared" si="4"/>
        <v>382872</v>
      </c>
      <c r="I18" s="2">
        <f t="shared" si="5"/>
        <v>49563</v>
      </c>
      <c r="J18" s="19">
        <f t="shared" si="6"/>
        <v>556381</v>
      </c>
    </row>
    <row r="19" spans="1:10">
      <c r="A19" s="11">
        <v>14</v>
      </c>
      <c r="B19" s="11" t="s">
        <v>37</v>
      </c>
      <c r="C19" s="11">
        <f>'N8'!C19+7</f>
        <v>52</v>
      </c>
      <c r="D19" s="1">
        <f t="shared" si="1"/>
        <v>1.4300000000000002</v>
      </c>
      <c r="E19" s="1">
        <f t="shared" si="0"/>
        <v>74.360000000000014</v>
      </c>
      <c r="F19" s="2">
        <f t="shared" si="2"/>
        <v>3394206</v>
      </c>
      <c r="G19" s="2">
        <f t="shared" si="3"/>
        <v>424275.75</v>
      </c>
      <c r="H19" s="2">
        <f t="shared" si="4"/>
        <v>375648</v>
      </c>
      <c r="I19" s="2">
        <f t="shared" si="5"/>
        <v>48627.75</v>
      </c>
      <c r="J19" s="19">
        <f t="shared" si="6"/>
        <v>545883</v>
      </c>
    </row>
    <row r="20" spans="1:10">
      <c r="A20" s="11">
        <v>15</v>
      </c>
      <c r="B20" s="11" t="s">
        <v>38</v>
      </c>
      <c r="C20" s="11">
        <f>'N8'!C20+7</f>
        <v>52</v>
      </c>
      <c r="D20" s="1">
        <f t="shared" si="1"/>
        <v>1.4300000000000002</v>
      </c>
      <c r="E20" s="1">
        <f t="shared" si="0"/>
        <v>74.360000000000014</v>
      </c>
      <c r="F20" s="2">
        <f t="shared" si="2"/>
        <v>3394206</v>
      </c>
      <c r="G20" s="2">
        <f t="shared" si="3"/>
        <v>424275.75</v>
      </c>
      <c r="H20" s="2">
        <f t="shared" si="4"/>
        <v>375648</v>
      </c>
      <c r="I20" s="2">
        <f t="shared" si="5"/>
        <v>48627.75</v>
      </c>
      <c r="J20" s="19">
        <f t="shared" si="6"/>
        <v>545883</v>
      </c>
    </row>
    <row r="21" spans="1:10">
      <c r="A21" s="11">
        <v>16</v>
      </c>
      <c r="B21" s="11" t="s">
        <v>39</v>
      </c>
      <c r="C21" s="11">
        <f>'N8'!C21+7</f>
        <v>51</v>
      </c>
      <c r="D21" s="1">
        <f t="shared" si="1"/>
        <v>1.4200000000000002</v>
      </c>
      <c r="E21" s="1">
        <f t="shared" si="0"/>
        <v>72.42</v>
      </c>
      <c r="F21" s="2">
        <f t="shared" si="2"/>
        <v>3305654</v>
      </c>
      <c r="G21" s="2">
        <f t="shared" si="3"/>
        <v>413206.75</v>
      </c>
      <c r="H21" s="2">
        <f t="shared" si="4"/>
        <v>368424</v>
      </c>
      <c r="I21" s="2">
        <f t="shared" si="5"/>
        <v>44782.75</v>
      </c>
      <c r="J21" s="19">
        <f t="shared" si="6"/>
        <v>531641</v>
      </c>
    </row>
    <row r="22" spans="1:10">
      <c r="A22" s="11">
        <v>17</v>
      </c>
      <c r="B22" s="11" t="s">
        <v>40</v>
      </c>
      <c r="C22" s="11">
        <f>'N8'!C22+7</f>
        <v>50</v>
      </c>
      <c r="D22" s="1">
        <f t="shared" si="1"/>
        <v>1.4100000000000001</v>
      </c>
      <c r="E22" s="1">
        <f t="shared" si="0"/>
        <v>70.5</v>
      </c>
      <c r="F22" s="2">
        <f t="shared" si="2"/>
        <v>3218014</v>
      </c>
      <c r="G22" s="2">
        <f t="shared" si="3"/>
        <v>402251.75</v>
      </c>
      <c r="H22" s="2">
        <f t="shared" si="4"/>
        <v>361200</v>
      </c>
      <c r="I22" s="2">
        <f t="shared" si="5"/>
        <v>41051.75</v>
      </c>
      <c r="J22" s="19">
        <f t="shared" si="6"/>
        <v>517546</v>
      </c>
    </row>
    <row r="23" spans="1:10">
      <c r="A23" s="11">
        <v>18</v>
      </c>
      <c r="B23" s="11" t="s">
        <v>41</v>
      </c>
      <c r="C23" s="11">
        <f>'N8'!C23+7</f>
        <v>50</v>
      </c>
      <c r="D23" s="1">
        <f t="shared" si="1"/>
        <v>1.4100000000000001</v>
      </c>
      <c r="E23" s="1">
        <f t="shared" si="0"/>
        <v>70.5</v>
      </c>
      <c r="F23" s="2">
        <f t="shared" si="2"/>
        <v>3218014</v>
      </c>
      <c r="G23" s="2">
        <f t="shared" si="3"/>
        <v>402251.75</v>
      </c>
      <c r="H23" s="2">
        <f t="shared" si="4"/>
        <v>361200</v>
      </c>
      <c r="I23" s="2">
        <f t="shared" si="5"/>
        <v>41051.75</v>
      </c>
      <c r="J23" s="19">
        <f t="shared" si="6"/>
        <v>517546</v>
      </c>
    </row>
    <row r="24" spans="1:10">
      <c r="A24" s="11">
        <v>19</v>
      </c>
      <c r="B24" s="11" t="s">
        <v>42</v>
      </c>
      <c r="C24" s="11">
        <f>'N8'!C24+7</f>
        <v>49</v>
      </c>
      <c r="D24" s="1">
        <f t="shared" si="1"/>
        <v>1.4100000000000001</v>
      </c>
      <c r="E24" s="1">
        <f t="shared" si="0"/>
        <v>69.09</v>
      </c>
      <c r="F24" s="2">
        <f t="shared" si="2"/>
        <v>3153655</v>
      </c>
      <c r="G24" s="2">
        <f t="shared" si="3"/>
        <v>394206.875</v>
      </c>
      <c r="H24" s="2">
        <f t="shared" si="4"/>
        <v>353976</v>
      </c>
      <c r="I24" s="2">
        <f t="shared" si="5"/>
        <v>40230.875</v>
      </c>
      <c r="J24" s="19">
        <f t="shared" si="6"/>
        <v>507196</v>
      </c>
    </row>
    <row r="25" spans="1:10">
      <c r="A25" s="11">
        <v>20</v>
      </c>
      <c r="B25" s="11" t="s">
        <v>43</v>
      </c>
      <c r="C25" s="11">
        <f>'N8'!C25+7</f>
        <v>49</v>
      </c>
      <c r="D25" s="1">
        <f t="shared" si="1"/>
        <v>1.4100000000000001</v>
      </c>
      <c r="E25" s="1">
        <f t="shared" si="0"/>
        <v>69.09</v>
      </c>
      <c r="F25" s="2">
        <f t="shared" si="2"/>
        <v>3153655</v>
      </c>
      <c r="G25" s="2">
        <f t="shared" si="3"/>
        <v>394206.875</v>
      </c>
      <c r="H25" s="2">
        <f t="shared" si="4"/>
        <v>353976</v>
      </c>
      <c r="I25" s="2">
        <f t="shared" si="5"/>
        <v>40230.875</v>
      </c>
      <c r="J25" s="19">
        <f t="shared" si="6"/>
        <v>507196</v>
      </c>
    </row>
    <row r="26" spans="1:10">
      <c r="A26" s="11">
        <v>21</v>
      </c>
      <c r="B26" s="11" t="s">
        <v>44</v>
      </c>
      <c r="C26" s="11">
        <f>'N8'!C26+7</f>
        <v>49</v>
      </c>
      <c r="D26" s="1">
        <f t="shared" si="1"/>
        <v>1.4100000000000001</v>
      </c>
      <c r="E26" s="1">
        <f t="shared" si="0"/>
        <v>69.09</v>
      </c>
      <c r="F26" s="2">
        <f t="shared" ref="F16:F55" si="7">ROUND(E26/$D$2*$G$3,0)</f>
        <v>2646459</v>
      </c>
      <c r="G26" s="2">
        <f t="shared" si="3"/>
        <v>330807.375</v>
      </c>
      <c r="H26" s="2">
        <f t="shared" si="4"/>
        <v>353976</v>
      </c>
      <c r="I26" s="2">
        <f t="shared" si="5"/>
        <v>-23168.625</v>
      </c>
    </row>
    <row r="27" spans="1:10">
      <c r="A27" s="11">
        <v>22</v>
      </c>
      <c r="B27" s="11" t="s">
        <v>45</v>
      </c>
      <c r="C27" s="11">
        <f>'N8'!C27+7</f>
        <v>48</v>
      </c>
      <c r="D27" s="1">
        <f t="shared" si="1"/>
        <v>1.4000000000000001</v>
      </c>
      <c r="E27" s="1">
        <f t="shared" si="0"/>
        <v>67.2</v>
      </c>
      <c r="F27" s="2">
        <f t="shared" si="7"/>
        <v>2574063</v>
      </c>
      <c r="G27" s="2">
        <f t="shared" si="3"/>
        <v>321757.875</v>
      </c>
      <c r="H27" s="2">
        <f t="shared" si="4"/>
        <v>346752</v>
      </c>
      <c r="I27" s="2">
        <f t="shared" si="5"/>
        <v>-24994.125</v>
      </c>
    </row>
    <row r="28" spans="1:10">
      <c r="A28" s="11">
        <v>23</v>
      </c>
      <c r="B28" s="11" t="s">
        <v>46</v>
      </c>
      <c r="C28" s="11">
        <f>'N8'!C28+7</f>
        <v>47</v>
      </c>
      <c r="D28" s="1">
        <f t="shared" si="1"/>
        <v>1.3900000000000001</v>
      </c>
      <c r="E28" s="1">
        <f t="shared" si="0"/>
        <v>65.330000000000013</v>
      </c>
      <c r="F28" s="2">
        <f t="shared" si="7"/>
        <v>2502434</v>
      </c>
      <c r="G28" s="2">
        <f t="shared" si="3"/>
        <v>312804.25</v>
      </c>
      <c r="H28" s="2">
        <f t="shared" si="4"/>
        <v>339528</v>
      </c>
      <c r="I28" s="2">
        <f t="shared" si="5"/>
        <v>-26723.75</v>
      </c>
    </row>
    <row r="29" spans="1:10">
      <c r="A29" s="11">
        <v>24</v>
      </c>
      <c r="B29" s="11" t="s">
        <v>47</v>
      </c>
      <c r="C29" s="11">
        <f>'N8'!C29+7</f>
        <v>47</v>
      </c>
      <c r="D29" s="1">
        <f t="shared" si="1"/>
        <v>1.3900000000000001</v>
      </c>
      <c r="E29" s="1">
        <f t="shared" si="0"/>
        <v>65.330000000000013</v>
      </c>
      <c r="F29" s="2">
        <f t="shared" si="7"/>
        <v>2502434</v>
      </c>
      <c r="G29" s="2">
        <f t="shared" si="3"/>
        <v>312804.25</v>
      </c>
      <c r="H29" s="2">
        <f t="shared" si="4"/>
        <v>339528</v>
      </c>
      <c r="I29" s="2">
        <f t="shared" si="5"/>
        <v>-26723.75</v>
      </c>
    </row>
    <row r="30" spans="1:10">
      <c r="A30" s="11">
        <v>25</v>
      </c>
      <c r="B30" s="11" t="s">
        <v>48</v>
      </c>
      <c r="C30" s="11">
        <f>'N8'!C30+7</f>
        <v>47</v>
      </c>
      <c r="D30" s="1">
        <f t="shared" si="1"/>
        <v>1.3900000000000001</v>
      </c>
      <c r="E30" s="1">
        <f t="shared" si="0"/>
        <v>65.330000000000013</v>
      </c>
      <c r="F30" s="2">
        <f t="shared" si="7"/>
        <v>2502434</v>
      </c>
      <c r="G30" s="2">
        <f t="shared" si="3"/>
        <v>312804.25</v>
      </c>
      <c r="H30" s="2">
        <f t="shared" si="4"/>
        <v>339528</v>
      </c>
      <c r="I30" s="2">
        <f t="shared" si="5"/>
        <v>-26723.75</v>
      </c>
    </row>
    <row r="31" spans="1:10">
      <c r="A31" s="11">
        <v>26</v>
      </c>
      <c r="B31" s="11" t="s">
        <v>49</v>
      </c>
      <c r="C31" s="11">
        <f>'N8'!C31+7</f>
        <v>46</v>
      </c>
      <c r="D31" s="1">
        <f t="shared" si="1"/>
        <v>1.3900000000000001</v>
      </c>
      <c r="E31" s="1">
        <f t="shared" si="0"/>
        <v>63.940000000000005</v>
      </c>
      <c r="F31" s="2">
        <f t="shared" si="7"/>
        <v>2449190</v>
      </c>
      <c r="G31" s="2">
        <f t="shared" si="3"/>
        <v>306148.75</v>
      </c>
      <c r="H31" s="2">
        <f t="shared" si="4"/>
        <v>332304</v>
      </c>
      <c r="I31" s="2">
        <f t="shared" si="5"/>
        <v>-26155.25</v>
      </c>
    </row>
    <row r="32" spans="1:10">
      <c r="A32" s="12">
        <v>27</v>
      </c>
      <c r="B32" s="12" t="s">
        <v>50</v>
      </c>
      <c r="C32" s="11">
        <f>'N8'!C32+7</f>
        <v>45</v>
      </c>
      <c r="D32" s="1">
        <f t="shared" si="1"/>
        <v>1.3800000000000001</v>
      </c>
      <c r="E32" s="1">
        <f t="shared" si="0"/>
        <v>62.100000000000009</v>
      </c>
      <c r="F32" s="2">
        <f t="shared" si="7"/>
        <v>2378710</v>
      </c>
      <c r="G32" s="2">
        <f t="shared" si="3"/>
        <v>297338.75</v>
      </c>
      <c r="H32" s="2">
        <f t="shared" si="4"/>
        <v>325080</v>
      </c>
      <c r="I32" s="2">
        <f t="shared" si="5"/>
        <v>-27741.25</v>
      </c>
    </row>
    <row r="33" spans="1:9">
      <c r="A33" s="11">
        <v>28</v>
      </c>
      <c r="B33" s="11" t="s">
        <v>51</v>
      </c>
      <c r="C33" s="11">
        <f>'N8'!C33+7</f>
        <v>44</v>
      </c>
      <c r="D33" s="1">
        <f t="shared" si="1"/>
        <v>1.37</v>
      </c>
      <c r="E33" s="1">
        <f t="shared" si="0"/>
        <v>60.28</v>
      </c>
      <c r="F33" s="2">
        <f t="shared" si="7"/>
        <v>2308996</v>
      </c>
      <c r="G33" s="2">
        <f t="shared" si="3"/>
        <v>288624.5</v>
      </c>
      <c r="H33" s="2">
        <f t="shared" si="4"/>
        <v>317856</v>
      </c>
      <c r="I33" s="2">
        <f t="shared" si="5"/>
        <v>-29231.5</v>
      </c>
    </row>
    <row r="34" spans="1:9">
      <c r="A34" s="11">
        <v>29</v>
      </c>
      <c r="B34" s="11" t="s">
        <v>52</v>
      </c>
      <c r="C34" s="11">
        <f>'N8'!C34+7</f>
        <v>44</v>
      </c>
      <c r="D34" s="1">
        <f t="shared" si="1"/>
        <v>1.37</v>
      </c>
      <c r="E34" s="1">
        <f t="shared" si="0"/>
        <v>60.28</v>
      </c>
      <c r="F34" s="2">
        <f t="shared" si="7"/>
        <v>2308996</v>
      </c>
      <c r="G34" s="2">
        <f t="shared" si="3"/>
        <v>288624.5</v>
      </c>
      <c r="H34" s="2">
        <f t="shared" si="4"/>
        <v>317856</v>
      </c>
      <c r="I34" s="2">
        <f t="shared" si="5"/>
        <v>-29231.5</v>
      </c>
    </row>
    <row r="35" spans="1:9">
      <c r="A35" s="11">
        <v>30</v>
      </c>
      <c r="B35" s="11" t="s">
        <v>53</v>
      </c>
      <c r="C35" s="11">
        <f>'N8'!C35+7</f>
        <v>44</v>
      </c>
      <c r="D35" s="1">
        <f t="shared" si="1"/>
        <v>1.37</v>
      </c>
      <c r="E35" s="1">
        <f t="shared" si="0"/>
        <v>60.28</v>
      </c>
      <c r="F35" s="2">
        <f t="shared" si="7"/>
        <v>2308996</v>
      </c>
      <c r="G35" s="2">
        <f t="shared" si="3"/>
        <v>288624.5</v>
      </c>
      <c r="H35" s="2">
        <f t="shared" si="4"/>
        <v>317856</v>
      </c>
      <c r="I35" s="2">
        <f t="shared" si="5"/>
        <v>-29231.5</v>
      </c>
    </row>
    <row r="36" spans="1:9">
      <c r="A36" s="11">
        <v>31</v>
      </c>
      <c r="B36" s="11" t="s">
        <v>54</v>
      </c>
      <c r="C36" s="11">
        <f>'N8'!C36+7</f>
        <v>44</v>
      </c>
      <c r="D36" s="1">
        <f t="shared" si="1"/>
        <v>1.37</v>
      </c>
      <c r="E36" s="1">
        <f t="shared" si="0"/>
        <v>60.28</v>
      </c>
      <c r="F36" s="2">
        <f t="shared" si="7"/>
        <v>2308996</v>
      </c>
      <c r="G36" s="2">
        <f t="shared" si="3"/>
        <v>288624.5</v>
      </c>
      <c r="H36" s="2">
        <f t="shared" si="4"/>
        <v>317856</v>
      </c>
      <c r="I36" s="2">
        <f t="shared" si="5"/>
        <v>-29231.5</v>
      </c>
    </row>
    <row r="37" spans="1:9">
      <c r="A37" s="11">
        <v>32</v>
      </c>
      <c r="B37" s="11" t="s">
        <v>55</v>
      </c>
      <c r="C37" s="11">
        <f>'N8'!C37+7</f>
        <v>43</v>
      </c>
      <c r="D37" s="1">
        <f t="shared" si="1"/>
        <v>1.37</v>
      </c>
      <c r="E37" s="1">
        <f t="shared" si="0"/>
        <v>58.910000000000004</v>
      </c>
      <c r="F37" s="2">
        <f t="shared" si="7"/>
        <v>2256519</v>
      </c>
      <c r="G37" s="2">
        <f t="shared" si="3"/>
        <v>282064.875</v>
      </c>
      <c r="H37" s="2">
        <f t="shared" si="4"/>
        <v>310632</v>
      </c>
      <c r="I37" s="2">
        <f t="shared" si="5"/>
        <v>-28567.125</v>
      </c>
    </row>
    <row r="38" spans="1:9">
      <c r="A38" s="11">
        <v>33</v>
      </c>
      <c r="B38" s="11" t="s">
        <v>56</v>
      </c>
      <c r="C38" s="11">
        <f>'N8'!C38+7</f>
        <v>42</v>
      </c>
      <c r="D38" s="1">
        <f t="shared" si="1"/>
        <v>1.36</v>
      </c>
      <c r="E38" s="1">
        <f t="shared" ref="E38:E55" si="8">C38*D38</f>
        <v>57.120000000000005</v>
      </c>
      <c r="F38" s="2">
        <f t="shared" si="7"/>
        <v>2187954</v>
      </c>
      <c r="G38" s="2">
        <f t="shared" si="3"/>
        <v>273494.25</v>
      </c>
      <c r="H38" s="2">
        <f t="shared" si="4"/>
        <v>303408</v>
      </c>
      <c r="I38" s="2">
        <f t="shared" si="5"/>
        <v>-29913.75</v>
      </c>
    </row>
    <row r="39" spans="1:9">
      <c r="A39" s="11">
        <v>34</v>
      </c>
      <c r="B39" s="11" t="s">
        <v>57</v>
      </c>
      <c r="C39" s="11">
        <f>'N8'!C39+7</f>
        <v>42</v>
      </c>
      <c r="D39" s="1">
        <f t="shared" si="1"/>
        <v>1.36</v>
      </c>
      <c r="E39" s="1">
        <f t="shared" si="8"/>
        <v>57.120000000000005</v>
      </c>
      <c r="F39" s="2">
        <f t="shared" si="7"/>
        <v>2187954</v>
      </c>
      <c r="G39" s="2">
        <f t="shared" si="3"/>
        <v>273494.25</v>
      </c>
      <c r="H39" s="2">
        <f t="shared" si="4"/>
        <v>303408</v>
      </c>
      <c r="I39" s="2">
        <f t="shared" si="5"/>
        <v>-29913.75</v>
      </c>
    </row>
    <row r="40" spans="1:9">
      <c r="A40" s="11">
        <v>35</v>
      </c>
      <c r="B40" s="11" t="s">
        <v>58</v>
      </c>
      <c r="C40" s="11">
        <f>'N8'!C40+7</f>
        <v>42</v>
      </c>
      <c r="D40" s="1">
        <f t="shared" si="1"/>
        <v>1.36</v>
      </c>
      <c r="E40" s="1">
        <f t="shared" si="8"/>
        <v>57.120000000000005</v>
      </c>
      <c r="F40" s="2">
        <f t="shared" si="7"/>
        <v>2187954</v>
      </c>
      <c r="G40" s="2">
        <f t="shared" si="3"/>
        <v>273494.25</v>
      </c>
      <c r="H40" s="2">
        <f t="shared" si="4"/>
        <v>303408</v>
      </c>
      <c r="I40" s="2">
        <f t="shared" si="5"/>
        <v>-29913.75</v>
      </c>
    </row>
    <row r="41" spans="1:9">
      <c r="A41" s="11">
        <v>36</v>
      </c>
      <c r="B41" s="11" t="s">
        <v>59</v>
      </c>
      <c r="C41" s="11">
        <f>'N8'!C41+7</f>
        <v>42</v>
      </c>
      <c r="D41" s="1">
        <f t="shared" si="1"/>
        <v>1.36</v>
      </c>
      <c r="E41" s="1">
        <f t="shared" si="8"/>
        <v>57.120000000000005</v>
      </c>
      <c r="F41" s="2">
        <f t="shared" si="7"/>
        <v>2187954</v>
      </c>
      <c r="G41" s="2">
        <f t="shared" si="3"/>
        <v>273494.25</v>
      </c>
      <c r="H41" s="2">
        <f t="shared" si="4"/>
        <v>303408</v>
      </c>
      <c r="I41" s="2">
        <f t="shared" si="5"/>
        <v>-29913.75</v>
      </c>
    </row>
    <row r="42" spans="1:9">
      <c r="A42" s="11">
        <v>37</v>
      </c>
      <c r="B42" s="11" t="s">
        <v>60</v>
      </c>
      <c r="C42" s="11">
        <f>'N8'!C42+7</f>
        <v>41</v>
      </c>
      <c r="D42" s="1">
        <f t="shared" si="1"/>
        <v>1.35</v>
      </c>
      <c r="E42" s="1">
        <f t="shared" si="8"/>
        <v>55.35</v>
      </c>
      <c r="F42" s="2">
        <f t="shared" si="7"/>
        <v>2120155</v>
      </c>
      <c r="G42" s="2">
        <f t="shared" si="3"/>
        <v>265019.375</v>
      </c>
      <c r="H42" s="2">
        <f t="shared" si="4"/>
        <v>296184</v>
      </c>
      <c r="I42" s="2">
        <f t="shared" si="5"/>
        <v>-31164.625</v>
      </c>
    </row>
    <row r="43" spans="1:9">
      <c r="A43" s="11">
        <v>38</v>
      </c>
      <c r="B43" s="11" t="s">
        <v>61</v>
      </c>
      <c r="C43" s="11">
        <f>'N8'!C43+7</f>
        <v>41</v>
      </c>
      <c r="D43" s="1">
        <f t="shared" si="1"/>
        <v>1.35</v>
      </c>
      <c r="E43" s="1">
        <f t="shared" si="8"/>
        <v>55.35</v>
      </c>
      <c r="F43" s="2">
        <f t="shared" si="7"/>
        <v>2120155</v>
      </c>
      <c r="G43" s="2">
        <f t="shared" si="3"/>
        <v>265019.375</v>
      </c>
      <c r="H43" s="2">
        <f t="shared" si="4"/>
        <v>296184</v>
      </c>
      <c r="I43" s="2">
        <f t="shared" si="5"/>
        <v>-31164.625</v>
      </c>
    </row>
    <row r="44" spans="1:9">
      <c r="A44" s="11">
        <v>39</v>
      </c>
      <c r="B44" s="11" t="s">
        <v>62</v>
      </c>
      <c r="C44" s="11">
        <f>'N8'!C44+7</f>
        <v>40</v>
      </c>
      <c r="D44" s="1">
        <f t="shared" si="1"/>
        <v>1.35</v>
      </c>
      <c r="E44" s="1">
        <f t="shared" si="8"/>
        <v>54</v>
      </c>
      <c r="F44" s="2">
        <f t="shared" si="7"/>
        <v>2068443</v>
      </c>
      <c r="G44" s="2">
        <f t="shared" si="3"/>
        <v>258555.375</v>
      </c>
      <c r="H44" s="2">
        <f t="shared" si="4"/>
        <v>288960</v>
      </c>
      <c r="I44" s="2">
        <f t="shared" si="5"/>
        <v>-30404.625</v>
      </c>
    </row>
    <row r="45" spans="1:9">
      <c r="A45" s="11">
        <v>40</v>
      </c>
      <c r="B45" s="11" t="s">
        <v>63</v>
      </c>
      <c r="C45" s="11">
        <f>'N8'!C45+7</f>
        <v>39</v>
      </c>
      <c r="D45" s="1">
        <f t="shared" si="1"/>
        <v>1.34</v>
      </c>
      <c r="E45" s="1">
        <f t="shared" si="8"/>
        <v>52.260000000000005</v>
      </c>
      <c r="F45" s="2">
        <f t="shared" si="7"/>
        <v>2001794</v>
      </c>
      <c r="G45" s="2">
        <f t="shared" si="3"/>
        <v>250224.25</v>
      </c>
      <c r="H45" s="2">
        <f t="shared" si="4"/>
        <v>281736</v>
      </c>
      <c r="I45" s="2">
        <f t="shared" si="5"/>
        <v>-31511.75</v>
      </c>
    </row>
    <row r="46" spans="1:9">
      <c r="A46" s="11">
        <v>41</v>
      </c>
      <c r="B46" s="11" t="s">
        <v>64</v>
      </c>
      <c r="C46" s="11">
        <f>'N8'!C46+7</f>
        <v>39</v>
      </c>
      <c r="D46" s="1">
        <f t="shared" si="1"/>
        <v>1.34</v>
      </c>
      <c r="E46" s="1">
        <f t="shared" si="8"/>
        <v>52.260000000000005</v>
      </c>
      <c r="F46" s="2">
        <f t="shared" si="7"/>
        <v>2001794</v>
      </c>
      <c r="G46" s="2">
        <f t="shared" si="3"/>
        <v>250224.25</v>
      </c>
      <c r="H46" s="2">
        <f t="shared" si="4"/>
        <v>281736</v>
      </c>
      <c r="I46" s="2">
        <f t="shared" si="5"/>
        <v>-31511.75</v>
      </c>
    </row>
    <row r="47" spans="1:9">
      <c r="A47" s="11">
        <v>42</v>
      </c>
      <c r="B47" s="11" t="s">
        <v>65</v>
      </c>
      <c r="C47" s="11">
        <f>'N8'!C47+7</f>
        <v>39</v>
      </c>
      <c r="D47" s="1">
        <f t="shared" si="1"/>
        <v>1.34</v>
      </c>
      <c r="E47" s="1">
        <f t="shared" si="8"/>
        <v>52.260000000000005</v>
      </c>
      <c r="F47" s="2">
        <f t="shared" si="7"/>
        <v>2001794</v>
      </c>
      <c r="G47" s="2">
        <f t="shared" si="3"/>
        <v>250224.25</v>
      </c>
      <c r="H47" s="2">
        <f t="shared" si="4"/>
        <v>281736</v>
      </c>
      <c r="I47" s="2">
        <f t="shared" si="5"/>
        <v>-31511.75</v>
      </c>
    </row>
    <row r="48" spans="1:9">
      <c r="A48" s="11">
        <v>43</v>
      </c>
      <c r="B48" s="11" t="s">
        <v>66</v>
      </c>
      <c r="C48" s="11">
        <f>'N8'!C48+7</f>
        <v>39</v>
      </c>
      <c r="D48" s="1">
        <f t="shared" si="1"/>
        <v>1.34</v>
      </c>
      <c r="E48" s="1">
        <f t="shared" si="8"/>
        <v>52.260000000000005</v>
      </c>
      <c r="F48" s="2">
        <f t="shared" si="7"/>
        <v>2001794</v>
      </c>
      <c r="G48" s="2">
        <f t="shared" si="3"/>
        <v>250224.25</v>
      </c>
      <c r="H48" s="2">
        <f t="shared" si="4"/>
        <v>281736</v>
      </c>
      <c r="I48" s="2">
        <f t="shared" si="5"/>
        <v>-31511.75</v>
      </c>
    </row>
    <row r="49" spans="1:9">
      <c r="A49" s="11">
        <v>44</v>
      </c>
      <c r="B49" s="11" t="s">
        <v>67</v>
      </c>
      <c r="C49" s="11">
        <f>'N8'!C49+7</f>
        <v>38</v>
      </c>
      <c r="D49" s="1">
        <f t="shared" si="1"/>
        <v>1.34</v>
      </c>
      <c r="E49" s="1">
        <f t="shared" si="8"/>
        <v>50.92</v>
      </c>
      <c r="F49" s="2">
        <f t="shared" si="7"/>
        <v>1950466</v>
      </c>
      <c r="G49" s="2">
        <f t="shared" si="3"/>
        <v>243808.25</v>
      </c>
      <c r="H49" s="2">
        <f t="shared" si="4"/>
        <v>274512</v>
      </c>
      <c r="I49" s="2">
        <f t="shared" si="5"/>
        <v>-30703.75</v>
      </c>
    </row>
    <row r="50" spans="1:9">
      <c r="A50" s="11">
        <v>45</v>
      </c>
      <c r="B50" s="11" t="s">
        <v>68</v>
      </c>
      <c r="C50" s="11">
        <f>'N8'!C50+7</f>
        <v>37</v>
      </c>
      <c r="D50" s="1">
        <f t="shared" si="1"/>
        <v>1.33</v>
      </c>
      <c r="E50" s="1">
        <f t="shared" si="8"/>
        <v>49.21</v>
      </c>
      <c r="F50" s="2">
        <f t="shared" si="7"/>
        <v>1884965</v>
      </c>
      <c r="G50" s="2">
        <f t="shared" si="3"/>
        <v>235620.625</v>
      </c>
      <c r="H50" s="2">
        <f t="shared" si="4"/>
        <v>267288</v>
      </c>
      <c r="I50" s="2">
        <f t="shared" si="5"/>
        <v>-31667.375</v>
      </c>
    </row>
    <row r="51" spans="1:9">
      <c r="A51" s="11">
        <v>46</v>
      </c>
      <c r="B51" s="11" t="s">
        <v>71</v>
      </c>
      <c r="C51" s="11">
        <f>'N8'!C51+7</f>
        <v>36</v>
      </c>
      <c r="D51" s="1">
        <f t="shared" si="1"/>
        <v>1.32</v>
      </c>
      <c r="E51" s="1">
        <f t="shared" si="8"/>
        <v>47.52</v>
      </c>
      <c r="F51" s="2">
        <f t="shared" si="7"/>
        <v>1820230</v>
      </c>
      <c r="G51" s="2">
        <f t="shared" si="3"/>
        <v>227528.75</v>
      </c>
      <c r="H51" s="2">
        <f t="shared" si="4"/>
        <v>260064</v>
      </c>
      <c r="I51" s="2">
        <f t="shared" si="5"/>
        <v>-32535.25</v>
      </c>
    </row>
    <row r="52" spans="1:9">
      <c r="A52" s="11">
        <v>47</v>
      </c>
      <c r="B52" s="11" t="s">
        <v>69</v>
      </c>
      <c r="C52" s="11">
        <f>'N8'!C52+7</f>
        <v>36</v>
      </c>
      <c r="D52" s="1">
        <f t="shared" si="1"/>
        <v>1.32</v>
      </c>
      <c r="E52" s="1">
        <f t="shared" si="8"/>
        <v>47.52</v>
      </c>
      <c r="F52" s="2">
        <f t="shared" si="7"/>
        <v>1820230</v>
      </c>
      <c r="G52" s="2">
        <f t="shared" si="3"/>
        <v>227528.75</v>
      </c>
      <c r="H52" s="2">
        <f t="shared" si="4"/>
        <v>260064</v>
      </c>
      <c r="I52" s="2">
        <f t="shared" si="5"/>
        <v>-32535.25</v>
      </c>
    </row>
    <row r="53" spans="1:9">
      <c r="A53" s="11">
        <v>48</v>
      </c>
      <c r="B53" s="11" t="s">
        <v>70</v>
      </c>
      <c r="C53" s="11">
        <f>'N8'!C53+7</f>
        <v>36</v>
      </c>
      <c r="D53" s="1">
        <f t="shared" si="1"/>
        <v>1.32</v>
      </c>
      <c r="E53" s="1">
        <f t="shared" si="8"/>
        <v>47.52</v>
      </c>
      <c r="F53" s="2">
        <f t="shared" si="7"/>
        <v>1820230</v>
      </c>
      <c r="G53" s="2">
        <f t="shared" si="3"/>
        <v>227528.75</v>
      </c>
      <c r="H53" s="2">
        <f t="shared" si="4"/>
        <v>260064</v>
      </c>
      <c r="I53" s="2">
        <f t="shared" si="5"/>
        <v>-32535.25</v>
      </c>
    </row>
    <row r="54" spans="1:9">
      <c r="A54" s="11">
        <v>49</v>
      </c>
      <c r="B54" s="11" t="s">
        <v>72</v>
      </c>
      <c r="C54" s="11">
        <f>'N8'!C54+7</f>
        <v>35</v>
      </c>
      <c r="D54" s="1">
        <f t="shared" si="1"/>
        <v>1.32</v>
      </c>
      <c r="E54" s="1">
        <f t="shared" si="8"/>
        <v>46.2</v>
      </c>
      <c r="F54" s="2">
        <f t="shared" si="7"/>
        <v>1769668</v>
      </c>
      <c r="G54" s="2">
        <f t="shared" si="3"/>
        <v>221208.5</v>
      </c>
      <c r="H54" s="2">
        <f t="shared" si="4"/>
        <v>252840</v>
      </c>
      <c r="I54" s="2">
        <f t="shared" si="5"/>
        <v>-31631.5</v>
      </c>
    </row>
    <row r="55" spans="1:9">
      <c r="A55" s="11">
        <v>50</v>
      </c>
      <c r="B55" s="11" t="s">
        <v>73</v>
      </c>
      <c r="C55" s="11">
        <f>'N8'!C55+7</f>
        <v>35</v>
      </c>
      <c r="D55" s="1">
        <f t="shared" si="1"/>
        <v>1.32</v>
      </c>
      <c r="E55" s="1">
        <f t="shared" si="8"/>
        <v>46.2</v>
      </c>
      <c r="F55" s="2">
        <f t="shared" si="7"/>
        <v>1769668</v>
      </c>
      <c r="G55" s="2">
        <f t="shared" si="3"/>
        <v>221208.5</v>
      </c>
      <c r="H55" s="2">
        <f t="shared" si="4"/>
        <v>252840</v>
      </c>
      <c r="I55" s="2">
        <f t="shared" si="5"/>
        <v>-31631.5</v>
      </c>
    </row>
    <row r="56" spans="1:9">
      <c r="F56" s="2">
        <f>SUM(F6:F55)-H2</f>
        <v>126000008</v>
      </c>
    </row>
    <row r="57" spans="1:9">
      <c r="D57" s="3"/>
    </row>
    <row r="58" spans="1:9">
      <c r="D58" s="3"/>
      <c r="E58" s="2"/>
    </row>
  </sheetData>
  <mergeCells count="2">
    <mergeCell ref="D1:E1"/>
    <mergeCell ref="D2:E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N8</vt:lpstr>
      <vt:lpstr>N7</vt:lpstr>
      <vt:lpstr>N6</vt:lpstr>
      <vt:lpstr>N5</vt:lpstr>
      <vt:lpstr>N4</vt:lpstr>
      <vt:lpstr>N3</vt:lpstr>
      <vt:lpstr>N2</vt:lpstr>
      <vt:lpstr>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bhuard</cp:lastModifiedBy>
  <dcterms:created xsi:type="dcterms:W3CDTF">2015-07-26T10:31:57Z</dcterms:created>
  <dcterms:modified xsi:type="dcterms:W3CDTF">2015-07-30T15:39:31Z</dcterms:modified>
</cp:coreProperties>
</file>