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0" yWindow="0" windowWidth="24720" windowHeight="10050"/>
  </bookViews>
  <sheets>
    <sheet name="Calcul de toucher" sheetId="8" r:id="rId1"/>
    <sheet name="Calcul degats AAD" sheetId="13" r:id="rId2"/>
    <sheet name="Talismans Arene v1" sheetId="10" r:id="rId3"/>
    <sheet name="Talismans Arene v3" sheetId="11" r:id="rId4"/>
    <sheet name="Talismans Arene Clan" sheetId="12" r:id="rId5"/>
  </sheets>
  <calcPr calcId="152511"/>
</workbook>
</file>

<file path=xl/calcChain.xml><?xml version="1.0" encoding="utf-8"?>
<calcChain xmlns="http://schemas.openxmlformats.org/spreadsheetml/2006/main">
  <c r="J61" i="13" l="1"/>
  <c r="L61" i="13" s="1"/>
  <c r="C61" i="13"/>
  <c r="E61" i="13" s="1"/>
  <c r="J60" i="13"/>
  <c r="L60" i="13" s="1"/>
  <c r="C60" i="13"/>
  <c r="E60" i="13" s="1"/>
  <c r="F60" i="13" s="1"/>
  <c r="J59" i="13"/>
  <c r="L59" i="13" s="1"/>
  <c r="C59" i="13"/>
  <c r="E59" i="13" s="1"/>
  <c r="J58" i="13"/>
  <c r="L58" i="13" s="1"/>
  <c r="C58" i="13"/>
  <c r="E58" i="13" s="1"/>
  <c r="J57" i="13"/>
  <c r="L57" i="13" s="1"/>
  <c r="C57" i="13"/>
  <c r="E57" i="13" s="1"/>
  <c r="J56" i="13"/>
  <c r="L56" i="13" s="1"/>
  <c r="C56" i="13"/>
  <c r="E56" i="13" s="1"/>
  <c r="J55" i="13"/>
  <c r="L55" i="13" s="1"/>
  <c r="C55" i="13"/>
  <c r="E55" i="13" s="1"/>
  <c r="J54" i="13"/>
  <c r="L54" i="13" s="1"/>
  <c r="C54" i="13"/>
  <c r="E54" i="13" s="1"/>
  <c r="J53" i="13"/>
  <c r="L53" i="13" s="1"/>
  <c r="C53" i="13"/>
  <c r="E53" i="13" s="1"/>
  <c r="J52" i="13"/>
  <c r="L52" i="13" s="1"/>
  <c r="C52" i="13"/>
  <c r="E52" i="13" s="1"/>
  <c r="F52" i="13" s="1"/>
  <c r="J51" i="13"/>
  <c r="L51" i="13" s="1"/>
  <c r="C51" i="13"/>
  <c r="E51" i="13" s="1"/>
  <c r="Q41" i="13"/>
  <c r="S41" i="13" s="1"/>
  <c r="J41" i="13"/>
  <c r="L41" i="13" s="1"/>
  <c r="C41" i="13"/>
  <c r="E41" i="13" s="1"/>
  <c r="Q40" i="13"/>
  <c r="S40" i="13" s="1"/>
  <c r="J40" i="13"/>
  <c r="L40" i="13" s="1"/>
  <c r="C40" i="13"/>
  <c r="E40" i="13" s="1"/>
  <c r="Q39" i="13"/>
  <c r="S39" i="13" s="1"/>
  <c r="J39" i="13"/>
  <c r="L39" i="13" s="1"/>
  <c r="C39" i="13"/>
  <c r="E39" i="13" s="1"/>
  <c r="Q38" i="13"/>
  <c r="S38" i="13" s="1"/>
  <c r="J38" i="13"/>
  <c r="L38" i="13" s="1"/>
  <c r="C38" i="13"/>
  <c r="E38" i="13" s="1"/>
  <c r="Q37" i="13"/>
  <c r="S37" i="13" s="1"/>
  <c r="J37" i="13"/>
  <c r="L37" i="13" s="1"/>
  <c r="C37" i="13"/>
  <c r="E37" i="13" s="1"/>
  <c r="Q36" i="13"/>
  <c r="S36" i="13" s="1"/>
  <c r="J36" i="13"/>
  <c r="L36" i="13" s="1"/>
  <c r="C36" i="13"/>
  <c r="E36" i="13" s="1"/>
  <c r="Q35" i="13"/>
  <c r="S35" i="13" s="1"/>
  <c r="J35" i="13"/>
  <c r="L35" i="13" s="1"/>
  <c r="C35" i="13"/>
  <c r="E35" i="13" s="1"/>
  <c r="Q34" i="13"/>
  <c r="S34" i="13" s="1"/>
  <c r="J34" i="13"/>
  <c r="L34" i="13" s="1"/>
  <c r="M34" i="13" s="1"/>
  <c r="C34" i="13"/>
  <c r="E34" i="13" s="1"/>
  <c r="Q33" i="13"/>
  <c r="S33" i="13" s="1"/>
  <c r="J33" i="13"/>
  <c r="L33" i="13" s="1"/>
  <c r="C33" i="13"/>
  <c r="E33" i="13" s="1"/>
  <c r="Q32" i="13"/>
  <c r="S32" i="13" s="1"/>
  <c r="J32" i="13"/>
  <c r="L32" i="13" s="1"/>
  <c r="C32" i="13"/>
  <c r="E32" i="13" s="1"/>
  <c r="Q31" i="13"/>
  <c r="S31" i="13" s="1"/>
  <c r="J31" i="13"/>
  <c r="L31" i="13" s="1"/>
  <c r="C31" i="13"/>
  <c r="E31" i="13" s="1"/>
  <c r="J24" i="13"/>
  <c r="L24" i="13" s="1"/>
  <c r="C24" i="13"/>
  <c r="E24" i="13" s="1"/>
  <c r="J23" i="13"/>
  <c r="L23" i="13" s="1"/>
  <c r="C23" i="13"/>
  <c r="E23" i="13" s="1"/>
  <c r="J22" i="13"/>
  <c r="L22" i="13" s="1"/>
  <c r="C22" i="13"/>
  <c r="E22" i="13" s="1"/>
  <c r="J21" i="13"/>
  <c r="L21" i="13" s="1"/>
  <c r="C21" i="13"/>
  <c r="E21" i="13" s="1"/>
  <c r="J20" i="13"/>
  <c r="L20" i="13" s="1"/>
  <c r="C20" i="13"/>
  <c r="E20" i="13" s="1"/>
  <c r="J19" i="13"/>
  <c r="L19" i="13" s="1"/>
  <c r="C19" i="13"/>
  <c r="E19" i="13" s="1"/>
  <c r="J18" i="13"/>
  <c r="L18" i="13" s="1"/>
  <c r="C18" i="13"/>
  <c r="E18" i="13" s="1"/>
  <c r="J17" i="13"/>
  <c r="L17" i="13" s="1"/>
  <c r="C17" i="13"/>
  <c r="E17" i="13" s="1"/>
  <c r="J16" i="13"/>
  <c r="L16" i="13" s="1"/>
  <c r="C16" i="13"/>
  <c r="E16" i="13" s="1"/>
  <c r="J15" i="13"/>
  <c r="L15" i="13" s="1"/>
  <c r="C15" i="13"/>
  <c r="E15" i="13" s="1"/>
  <c r="J14" i="13"/>
  <c r="L14" i="13" s="1"/>
  <c r="C14" i="13"/>
  <c r="E14" i="13" s="1"/>
  <c r="J8" i="13"/>
  <c r="E8" i="13"/>
  <c r="N7" i="13"/>
  <c r="J7" i="13"/>
  <c r="E7" i="13"/>
  <c r="O6" i="13"/>
  <c r="O7" i="13" s="1"/>
  <c r="M6" i="13"/>
  <c r="M7" i="13" s="1"/>
  <c r="J6" i="13"/>
  <c r="E6" i="13"/>
  <c r="J5" i="13"/>
  <c r="E5" i="13"/>
  <c r="J4" i="13"/>
  <c r="E4" i="13"/>
  <c r="J3" i="13"/>
  <c r="E3" i="13"/>
  <c r="J2" i="13"/>
  <c r="E2" i="13"/>
  <c r="M33" i="13" l="1"/>
  <c r="M41" i="13"/>
  <c r="F54" i="13"/>
  <c r="T39" i="13"/>
  <c r="M52" i="13"/>
  <c r="M54" i="13"/>
  <c r="M60" i="13"/>
  <c r="M56" i="13"/>
  <c r="M38" i="13"/>
  <c r="M15" i="13"/>
  <c r="M17" i="13"/>
  <c r="M19" i="13"/>
  <c r="M21" i="13"/>
  <c r="M23" i="13"/>
  <c r="M40" i="13"/>
  <c r="M37" i="13"/>
  <c r="M24" i="13"/>
  <c r="M58" i="13"/>
  <c r="F21" i="13"/>
  <c r="M22" i="13"/>
  <c r="M16" i="13"/>
  <c r="M20" i="13"/>
  <c r="M61" i="13"/>
  <c r="F17" i="13"/>
  <c r="M35" i="13"/>
  <c r="M18" i="13"/>
  <c r="M32" i="13"/>
  <c r="M39" i="13"/>
  <c r="F56" i="13"/>
  <c r="F33" i="13"/>
  <c r="T33" i="13"/>
  <c r="F37" i="13"/>
  <c r="T40" i="13"/>
  <c r="F53" i="13"/>
  <c r="F61" i="13"/>
  <c r="F59" i="13"/>
  <c r="F55" i="13"/>
  <c r="F57" i="13"/>
  <c r="F58" i="13"/>
  <c r="F15" i="13"/>
  <c r="F19" i="13"/>
  <c r="F23" i="13"/>
  <c r="F34" i="13"/>
  <c r="T35" i="13"/>
  <c r="F39" i="13"/>
  <c r="F40" i="13"/>
  <c r="F32" i="13"/>
  <c r="F36" i="13"/>
  <c r="F24" i="13"/>
  <c r="F22" i="13"/>
  <c r="F20" i="13"/>
  <c r="F18" i="13"/>
  <c r="F16" i="13"/>
  <c r="T41" i="13"/>
  <c r="T37" i="13"/>
  <c r="T38" i="13"/>
  <c r="T34" i="13"/>
  <c r="T32" i="13"/>
  <c r="F35" i="13"/>
  <c r="T36" i="13"/>
  <c r="F38" i="13"/>
  <c r="F41" i="13"/>
  <c r="M36" i="13"/>
  <c r="M53" i="13"/>
  <c r="M55" i="13"/>
  <c r="M57" i="13"/>
  <c r="M59" i="13"/>
  <c r="U136" i="8"/>
  <c r="T136" i="8"/>
  <c r="S136" i="8"/>
  <c r="R136" i="8"/>
  <c r="Q136" i="8"/>
  <c r="P136" i="8"/>
  <c r="O136" i="8"/>
  <c r="N139" i="8" s="1"/>
  <c r="N136" i="8"/>
  <c r="J136" i="8"/>
  <c r="I136" i="8"/>
  <c r="H136" i="8"/>
  <c r="G136" i="8"/>
  <c r="F136" i="8"/>
  <c r="E136" i="8"/>
  <c r="D136" i="8"/>
  <c r="C139" i="8" s="1"/>
  <c r="C136" i="8"/>
  <c r="U89" i="8"/>
  <c r="T89" i="8"/>
  <c r="S89" i="8"/>
  <c r="R89" i="8"/>
  <c r="Q89" i="8"/>
  <c r="P89" i="8"/>
  <c r="O89" i="8"/>
  <c r="N92" i="8" s="1"/>
  <c r="N89" i="8"/>
  <c r="J89" i="8"/>
  <c r="I89" i="8"/>
  <c r="H89" i="8"/>
  <c r="G89" i="8"/>
  <c r="F89" i="8"/>
  <c r="E89" i="8"/>
  <c r="D89" i="8"/>
  <c r="C92" i="8" s="1"/>
  <c r="C89" i="8"/>
  <c r="U41" i="8"/>
  <c r="T41" i="8"/>
  <c r="S41" i="8"/>
  <c r="R41" i="8"/>
  <c r="Q41" i="8"/>
  <c r="P41" i="8"/>
  <c r="O41" i="8"/>
  <c r="N44" i="8" s="1"/>
  <c r="N41" i="8"/>
  <c r="D41" i="8"/>
  <c r="C44" i="8" s="1"/>
  <c r="E41" i="8"/>
  <c r="F41" i="8"/>
  <c r="G41" i="8"/>
  <c r="H41" i="8"/>
  <c r="I41" i="8"/>
  <c r="J41" i="8"/>
  <c r="C41" i="8"/>
  <c r="Z36" i="12"/>
  <c r="Y36" i="12"/>
  <c r="Y35" i="12" s="1"/>
  <c r="X36" i="12"/>
  <c r="X35" i="12" s="1"/>
  <c r="W36" i="12"/>
  <c r="Q36" i="12"/>
  <c r="P36" i="12"/>
  <c r="P35" i="12" s="1"/>
  <c r="O36" i="12"/>
  <c r="O35" i="12" s="1"/>
  <c r="N36" i="12"/>
  <c r="H36" i="12"/>
  <c r="G36" i="12"/>
  <c r="G35" i="12" s="1"/>
  <c r="F36" i="12"/>
  <c r="F35" i="12" s="1"/>
  <c r="E36" i="12"/>
  <c r="Z35" i="12"/>
  <c r="W35" i="12"/>
  <c r="Q35" i="12"/>
  <c r="N35" i="12"/>
  <c r="H35" i="12"/>
  <c r="E35" i="12"/>
  <c r="Z8" i="12"/>
  <c r="Y8" i="12"/>
  <c r="X8" i="12"/>
  <c r="W8" i="12"/>
  <c r="Q8" i="12"/>
  <c r="P8" i="12"/>
  <c r="P7" i="12" s="1"/>
  <c r="O8" i="12"/>
  <c r="O7" i="12" s="1"/>
  <c r="N8" i="12"/>
  <c r="N7" i="12" s="1"/>
  <c r="H8" i="12"/>
  <c r="H7" i="12" s="1"/>
  <c r="G8" i="12"/>
  <c r="G7" i="12" s="1"/>
  <c r="F8" i="12"/>
  <c r="F7" i="12" s="1"/>
  <c r="E8" i="12"/>
  <c r="E7" i="12" s="1"/>
  <c r="Z7" i="12"/>
  <c r="Y7" i="12"/>
  <c r="X7" i="12"/>
  <c r="W7" i="12"/>
  <c r="Q7" i="12"/>
  <c r="Z36" i="11"/>
  <c r="Y36" i="11"/>
  <c r="X36" i="11"/>
  <c r="W36" i="11"/>
  <c r="Q36" i="11"/>
  <c r="P36" i="11"/>
  <c r="O36" i="11"/>
  <c r="N36" i="11"/>
  <c r="H36" i="11"/>
  <c r="H35" i="11" s="1"/>
  <c r="G36" i="11"/>
  <c r="F36" i="11"/>
  <c r="E36" i="11"/>
  <c r="E35" i="11" s="1"/>
  <c r="Z35" i="11"/>
  <c r="Y35" i="11"/>
  <c r="X35" i="11"/>
  <c r="W35" i="11"/>
  <c r="Q35" i="11"/>
  <c r="P35" i="11"/>
  <c r="O35" i="11"/>
  <c r="N35" i="11"/>
  <c r="G35" i="11"/>
  <c r="F35" i="11"/>
  <c r="Z8" i="11"/>
  <c r="Y8" i="11"/>
  <c r="X8" i="11"/>
  <c r="W8" i="11"/>
  <c r="Q8" i="11"/>
  <c r="P8" i="11"/>
  <c r="O8" i="11"/>
  <c r="N8" i="11"/>
  <c r="H8" i="11"/>
  <c r="H7" i="11" s="1"/>
  <c r="G8" i="11"/>
  <c r="F8" i="11"/>
  <c r="E8" i="11"/>
  <c r="E7" i="11" s="1"/>
  <c r="Z7" i="11"/>
  <c r="Y7" i="11"/>
  <c r="X7" i="11"/>
  <c r="W7" i="11"/>
  <c r="Q7" i="11"/>
  <c r="P7" i="11"/>
  <c r="O7" i="11"/>
  <c r="N7" i="11"/>
  <c r="G7" i="11"/>
  <c r="F7" i="11"/>
  <c r="Z36" i="10"/>
  <c r="Y36" i="10"/>
  <c r="X36" i="10"/>
  <c r="W36" i="10"/>
  <c r="Q36" i="10"/>
  <c r="P36" i="10"/>
  <c r="O36" i="10"/>
  <c r="N36" i="10"/>
  <c r="H36" i="10"/>
  <c r="H35" i="10" s="1"/>
  <c r="G36" i="10"/>
  <c r="G35" i="10" s="1"/>
  <c r="F36" i="10"/>
  <c r="F35" i="10" s="1"/>
  <c r="E36" i="10"/>
  <c r="Z35" i="10"/>
  <c r="Y35" i="10"/>
  <c r="X35" i="10"/>
  <c r="W35" i="10"/>
  <c r="Q35" i="10"/>
  <c r="P35" i="10"/>
  <c r="O35" i="10"/>
  <c r="N35" i="10"/>
  <c r="E35" i="10"/>
  <c r="Z8" i="10"/>
  <c r="Z7" i="10" s="1"/>
  <c r="Y8" i="10"/>
  <c r="Y7" i="10" s="1"/>
  <c r="X8" i="10"/>
  <c r="X7" i="10" s="1"/>
  <c r="W8" i="10"/>
  <c r="W7" i="10" s="1"/>
  <c r="Q8" i="10"/>
  <c r="Q7" i="10" s="1"/>
  <c r="P8" i="10"/>
  <c r="P7" i="10" s="1"/>
  <c r="O8" i="10"/>
  <c r="O7" i="10" s="1"/>
  <c r="N8" i="10"/>
  <c r="N7" i="10" s="1"/>
  <c r="H8" i="10"/>
  <c r="H7" i="10" s="1"/>
  <c r="G8" i="10"/>
  <c r="G7" i="10" s="1"/>
  <c r="F8" i="10"/>
  <c r="F7" i="10" s="1"/>
  <c r="E8" i="10"/>
  <c r="E7" i="10" s="1"/>
  <c r="R44" i="8" l="1"/>
  <c r="U92" i="8"/>
  <c r="U139" i="8"/>
  <c r="R139" i="8"/>
  <c r="J139" i="8"/>
  <c r="J92" i="8"/>
  <c r="G92" i="8"/>
  <c r="U44" i="8"/>
  <c r="G44" i="8"/>
  <c r="J44" i="8"/>
  <c r="G139" i="8"/>
  <c r="R92" i="8"/>
</calcChain>
</file>

<file path=xl/sharedStrings.xml><?xml version="1.0" encoding="utf-8"?>
<sst xmlns="http://schemas.openxmlformats.org/spreadsheetml/2006/main" count="1151" uniqueCount="135">
  <si>
    <t>R</t>
  </si>
  <si>
    <t>ouu</t>
  </si>
  <si>
    <t>B</t>
  </si>
  <si>
    <t>V</t>
  </si>
  <si>
    <t>Choix</t>
  </si>
  <si>
    <t>40 def/cc + 80 regen</t>
  </si>
  <si>
    <t>O</t>
  </si>
  <si>
    <t>Runes disponibles</t>
  </si>
  <si>
    <t>Runes utilitées</t>
  </si>
  <si>
    <t>Talismans :</t>
  </si>
  <si>
    <t>1 dégat /4 level apparence</t>
  </si>
  <si>
    <t>+ X agi/percep selon force/int/savoir</t>
  </si>
  <si>
    <t>+40 perception</t>
  </si>
  <si>
    <t>+50 agilité</t>
  </si>
  <si>
    <t>+80 charisme</t>
  </si>
  <si>
    <t>+80 réputation</t>
  </si>
  <si>
    <t>+45% DCC + 5% dcc par coup</t>
  </si>
  <si>
    <t>chasseur : 3 degat/lev + horreur</t>
  </si>
  <si>
    <t>Lié à l'arcane</t>
  </si>
  <si>
    <t>Chasseur de la nuit</t>
  </si>
  <si>
    <t>Souffle Mortel</t>
  </si>
  <si>
    <t>Silence de sang</t>
  </si>
  <si>
    <t>abso : 3% d'activer horreur/level</t>
  </si>
  <si>
    <t>chasseur : 4% pv/level</t>
  </si>
  <si>
    <t>abso : 2 chance et 0,75 % CC/lev</t>
  </si>
  <si>
    <t>Absorption de la force</t>
  </si>
  <si>
    <t>Pouvoirs</t>
  </si>
  <si>
    <t>Frénésie</t>
  </si>
  <si>
    <t>sdb : 1% de contre attaque</t>
  </si>
  <si>
    <t>Peau de bête</t>
  </si>
  <si>
    <t>sdb : +30 pv et + 5 au allié/level</t>
  </si>
  <si>
    <t>Masque de caligula</t>
  </si>
  <si>
    <t>Masque d'adonis</t>
  </si>
  <si>
    <t>cde : +4 defense / level</t>
  </si>
  <si>
    <t>cde : +4 dégats / level</t>
  </si>
  <si>
    <t>Voies Félines</t>
  </si>
  <si>
    <t>cul : 60% DCC et + 1% de réattaquer si raté</t>
  </si>
  <si>
    <t>Sang de la Vie</t>
  </si>
  <si>
    <t>cul : +2,5% DCC / level</t>
  </si>
  <si>
    <t>Couleurs</t>
  </si>
  <si>
    <t>Défense en AAD : Arène v1</t>
  </si>
  <si>
    <t>Défense en GUN : Arène v1</t>
  </si>
  <si>
    <t>Défense en CAC : Arène v1</t>
  </si>
  <si>
    <t>Attaque en CAC : Arène v1</t>
  </si>
  <si>
    <t>Attaque en AAD : Arène v1</t>
  </si>
  <si>
    <t>Attaque en GUN : Arène v1</t>
  </si>
  <si>
    <t>Défense en CAC : Arène v3</t>
  </si>
  <si>
    <t>Défense en AAD : Arène v3</t>
  </si>
  <si>
    <t>Défense en GUN : Arène v3</t>
  </si>
  <si>
    <t>Attaque en CAC : Arène v3</t>
  </si>
  <si>
    <t>Attaque en AAD : Arène v3</t>
  </si>
  <si>
    <t>Attaque en GUN : Arène v3</t>
  </si>
  <si>
    <t xml:space="preserve"> CAC : Arène Clan</t>
  </si>
  <si>
    <t xml:space="preserve"> AAD : Arène Clan</t>
  </si>
  <si>
    <t>GUN : Arène Clan</t>
  </si>
  <si>
    <t>Autres : Arène Clan</t>
  </si>
  <si>
    <t>Tête</t>
  </si>
  <si>
    <t>Torse</t>
  </si>
  <si>
    <t>Bas</t>
  </si>
  <si>
    <t>Cou</t>
  </si>
  <si>
    <t>doigt 1</t>
  </si>
  <si>
    <t>doigt 2</t>
  </si>
  <si>
    <t>bonus de set</t>
  </si>
  <si>
    <t>évo 1</t>
  </si>
  <si>
    <t>évo 2</t>
  </si>
  <si>
    <t>évo 3</t>
  </si>
  <si>
    <t>Enchantement 1</t>
  </si>
  <si>
    <t>Enchantement 2</t>
  </si>
  <si>
    <t>Enchantement 3</t>
  </si>
  <si>
    <t>Enchantement 4</t>
  </si>
  <si>
    <t>évo 4</t>
  </si>
  <si>
    <t>stats de base</t>
  </si>
  <si>
    <t>bonus batiments</t>
  </si>
  <si>
    <t>Perception</t>
  </si>
  <si>
    <t>Agilité</t>
  </si>
  <si>
    <t>Force</t>
  </si>
  <si>
    <t>Charisme</t>
  </si>
  <si>
    <t>Réputation</t>
  </si>
  <si>
    <t>Chance</t>
  </si>
  <si>
    <t>Précision</t>
  </si>
  <si>
    <t>Défense</t>
  </si>
  <si>
    <t>évo 5</t>
  </si>
  <si>
    <t>évo 6</t>
  </si>
  <si>
    <t>Runes</t>
  </si>
  <si>
    <t>Talisman 1</t>
  </si>
  <si>
    <t>Talisman 2</t>
  </si>
  <si>
    <t>Talisman 3</t>
  </si>
  <si>
    <t>Total</t>
  </si>
  <si>
    <t>Arcanes</t>
  </si>
  <si>
    <t>Si CAC</t>
  </si>
  <si>
    <t>Si AAD</t>
  </si>
  <si>
    <t>Si GUN</t>
  </si>
  <si>
    <t>Toucher
global</t>
  </si>
  <si>
    <t>Expédition</t>
  </si>
  <si>
    <t>Arme 1</t>
  </si>
  <si>
    <t>Arme 2</t>
  </si>
  <si>
    <t>Arène v3</t>
  </si>
  <si>
    <t>Arène Clan</t>
  </si>
  <si>
    <t>Défense v1</t>
  </si>
  <si>
    <t>Attaque v1</t>
  </si>
  <si>
    <t>RDC</t>
  </si>
  <si>
    <t>degat min</t>
  </si>
  <si>
    <t>degat max</t>
  </si>
  <si>
    <t>add degats</t>
  </si>
  <si>
    <t>degats moyens</t>
  </si>
  <si>
    <t>CC</t>
  </si>
  <si>
    <t>nbr d attaque</t>
  </si>
  <si>
    <t>resistance</t>
  </si>
  <si>
    <t>défense</t>
  </si>
  <si>
    <t>défense total</t>
  </si>
  <si>
    <t>E pilum loups</t>
  </si>
  <si>
    <t>evo</t>
  </si>
  <si>
    <t>E javelot reac</t>
  </si>
  <si>
    <t>popo</t>
  </si>
  <si>
    <t>E pilum reac</t>
  </si>
  <si>
    <t>runes</t>
  </si>
  <si>
    <t>lp pilum reac</t>
  </si>
  <si>
    <t>arme</t>
  </si>
  <si>
    <t>ep arc refle de la reac</t>
  </si>
  <si>
    <t>chance</t>
  </si>
  <si>
    <t>ep arba de la reac</t>
  </si>
  <si>
    <t>89 (max 85)</t>
  </si>
  <si>
    <t>epique PILUM des loups avec 55 % CC</t>
  </si>
  <si>
    <t>epique javelot de la reaction avec 82 % CC</t>
  </si>
  <si>
    <t>def</t>
  </si>
  <si>
    <t>degats reduits</t>
  </si>
  <si>
    <t>degats</t>
  </si>
  <si>
    <t>degats totaux</t>
  </si>
  <si>
    <t>Différence %</t>
  </si>
  <si>
    <t>epique arc reflex de la reac avec 85 % CC</t>
  </si>
  <si>
    <t>epique Pilum de la reaction avec 82 % CC</t>
  </si>
  <si>
    <t>epique arbalete de la reaction avec 85 % CC</t>
  </si>
  <si>
    <t>epique arc reflex de des dryades avec 55 % CC</t>
  </si>
  <si>
    <t>epique arc reflex de des dryades avec 67 % CC</t>
  </si>
  <si>
    <t>Snader Doc BW version 1.0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</si>
</sst>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#,##0\ _€"/>
  </numFmts>
  <fonts count="9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8"/>
      <color theme="0"/>
      <name val="Calibri"/>
      <family val="2"/>
      <scheme val="minor"/>
    </font>
    <font>
      <sz val="20"/>
      <color theme="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b/>
      <sz val="16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0" fillId="0" borderId="0" xfId="0" applyAlignment="1">
      <alignment horizontal="center"/>
    </xf>
    <xf numFmtId="0" fontId="0" fillId="8" borderId="0" xfId="0" applyFill="1"/>
    <xf numFmtId="0" fontId="0" fillId="8" borderId="0" xfId="0" applyFill="1" applyAlignment="1">
      <alignment horizontal="center"/>
    </xf>
    <xf numFmtId="0" fontId="0" fillId="0" borderId="3" xfId="0" applyBorder="1" applyAlignment="1">
      <alignment horizontal="center"/>
    </xf>
    <xf numFmtId="0" fontId="0" fillId="0" borderId="3" xfId="0" applyBorder="1"/>
    <xf numFmtId="0" fontId="0" fillId="4" borderId="3" xfId="0" applyFill="1" applyBorder="1" applyAlignment="1">
      <alignment horizontal="center"/>
    </xf>
    <xf numFmtId="0" fontId="0" fillId="6" borderId="3" xfId="0" applyFill="1" applyBorder="1" applyAlignment="1">
      <alignment horizontal="center"/>
    </xf>
    <xf numFmtId="0" fontId="0" fillId="7" borderId="4" xfId="0" applyFill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4" xfId="0" applyBorder="1"/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0" fillId="0" borderId="6" xfId="0" quotePrefix="1" applyBorder="1"/>
    <xf numFmtId="0" fontId="0" fillId="0" borderId="7" xfId="0" quotePrefix="1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0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2" xfId="0" applyBorder="1"/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10" borderId="0" xfId="0" applyFill="1" applyAlignment="1">
      <alignment horizontal="center"/>
    </xf>
    <xf numFmtId="0" fontId="0" fillId="10" borderId="0" xfId="0" applyFill="1"/>
    <xf numFmtId="0" fontId="0" fillId="0" borderId="4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" xfId="0" applyBorder="1"/>
    <xf numFmtId="0" fontId="7" fillId="0" borderId="14" xfId="0" applyFont="1" applyBorder="1"/>
    <xf numFmtId="0" fontId="0" fillId="10" borderId="0" xfId="0" applyFill="1" applyBorder="1"/>
    <xf numFmtId="0" fontId="0" fillId="10" borderId="0" xfId="0" applyFill="1" applyBorder="1" applyAlignment="1">
      <alignment horizontal="center"/>
    </xf>
    <xf numFmtId="0" fontId="0" fillId="10" borderId="0" xfId="0" applyFill="1" applyAlignment="1">
      <alignment horizontal="center" vertical="center"/>
    </xf>
    <xf numFmtId="0" fontId="0" fillId="10" borderId="11" xfId="0" applyFill="1" applyBorder="1"/>
    <xf numFmtId="0" fontId="0" fillId="10" borderId="12" xfId="0" applyFill="1" applyBorder="1" applyAlignment="1">
      <alignment horizontal="center"/>
    </xf>
    <xf numFmtId="0" fontId="0" fillId="10" borderId="8" xfId="0" applyFill="1" applyBorder="1"/>
    <xf numFmtId="0" fontId="0" fillId="3" borderId="1" xfId="0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center" vertical="center" wrapText="1"/>
    </xf>
    <xf numFmtId="0" fontId="8" fillId="8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wrapText="1"/>
    </xf>
    <xf numFmtId="0" fontId="3" fillId="10" borderId="0" xfId="0" applyFont="1" applyFill="1" applyAlignment="1">
      <alignment horizontal="center"/>
    </xf>
    <xf numFmtId="0" fontId="3" fillId="10" borderId="0" xfId="0" applyFont="1" applyFill="1"/>
    <xf numFmtId="0" fontId="0" fillId="8" borderId="1" xfId="0" applyFill="1" applyBorder="1" applyAlignment="1">
      <alignment horizontal="center" vertical="center"/>
    </xf>
    <xf numFmtId="0" fontId="3" fillId="8" borderId="1" xfId="0" applyFont="1" applyFill="1" applyBorder="1" applyAlignment="1">
      <alignment horizontal="center" vertical="center"/>
    </xf>
    <xf numFmtId="0" fontId="0" fillId="6" borderId="2" xfId="0" applyFill="1" applyBorder="1" applyAlignment="1">
      <alignment horizontal="center"/>
    </xf>
    <xf numFmtId="0" fontId="0" fillId="6" borderId="4" xfId="0" applyFill="1" applyBorder="1" applyAlignment="1">
      <alignment horizontal="center"/>
    </xf>
    <xf numFmtId="0" fontId="0" fillId="3" borderId="2" xfId="0" applyFill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6" fillId="9" borderId="8" xfId="0" applyFont="1" applyFill="1" applyBorder="1" applyAlignment="1">
      <alignment horizontal="center" vertical="center"/>
    </xf>
    <xf numFmtId="0" fontId="6" fillId="9" borderId="9" xfId="0" applyFont="1" applyFill="1" applyBorder="1" applyAlignment="1">
      <alignment horizontal="center" vertical="center"/>
    </xf>
    <xf numFmtId="0" fontId="6" fillId="9" borderId="10" xfId="0" applyFont="1" applyFill="1" applyBorder="1" applyAlignment="1">
      <alignment horizontal="center" vertical="center"/>
    </xf>
    <xf numFmtId="0" fontId="6" fillId="9" borderId="13" xfId="0" applyFont="1" applyFill="1" applyBorder="1" applyAlignment="1">
      <alignment horizontal="center" vertical="center"/>
    </xf>
    <xf numFmtId="0" fontId="6" fillId="9" borderId="14" xfId="0" applyFont="1" applyFill="1" applyBorder="1" applyAlignment="1">
      <alignment horizontal="center" vertical="center"/>
    </xf>
    <xf numFmtId="0" fontId="6" fillId="9" borderId="15" xfId="0" applyFont="1" applyFill="1" applyBorder="1" applyAlignment="1">
      <alignment horizontal="center" vertical="center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10" borderId="0" xfId="0" applyFill="1" applyAlignment="1">
      <alignment horizontal="center"/>
    </xf>
    <xf numFmtId="0" fontId="5" fillId="9" borderId="0" xfId="0" applyFont="1" applyFill="1" applyAlignment="1">
      <alignment horizontal="center" vertical="center"/>
    </xf>
    <xf numFmtId="0" fontId="0" fillId="10" borderId="14" xfId="0" applyFill="1" applyBorder="1" applyAlignment="1">
      <alignment horizontal="center"/>
    </xf>
    <xf numFmtId="0" fontId="0" fillId="11" borderId="2" xfId="0" applyFill="1" applyBorder="1" applyAlignment="1">
      <alignment horizontal="center" vertical="center"/>
    </xf>
    <xf numFmtId="0" fontId="0" fillId="11" borderId="1" xfId="0" applyFill="1" applyBorder="1" applyAlignment="1">
      <alignment horizontal="center" vertical="center"/>
    </xf>
    <xf numFmtId="0" fontId="0" fillId="11" borderId="3" xfId="0" applyFill="1" applyBorder="1" applyAlignment="1">
      <alignment horizontal="center" vertical="center"/>
    </xf>
    <xf numFmtId="0" fontId="0" fillId="11" borderId="4" xfId="0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0" fillId="12" borderId="1" xfId="0" applyFill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12" borderId="13" xfId="0" applyFill="1" applyBorder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14" xfId="0" applyFill="1" applyBorder="1" applyAlignment="1">
      <alignment horizontal="center" vertical="center"/>
    </xf>
    <xf numFmtId="0" fontId="0" fillId="0" borderId="0" xfId="0" applyFill="1" applyBorder="1"/>
    <xf numFmtId="0" fontId="2" fillId="13" borderId="8" xfId="0" applyFont="1" applyFill="1" applyBorder="1" applyAlignment="1">
      <alignment horizontal="center" vertical="center"/>
    </xf>
    <xf numFmtId="0" fontId="2" fillId="13" borderId="9" xfId="0" applyFont="1" applyFill="1" applyBorder="1" applyAlignment="1">
      <alignment horizontal="center" vertical="center"/>
    </xf>
    <xf numFmtId="0" fontId="2" fillId="13" borderId="10" xfId="0" applyFont="1" applyFill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13" borderId="13" xfId="0" applyFont="1" applyFill="1" applyBorder="1" applyAlignment="1">
      <alignment horizontal="center" vertical="center"/>
    </xf>
    <xf numFmtId="0" fontId="2" fillId="13" borderId="14" xfId="0" applyFont="1" applyFill="1" applyBorder="1" applyAlignment="1">
      <alignment horizontal="center" vertical="center"/>
    </xf>
    <xf numFmtId="0" fontId="2" fillId="13" borderId="15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164" fontId="2" fillId="0" borderId="12" xfId="0" applyNumberFormat="1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165" fontId="0" fillId="14" borderId="0" xfId="0" applyNumberFormat="1" applyFill="1" applyBorder="1"/>
    <xf numFmtId="164" fontId="0" fillId="0" borderId="12" xfId="0" applyNumberFormat="1" applyBorder="1" applyAlignment="1">
      <alignment horizontal="center"/>
    </xf>
    <xf numFmtId="1" fontId="0" fillId="6" borderId="0" xfId="0" applyNumberFormat="1" applyFill="1" applyBorder="1"/>
    <xf numFmtId="1" fontId="0" fillId="0" borderId="0" xfId="0" applyNumberFormat="1" applyFill="1" applyBorder="1"/>
    <xf numFmtId="164" fontId="0" fillId="0" borderId="0" xfId="0" applyNumberFormat="1" applyFill="1" applyBorder="1" applyAlignment="1">
      <alignment horizontal="center"/>
    </xf>
    <xf numFmtId="164" fontId="0" fillId="0" borderId="15" xfId="0" applyNumberFormat="1" applyBorder="1" applyAlignment="1">
      <alignment horizontal="center"/>
    </xf>
    <xf numFmtId="0" fontId="2" fillId="0" borderId="8" xfId="0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164" fontId="2" fillId="0" borderId="10" xfId="0" applyNumberFormat="1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0" fillId="6" borderId="8" xfId="0" applyFill="1" applyBorder="1" applyAlignment="1">
      <alignment horizontal="center"/>
    </xf>
    <xf numFmtId="0" fontId="0" fillId="6" borderId="9" xfId="0" applyFill="1" applyBorder="1" applyAlignment="1">
      <alignment horizontal="center"/>
    </xf>
    <xf numFmtId="0" fontId="0" fillId="6" borderId="13" xfId="0" applyFill="1" applyBorder="1" applyAlignment="1">
      <alignment horizontal="center"/>
    </xf>
    <xf numFmtId="0" fontId="0" fillId="6" borderId="14" xfId="0" applyFill="1" applyBorder="1" applyAlignment="1">
      <alignment horizontal="center"/>
    </xf>
    <xf numFmtId="0" fontId="0" fillId="8" borderId="0" xfId="0" applyFill="1" applyBorder="1"/>
    <xf numFmtId="0" fontId="6" fillId="9" borderId="11" xfId="0" applyFont="1" applyFill="1" applyBorder="1" applyAlignment="1">
      <alignment horizontal="center" vertical="center"/>
    </xf>
    <xf numFmtId="0" fontId="0" fillId="10" borderId="2" xfId="0" applyFill="1" applyBorder="1" applyAlignment="1">
      <alignment horizontal="center"/>
    </xf>
    <xf numFmtId="0" fontId="0" fillId="10" borderId="4" xfId="0" applyFill="1" applyBorder="1" applyAlignment="1">
      <alignment horizontal="center"/>
    </xf>
    <xf numFmtId="0" fontId="0" fillId="10" borderId="0" xfId="0" applyFill="1" applyAlignment="1"/>
    <xf numFmtId="0" fontId="0" fillId="15" borderId="2" xfId="0" applyFill="1" applyBorder="1" applyAlignment="1">
      <alignment horizontal="center" vertical="center"/>
    </xf>
    <xf numFmtId="0" fontId="0" fillId="15" borderId="4" xfId="0" applyFill="1" applyBorder="1" applyAlignment="1">
      <alignment horizontal="center" vertical="center"/>
    </xf>
    <xf numFmtId="0" fontId="0" fillId="15" borderId="8" xfId="0" applyFill="1" applyBorder="1" applyAlignment="1">
      <alignment horizontal="center" vertical="center"/>
    </xf>
    <xf numFmtId="0" fontId="0" fillId="15" borderId="9" xfId="0" applyFill="1" applyBorder="1" applyAlignment="1">
      <alignment horizontal="center" vertical="center"/>
    </xf>
    <xf numFmtId="0" fontId="0" fillId="15" borderId="0" xfId="0" applyFill="1" applyBorder="1" applyAlignment="1">
      <alignment horizontal="center" vertical="center"/>
    </xf>
  </cellXfs>
  <cellStyles count="2">
    <cellStyle name="%" xfId="1"/>
    <cellStyle name="Normal" xfId="0" builtinId="0"/>
  </cellStyles>
  <dxfs count="5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142"/>
  <sheetViews>
    <sheetView tabSelected="1" zoomScale="70" zoomScaleNormal="70" workbookViewId="0">
      <selection activeCell="L19" sqref="L19"/>
    </sheetView>
  </sheetViews>
  <sheetFormatPr baseColWidth="10" defaultRowHeight="15" x14ac:dyDescent="0.25"/>
  <cols>
    <col min="1" max="1" width="10.140625" customWidth="1"/>
    <col min="2" max="2" width="16.85546875" bestFit="1" customWidth="1"/>
    <col min="3" max="3" width="11.7109375" bestFit="1" customWidth="1"/>
    <col min="4" max="5" width="10.5703125" style="1" customWidth="1"/>
    <col min="6" max="6" width="10.140625" style="1" bestFit="1" customWidth="1"/>
    <col min="7" max="7" width="11.7109375" style="1" bestFit="1" customWidth="1"/>
    <col min="8" max="8" width="8.85546875" style="1" customWidth="1"/>
    <col min="9" max="9" width="10.140625" style="1" bestFit="1" customWidth="1"/>
    <col min="10" max="10" width="12.85546875" style="1" customWidth="1"/>
    <col min="11" max="12" width="8.42578125" customWidth="1"/>
    <col min="13" max="13" width="12.85546875" customWidth="1"/>
    <col min="14" max="14" width="10.85546875" customWidth="1"/>
    <col min="15" max="16" width="8.42578125" customWidth="1"/>
    <col min="17" max="17" width="10.140625" bestFit="1" customWidth="1"/>
    <col min="18" max="18" width="11.7109375" bestFit="1" customWidth="1"/>
    <col min="19" max="19" width="8.42578125" customWidth="1"/>
    <col min="20" max="20" width="16.5703125" customWidth="1"/>
    <col min="22" max="48" width="11.42578125" style="37"/>
  </cols>
  <sheetData>
    <row r="1" spans="1:21" ht="29.25" customHeight="1" thickBot="1" x14ac:dyDescent="0.3">
      <c r="A1" s="135" t="s">
        <v>134</v>
      </c>
      <c r="B1" s="136"/>
      <c r="C1" s="37"/>
      <c r="D1" s="36"/>
      <c r="E1" s="36"/>
      <c r="F1" s="36"/>
      <c r="G1" s="36"/>
      <c r="H1" s="36"/>
      <c r="I1" s="36"/>
      <c r="J1" s="36"/>
      <c r="K1" s="37"/>
      <c r="L1" s="37"/>
      <c r="M1" s="37"/>
      <c r="N1" s="37"/>
      <c r="O1" s="36"/>
      <c r="P1" s="36"/>
      <c r="Q1" s="36"/>
      <c r="R1" s="36"/>
      <c r="S1" s="36"/>
      <c r="T1" s="36"/>
      <c r="U1" s="36"/>
    </row>
    <row r="2" spans="1:21" ht="15" customHeight="1" x14ac:dyDescent="0.25">
      <c r="A2" s="37"/>
      <c r="B2" s="131" t="s">
        <v>98</v>
      </c>
      <c r="C2" s="72"/>
      <c r="D2" s="72"/>
      <c r="E2" s="72"/>
      <c r="F2" s="72"/>
      <c r="G2" s="72"/>
      <c r="H2" s="72"/>
      <c r="I2" s="72"/>
      <c r="J2" s="73"/>
      <c r="K2" s="37"/>
      <c r="L2" s="37"/>
      <c r="M2" s="71" t="s">
        <v>99</v>
      </c>
      <c r="N2" s="72"/>
      <c r="O2" s="72"/>
      <c r="P2" s="72"/>
      <c r="Q2" s="72"/>
      <c r="R2" s="72"/>
      <c r="S2" s="72"/>
      <c r="T2" s="72"/>
      <c r="U2" s="73"/>
    </row>
    <row r="3" spans="1:21" ht="15.75" customHeight="1" thickBot="1" x14ac:dyDescent="0.3">
      <c r="A3" s="37"/>
      <c r="B3" s="74"/>
      <c r="C3" s="75"/>
      <c r="D3" s="75"/>
      <c r="E3" s="75"/>
      <c r="F3" s="75"/>
      <c r="G3" s="75"/>
      <c r="H3" s="75"/>
      <c r="I3" s="75"/>
      <c r="J3" s="76"/>
      <c r="K3" s="37"/>
      <c r="L3" s="37"/>
      <c r="M3" s="74"/>
      <c r="N3" s="75"/>
      <c r="O3" s="75"/>
      <c r="P3" s="75"/>
      <c r="Q3" s="75"/>
      <c r="R3" s="75"/>
      <c r="S3" s="75"/>
      <c r="T3" s="75"/>
      <c r="U3" s="76"/>
    </row>
    <row r="4" spans="1:21" ht="15.75" thickBot="1" x14ac:dyDescent="0.3">
      <c r="A4" s="37"/>
      <c r="B4" s="19"/>
      <c r="C4" s="40" t="s">
        <v>73</v>
      </c>
      <c r="D4" s="40" t="s">
        <v>74</v>
      </c>
      <c r="E4" s="40" t="s">
        <v>75</v>
      </c>
      <c r="F4" s="40" t="s">
        <v>76</v>
      </c>
      <c r="G4" s="40" t="s">
        <v>77</v>
      </c>
      <c r="H4" s="40" t="s">
        <v>78</v>
      </c>
      <c r="I4" s="40" t="s">
        <v>79</v>
      </c>
      <c r="J4" s="41" t="s">
        <v>80</v>
      </c>
      <c r="K4" s="37"/>
      <c r="L4" s="37"/>
      <c r="M4" s="19"/>
      <c r="N4" s="40" t="s">
        <v>73</v>
      </c>
      <c r="O4" s="40" t="s">
        <v>74</v>
      </c>
      <c r="P4" s="40" t="s">
        <v>75</v>
      </c>
      <c r="Q4" s="40" t="s">
        <v>76</v>
      </c>
      <c r="R4" s="40" t="s">
        <v>77</v>
      </c>
      <c r="S4" s="40" t="s">
        <v>78</v>
      </c>
      <c r="T4" s="40" t="s">
        <v>79</v>
      </c>
      <c r="U4" s="41" t="s">
        <v>80</v>
      </c>
    </row>
    <row r="5" spans="1:21" x14ac:dyDescent="0.25">
      <c r="A5" s="37"/>
      <c r="B5" s="19" t="s">
        <v>56</v>
      </c>
      <c r="C5" s="40"/>
      <c r="D5" s="40"/>
      <c r="E5" s="40"/>
      <c r="F5" s="40"/>
      <c r="G5" s="40"/>
      <c r="H5" s="40"/>
      <c r="I5" s="40"/>
      <c r="J5" s="41">
        <v>171</v>
      </c>
      <c r="K5" s="37"/>
      <c r="L5" s="37"/>
      <c r="M5" s="19" t="s">
        <v>56</v>
      </c>
      <c r="N5" s="40"/>
      <c r="O5" s="40"/>
      <c r="P5" s="40"/>
      <c r="Q5" s="40"/>
      <c r="R5" s="40"/>
      <c r="S5" s="40"/>
      <c r="T5" s="40"/>
      <c r="U5" s="41">
        <v>171</v>
      </c>
    </row>
    <row r="6" spans="1:21" x14ac:dyDescent="0.25">
      <c r="A6" s="37"/>
      <c r="B6" s="22" t="s">
        <v>57</v>
      </c>
      <c r="C6" s="43"/>
      <c r="D6" s="43"/>
      <c r="E6" s="43"/>
      <c r="F6" s="43"/>
      <c r="G6" s="43"/>
      <c r="H6" s="43"/>
      <c r="I6" s="43"/>
      <c r="J6" s="44"/>
      <c r="K6" s="37"/>
      <c r="L6" s="37"/>
      <c r="M6" s="22" t="s">
        <v>57</v>
      </c>
      <c r="N6" s="43"/>
      <c r="O6" s="43"/>
      <c r="P6" s="43"/>
      <c r="Q6" s="43"/>
      <c r="R6" s="43"/>
      <c r="S6" s="43"/>
      <c r="T6" s="43"/>
      <c r="U6" s="44"/>
    </row>
    <row r="7" spans="1:21" ht="15.75" thickBot="1" x14ac:dyDescent="0.3">
      <c r="A7" s="37"/>
      <c r="B7" s="25" t="s">
        <v>58</v>
      </c>
      <c r="C7" s="35"/>
      <c r="D7" s="35">
        <v>34</v>
      </c>
      <c r="E7" s="35"/>
      <c r="F7" s="35"/>
      <c r="G7" s="35"/>
      <c r="H7" s="35"/>
      <c r="I7" s="35"/>
      <c r="J7" s="46"/>
      <c r="K7" s="37"/>
      <c r="L7" s="37"/>
      <c r="M7" s="25" t="s">
        <v>58</v>
      </c>
      <c r="N7" s="35"/>
      <c r="O7" s="35">
        <v>34</v>
      </c>
      <c r="P7" s="35"/>
      <c r="Q7" s="35"/>
      <c r="R7" s="35"/>
      <c r="S7" s="35"/>
      <c r="T7" s="35"/>
      <c r="U7" s="46"/>
    </row>
    <row r="8" spans="1:21" ht="15.75" thickBot="1" x14ac:dyDescent="0.3">
      <c r="A8" s="37"/>
      <c r="B8" s="52"/>
      <c r="C8" s="50"/>
      <c r="D8" s="50"/>
      <c r="E8" s="50"/>
      <c r="F8" s="50"/>
      <c r="G8" s="50"/>
      <c r="H8" s="50"/>
      <c r="I8" s="50"/>
      <c r="J8" s="53"/>
      <c r="K8" s="37"/>
      <c r="L8" s="37"/>
      <c r="M8" s="52"/>
      <c r="N8" s="50"/>
      <c r="O8" s="50"/>
      <c r="P8" s="50"/>
      <c r="Q8" s="50"/>
      <c r="R8" s="50"/>
      <c r="S8" s="50"/>
      <c r="T8" s="50"/>
      <c r="U8" s="53"/>
    </row>
    <row r="9" spans="1:21" x14ac:dyDescent="0.25">
      <c r="A9" s="37"/>
      <c r="B9" s="19" t="s">
        <v>59</v>
      </c>
      <c r="C9" s="40"/>
      <c r="D9" s="40">
        <v>14</v>
      </c>
      <c r="E9" s="40"/>
      <c r="F9" s="40"/>
      <c r="G9" s="40"/>
      <c r="H9" s="40">
        <v>34</v>
      </c>
      <c r="I9" s="40"/>
      <c r="J9" s="41"/>
      <c r="K9" s="37"/>
      <c r="L9" s="37"/>
      <c r="M9" s="19" t="s">
        <v>59</v>
      </c>
      <c r="N9" s="40"/>
      <c r="O9" s="40">
        <v>14</v>
      </c>
      <c r="P9" s="40"/>
      <c r="Q9" s="40"/>
      <c r="R9" s="40"/>
      <c r="S9" s="40">
        <v>34</v>
      </c>
      <c r="T9" s="40"/>
      <c r="U9" s="41"/>
    </row>
    <row r="10" spans="1:21" x14ac:dyDescent="0.25">
      <c r="A10" s="37"/>
      <c r="B10" s="22" t="s">
        <v>60</v>
      </c>
      <c r="C10" s="43"/>
      <c r="D10" s="43">
        <v>17</v>
      </c>
      <c r="E10" s="43">
        <v>9</v>
      </c>
      <c r="F10" s="43"/>
      <c r="G10" s="43"/>
      <c r="H10" s="43"/>
      <c r="I10" s="43"/>
      <c r="J10" s="44"/>
      <c r="K10" s="37"/>
      <c r="L10" s="37"/>
      <c r="M10" s="22" t="s">
        <v>60</v>
      </c>
      <c r="N10" s="43"/>
      <c r="O10" s="43">
        <v>17</v>
      </c>
      <c r="P10" s="43">
        <v>9</v>
      </c>
      <c r="Q10" s="43"/>
      <c r="R10" s="43"/>
      <c r="S10" s="43"/>
      <c r="T10" s="43"/>
      <c r="U10" s="44"/>
    </row>
    <row r="11" spans="1:21" x14ac:dyDescent="0.25">
      <c r="A11" s="37"/>
      <c r="B11" s="22" t="s">
        <v>61</v>
      </c>
      <c r="C11" s="43"/>
      <c r="D11" s="43">
        <v>11</v>
      </c>
      <c r="E11" s="43"/>
      <c r="F11" s="43"/>
      <c r="G11" s="43"/>
      <c r="H11" s="43"/>
      <c r="I11" s="43"/>
      <c r="J11" s="44"/>
      <c r="K11" s="37"/>
      <c r="L11" s="37"/>
      <c r="M11" s="22" t="s">
        <v>61</v>
      </c>
      <c r="N11" s="43"/>
      <c r="O11" s="43">
        <v>11</v>
      </c>
      <c r="P11" s="43"/>
      <c r="Q11" s="43"/>
      <c r="R11" s="43"/>
      <c r="S11" s="43"/>
      <c r="T11" s="43"/>
      <c r="U11" s="44"/>
    </row>
    <row r="12" spans="1:21" ht="15.75" thickBot="1" x14ac:dyDescent="0.3">
      <c r="A12" s="37"/>
      <c r="B12" s="25" t="s">
        <v>62</v>
      </c>
      <c r="C12" s="35"/>
      <c r="D12" s="35">
        <v>6</v>
      </c>
      <c r="E12" s="35"/>
      <c r="F12" s="35"/>
      <c r="G12" s="35"/>
      <c r="H12" s="35"/>
      <c r="I12" s="35"/>
      <c r="J12" s="46"/>
      <c r="K12" s="37"/>
      <c r="L12" s="37"/>
      <c r="M12" s="25" t="s">
        <v>62</v>
      </c>
      <c r="N12" s="35"/>
      <c r="O12" s="35">
        <v>6</v>
      </c>
      <c r="P12" s="35"/>
      <c r="Q12" s="35"/>
      <c r="R12" s="35"/>
      <c r="S12" s="35"/>
      <c r="T12" s="35"/>
      <c r="U12" s="46"/>
    </row>
    <row r="13" spans="1:21" ht="15.75" thickBot="1" x14ac:dyDescent="0.3">
      <c r="A13" s="37"/>
      <c r="B13" s="52"/>
      <c r="C13" s="50"/>
      <c r="D13" s="50"/>
      <c r="E13" s="50"/>
      <c r="F13" s="50"/>
      <c r="G13" s="50"/>
      <c r="H13" s="50"/>
      <c r="I13" s="50"/>
      <c r="J13" s="53"/>
      <c r="K13" s="37"/>
      <c r="L13" s="37"/>
      <c r="M13" s="52"/>
      <c r="N13" s="50"/>
      <c r="O13" s="50"/>
      <c r="P13" s="50"/>
      <c r="Q13" s="50"/>
      <c r="R13" s="50"/>
      <c r="S13" s="50"/>
      <c r="T13" s="50"/>
      <c r="U13" s="53"/>
    </row>
    <row r="14" spans="1:21" x14ac:dyDescent="0.25">
      <c r="A14" s="37"/>
      <c r="B14" s="19" t="s">
        <v>94</v>
      </c>
      <c r="C14" s="40"/>
      <c r="D14" s="40">
        <v>52</v>
      </c>
      <c r="E14" s="40"/>
      <c r="F14" s="40"/>
      <c r="G14" s="40">
        <v>25</v>
      </c>
      <c r="H14" s="40"/>
      <c r="I14" s="40">
        <v>-8</v>
      </c>
      <c r="J14" s="41"/>
      <c r="K14" s="37"/>
      <c r="L14" s="37"/>
      <c r="M14" s="19" t="s">
        <v>94</v>
      </c>
      <c r="N14" s="40"/>
      <c r="O14" s="40">
        <v>52</v>
      </c>
      <c r="P14" s="40"/>
      <c r="Q14" s="40"/>
      <c r="R14" s="40">
        <v>25</v>
      </c>
      <c r="S14" s="40"/>
      <c r="T14" s="40">
        <v>-8</v>
      </c>
      <c r="U14" s="41"/>
    </row>
    <row r="15" spans="1:21" ht="15.75" thickBot="1" x14ac:dyDescent="0.3">
      <c r="A15" s="37"/>
      <c r="B15" s="25" t="s">
        <v>95</v>
      </c>
      <c r="C15" s="35"/>
      <c r="D15" s="35"/>
      <c r="E15" s="35"/>
      <c r="F15" s="35"/>
      <c r="G15" s="35"/>
      <c r="H15" s="35"/>
      <c r="I15" s="35"/>
      <c r="J15" s="46"/>
      <c r="K15" s="37"/>
      <c r="L15" s="37"/>
      <c r="M15" s="25" t="s">
        <v>95</v>
      </c>
      <c r="N15" s="35"/>
      <c r="O15" s="35"/>
      <c r="P15" s="35"/>
      <c r="Q15" s="35"/>
      <c r="R15" s="35"/>
      <c r="S15" s="35"/>
      <c r="T15" s="35"/>
      <c r="U15" s="46"/>
    </row>
    <row r="16" spans="1:21" ht="15.75" thickBot="1" x14ac:dyDescent="0.3">
      <c r="A16" s="37"/>
      <c r="B16" s="52"/>
      <c r="C16" s="50"/>
      <c r="D16" s="50"/>
      <c r="E16" s="50"/>
      <c r="F16" s="50"/>
      <c r="G16" s="50"/>
      <c r="H16" s="50"/>
      <c r="I16" s="50"/>
      <c r="J16" s="53"/>
      <c r="K16" s="37"/>
      <c r="L16" s="37"/>
      <c r="M16" s="52"/>
      <c r="N16" s="50"/>
      <c r="O16" s="50"/>
      <c r="P16" s="50"/>
      <c r="Q16" s="50"/>
      <c r="R16" s="50"/>
      <c r="S16" s="50"/>
      <c r="T16" s="50"/>
      <c r="U16" s="53"/>
    </row>
    <row r="17" spans="1:21" x14ac:dyDescent="0.25">
      <c r="A17" s="37"/>
      <c r="B17" s="19" t="s">
        <v>63</v>
      </c>
      <c r="C17" s="40"/>
      <c r="D17" s="40">
        <v>20</v>
      </c>
      <c r="E17" s="40"/>
      <c r="F17" s="40"/>
      <c r="G17" s="40"/>
      <c r="H17" s="40"/>
      <c r="I17" s="40"/>
      <c r="J17" s="41"/>
      <c r="K17" s="37"/>
      <c r="L17" s="37"/>
      <c r="M17" s="19" t="s">
        <v>63</v>
      </c>
      <c r="N17" s="40"/>
      <c r="O17" s="40">
        <v>20</v>
      </c>
      <c r="P17" s="40"/>
      <c r="Q17" s="40"/>
      <c r="R17" s="40"/>
      <c r="S17" s="40"/>
      <c r="T17" s="40"/>
      <c r="U17" s="41"/>
    </row>
    <row r="18" spans="1:21" x14ac:dyDescent="0.25">
      <c r="A18" s="37"/>
      <c r="B18" s="22" t="s">
        <v>64</v>
      </c>
      <c r="C18" s="43">
        <v>16</v>
      </c>
      <c r="D18" s="43"/>
      <c r="E18" s="43"/>
      <c r="F18" s="43"/>
      <c r="G18" s="43"/>
      <c r="H18" s="43"/>
      <c r="I18" s="43"/>
      <c r="J18" s="44"/>
      <c r="K18" s="37"/>
      <c r="L18" s="37"/>
      <c r="M18" s="22" t="s">
        <v>64</v>
      </c>
      <c r="N18" s="43">
        <v>16</v>
      </c>
      <c r="O18" s="43"/>
      <c r="P18" s="43"/>
      <c r="Q18" s="43"/>
      <c r="R18" s="43"/>
      <c r="S18" s="43"/>
      <c r="T18" s="43"/>
      <c r="U18" s="44"/>
    </row>
    <row r="19" spans="1:21" x14ac:dyDescent="0.25">
      <c r="A19" s="37"/>
      <c r="B19" s="22" t="s">
        <v>65</v>
      </c>
      <c r="C19" s="43">
        <v>2</v>
      </c>
      <c r="D19" s="43">
        <v>2</v>
      </c>
      <c r="E19" s="43"/>
      <c r="F19" s="43"/>
      <c r="G19" s="43"/>
      <c r="H19" s="43"/>
      <c r="I19" s="43"/>
      <c r="J19" s="44"/>
      <c r="K19" s="37"/>
      <c r="L19" s="37"/>
      <c r="M19" s="22" t="s">
        <v>65</v>
      </c>
      <c r="N19" s="43">
        <v>2</v>
      </c>
      <c r="O19" s="43">
        <v>2</v>
      </c>
      <c r="P19" s="43"/>
      <c r="Q19" s="43"/>
      <c r="R19" s="43"/>
      <c r="S19" s="43"/>
      <c r="T19" s="43"/>
      <c r="U19" s="44"/>
    </row>
    <row r="20" spans="1:21" x14ac:dyDescent="0.25">
      <c r="A20" s="37"/>
      <c r="B20" s="22" t="s">
        <v>70</v>
      </c>
      <c r="C20" s="43"/>
      <c r="D20" s="43"/>
      <c r="E20" s="43"/>
      <c r="F20" s="43"/>
      <c r="G20" s="43"/>
      <c r="H20" s="43"/>
      <c r="I20" s="43">
        <v>25</v>
      </c>
      <c r="J20" s="44"/>
      <c r="K20" s="37"/>
      <c r="L20" s="37"/>
      <c r="M20" s="22" t="s">
        <v>70</v>
      </c>
      <c r="N20" s="43"/>
      <c r="O20" s="43"/>
      <c r="P20" s="43"/>
      <c r="Q20" s="43"/>
      <c r="R20" s="43"/>
      <c r="S20" s="43"/>
      <c r="T20" s="43">
        <v>25</v>
      </c>
      <c r="U20" s="44"/>
    </row>
    <row r="21" spans="1:21" x14ac:dyDescent="0.25">
      <c r="A21" s="37"/>
      <c r="B21" s="22" t="s">
        <v>81</v>
      </c>
      <c r="C21" s="43"/>
      <c r="D21" s="43"/>
      <c r="E21" s="43"/>
      <c r="F21" s="43"/>
      <c r="G21" s="43"/>
      <c r="H21" s="43"/>
      <c r="I21" s="43"/>
      <c r="J21" s="44"/>
      <c r="K21" s="37"/>
      <c r="L21" s="37"/>
      <c r="M21" s="22" t="s">
        <v>81</v>
      </c>
      <c r="N21" s="43"/>
      <c r="O21" s="43"/>
      <c r="P21" s="43"/>
      <c r="Q21" s="43"/>
      <c r="R21" s="43"/>
      <c r="S21" s="43"/>
      <c r="T21" s="43"/>
      <c r="U21" s="44"/>
    </row>
    <row r="22" spans="1:21" ht="15.75" thickBot="1" x14ac:dyDescent="0.3">
      <c r="A22" s="37"/>
      <c r="B22" s="25" t="s">
        <v>82</v>
      </c>
      <c r="C22" s="35"/>
      <c r="D22" s="35"/>
      <c r="E22" s="35"/>
      <c r="F22" s="35"/>
      <c r="G22" s="35"/>
      <c r="H22" s="35"/>
      <c r="I22" s="35"/>
      <c r="J22" s="46"/>
      <c r="K22" s="37"/>
      <c r="L22" s="37"/>
      <c r="M22" s="25" t="s">
        <v>82</v>
      </c>
      <c r="N22" s="35"/>
      <c r="O22" s="35"/>
      <c r="P22" s="35"/>
      <c r="Q22" s="35"/>
      <c r="R22" s="35"/>
      <c r="S22" s="35"/>
      <c r="T22" s="35"/>
      <c r="U22" s="46"/>
    </row>
    <row r="23" spans="1:21" ht="15.75" thickBot="1" x14ac:dyDescent="0.3">
      <c r="A23" s="37"/>
      <c r="B23" s="54"/>
      <c r="C23" s="40" t="s">
        <v>73</v>
      </c>
      <c r="D23" s="40" t="s">
        <v>74</v>
      </c>
      <c r="E23" s="40" t="s">
        <v>75</v>
      </c>
      <c r="F23" s="40" t="s">
        <v>76</v>
      </c>
      <c r="G23" s="40" t="s">
        <v>77</v>
      </c>
      <c r="H23" s="40" t="s">
        <v>78</v>
      </c>
      <c r="I23" s="40" t="s">
        <v>79</v>
      </c>
      <c r="J23" s="41" t="s">
        <v>80</v>
      </c>
      <c r="K23" s="37"/>
      <c r="L23" s="37"/>
      <c r="M23" s="54"/>
      <c r="N23" s="40" t="s">
        <v>73</v>
      </c>
      <c r="O23" s="40" t="s">
        <v>74</v>
      </c>
      <c r="P23" s="40" t="s">
        <v>75</v>
      </c>
      <c r="Q23" s="40" t="s">
        <v>76</v>
      </c>
      <c r="R23" s="40" t="s">
        <v>77</v>
      </c>
      <c r="S23" s="40" t="s">
        <v>78</v>
      </c>
      <c r="T23" s="40" t="s">
        <v>79</v>
      </c>
      <c r="U23" s="41" t="s">
        <v>80</v>
      </c>
    </row>
    <row r="24" spans="1:21" x14ac:dyDescent="0.25">
      <c r="A24" s="37"/>
      <c r="B24" s="19" t="s">
        <v>66</v>
      </c>
      <c r="C24" s="40"/>
      <c r="D24" s="40"/>
      <c r="E24" s="40"/>
      <c r="F24" s="40"/>
      <c r="G24" s="40"/>
      <c r="H24" s="40">
        <v>20</v>
      </c>
      <c r="I24" s="40"/>
      <c r="J24" s="41"/>
      <c r="K24" s="37"/>
      <c r="L24" s="37"/>
      <c r="M24" s="19" t="s">
        <v>66</v>
      </c>
      <c r="N24" s="40"/>
      <c r="O24" s="40"/>
      <c r="P24" s="40"/>
      <c r="Q24" s="40"/>
      <c r="R24" s="40"/>
      <c r="S24" s="40">
        <v>20</v>
      </c>
      <c r="T24" s="40"/>
      <c r="U24" s="41"/>
    </row>
    <row r="25" spans="1:21" x14ac:dyDescent="0.25">
      <c r="A25" s="37"/>
      <c r="B25" s="22" t="s">
        <v>67</v>
      </c>
      <c r="C25" s="43"/>
      <c r="D25" s="43"/>
      <c r="E25" s="43"/>
      <c r="F25" s="43"/>
      <c r="G25" s="43"/>
      <c r="H25" s="43"/>
      <c r="I25" s="43">
        <v>18</v>
      </c>
      <c r="J25" s="44"/>
      <c r="K25" s="37"/>
      <c r="L25" s="37"/>
      <c r="M25" s="22" t="s">
        <v>67</v>
      </c>
      <c r="N25" s="43"/>
      <c r="O25" s="43"/>
      <c r="P25" s="43"/>
      <c r="Q25" s="43"/>
      <c r="R25" s="43"/>
      <c r="S25" s="43"/>
      <c r="T25" s="43">
        <v>18</v>
      </c>
      <c r="U25" s="44"/>
    </row>
    <row r="26" spans="1:21" x14ac:dyDescent="0.25">
      <c r="A26" s="37"/>
      <c r="B26" s="22" t="s">
        <v>68</v>
      </c>
      <c r="C26" s="43"/>
      <c r="D26" s="43"/>
      <c r="E26" s="43"/>
      <c r="F26" s="43"/>
      <c r="G26" s="43"/>
      <c r="H26" s="43">
        <v>10</v>
      </c>
      <c r="I26" s="43"/>
      <c r="J26" s="44"/>
      <c r="K26" s="37"/>
      <c r="L26" s="37"/>
      <c r="M26" s="22" t="s">
        <v>68</v>
      </c>
      <c r="N26" s="43"/>
      <c r="O26" s="43"/>
      <c r="P26" s="43"/>
      <c r="Q26" s="43"/>
      <c r="R26" s="43"/>
      <c r="S26" s="43">
        <v>10</v>
      </c>
      <c r="T26" s="43"/>
      <c r="U26" s="44"/>
    </row>
    <row r="27" spans="1:21" ht="15.75" thickBot="1" x14ac:dyDescent="0.3">
      <c r="A27" s="37"/>
      <c r="B27" s="25" t="s">
        <v>69</v>
      </c>
      <c r="C27" s="35"/>
      <c r="D27" s="35"/>
      <c r="E27" s="35"/>
      <c r="F27" s="35"/>
      <c r="G27" s="35"/>
      <c r="H27" s="35"/>
      <c r="I27" s="35"/>
      <c r="J27" s="46"/>
      <c r="K27" s="37"/>
      <c r="L27" s="37"/>
      <c r="M27" s="25" t="s">
        <v>69</v>
      </c>
      <c r="N27" s="35"/>
      <c r="O27" s="35"/>
      <c r="P27" s="35"/>
      <c r="Q27" s="35"/>
      <c r="R27" s="35"/>
      <c r="S27" s="35"/>
      <c r="T27" s="35"/>
      <c r="U27" s="46"/>
    </row>
    <row r="28" spans="1:21" ht="15.75" thickBot="1" x14ac:dyDescent="0.3">
      <c r="A28" s="37"/>
      <c r="B28" s="52"/>
      <c r="C28" s="50"/>
      <c r="D28" s="50"/>
      <c r="E28" s="50"/>
      <c r="F28" s="50"/>
      <c r="G28" s="50"/>
      <c r="H28" s="50"/>
      <c r="I28" s="50"/>
      <c r="J28" s="53"/>
      <c r="K28" s="37"/>
      <c r="L28" s="37"/>
      <c r="M28" s="52"/>
      <c r="N28" s="50"/>
      <c r="O28" s="50"/>
      <c r="P28" s="50"/>
      <c r="Q28" s="50"/>
      <c r="R28" s="50"/>
      <c r="S28" s="50"/>
      <c r="T28" s="50"/>
      <c r="U28" s="53"/>
    </row>
    <row r="29" spans="1:21" x14ac:dyDescent="0.25">
      <c r="A29" s="37"/>
      <c r="B29" s="19" t="s">
        <v>83</v>
      </c>
      <c r="C29" s="40"/>
      <c r="D29" s="40"/>
      <c r="E29" s="40"/>
      <c r="F29" s="40"/>
      <c r="G29" s="40"/>
      <c r="H29" s="40"/>
      <c r="I29" s="40"/>
      <c r="J29" s="41"/>
      <c r="K29" s="37"/>
      <c r="L29" s="37"/>
      <c r="M29" s="19" t="s">
        <v>83</v>
      </c>
      <c r="N29" s="40"/>
      <c r="O29" s="40"/>
      <c r="P29" s="40"/>
      <c r="Q29" s="40"/>
      <c r="R29" s="40"/>
      <c r="S29" s="40"/>
      <c r="T29" s="40"/>
      <c r="U29" s="41"/>
    </row>
    <row r="30" spans="1:21" x14ac:dyDescent="0.25">
      <c r="A30" s="37"/>
      <c r="B30" s="22" t="s">
        <v>84</v>
      </c>
      <c r="C30" s="43"/>
      <c r="D30" s="43"/>
      <c r="E30" s="43"/>
      <c r="F30" s="43"/>
      <c r="G30" s="43"/>
      <c r="H30" s="43"/>
      <c r="I30" s="43"/>
      <c r="J30" s="44"/>
      <c r="K30" s="37"/>
      <c r="L30" s="37"/>
      <c r="M30" s="22" t="s">
        <v>84</v>
      </c>
      <c r="N30" s="43"/>
      <c r="O30" s="43"/>
      <c r="P30" s="43"/>
      <c r="Q30" s="43"/>
      <c r="R30" s="43"/>
      <c r="S30" s="43"/>
      <c r="T30" s="43"/>
      <c r="U30" s="44"/>
    </row>
    <row r="31" spans="1:21" x14ac:dyDescent="0.25">
      <c r="A31" s="37"/>
      <c r="B31" s="22" t="s">
        <v>85</v>
      </c>
      <c r="C31" s="43"/>
      <c r="D31" s="43"/>
      <c r="E31" s="43"/>
      <c r="F31" s="43"/>
      <c r="G31" s="43"/>
      <c r="H31" s="43"/>
      <c r="I31" s="43"/>
      <c r="J31" s="44"/>
      <c r="K31" s="37"/>
      <c r="L31" s="37"/>
      <c r="M31" s="22" t="s">
        <v>85</v>
      </c>
      <c r="N31" s="43"/>
      <c r="O31" s="43"/>
      <c r="P31" s="43"/>
      <c r="Q31" s="43"/>
      <c r="R31" s="43"/>
      <c r="S31" s="43"/>
      <c r="T31" s="43"/>
      <c r="U31" s="44"/>
    </row>
    <row r="32" spans="1:21" ht="15.75" thickBot="1" x14ac:dyDescent="0.3">
      <c r="A32" s="37"/>
      <c r="B32" s="25" t="s">
        <v>86</v>
      </c>
      <c r="C32" s="35"/>
      <c r="D32" s="35"/>
      <c r="E32" s="35"/>
      <c r="F32" s="35"/>
      <c r="G32" s="35"/>
      <c r="H32" s="35"/>
      <c r="I32" s="35"/>
      <c r="J32" s="46"/>
      <c r="K32" s="37"/>
      <c r="L32" s="37"/>
      <c r="M32" s="25" t="s">
        <v>86</v>
      </c>
      <c r="N32" s="35"/>
      <c r="O32" s="35"/>
      <c r="P32" s="35"/>
      <c r="Q32" s="35"/>
      <c r="R32" s="35"/>
      <c r="S32" s="35"/>
      <c r="T32" s="35"/>
      <c r="U32" s="46"/>
    </row>
    <row r="33" spans="1:21" x14ac:dyDescent="0.25">
      <c r="A33" s="37"/>
      <c r="B33" s="52"/>
      <c r="C33" s="50"/>
      <c r="D33" s="50"/>
      <c r="E33" s="50"/>
      <c r="F33" s="50"/>
      <c r="G33" s="50"/>
      <c r="H33" s="50"/>
      <c r="I33" s="50"/>
      <c r="J33" s="53"/>
      <c r="K33" s="37"/>
      <c r="L33" s="37"/>
      <c r="M33" s="52"/>
      <c r="N33" s="50"/>
      <c r="O33" s="50"/>
      <c r="P33" s="50"/>
      <c r="Q33" s="50"/>
      <c r="R33" s="50"/>
      <c r="S33" s="50"/>
      <c r="T33" s="50"/>
      <c r="U33" s="53"/>
    </row>
    <row r="34" spans="1:21" ht="15.75" thickBot="1" x14ac:dyDescent="0.3">
      <c r="A34" s="37"/>
      <c r="B34" s="52"/>
      <c r="C34" s="50"/>
      <c r="D34" s="50"/>
      <c r="E34" s="50"/>
      <c r="F34" s="50"/>
      <c r="G34" s="50"/>
      <c r="H34" s="50"/>
      <c r="I34" s="50"/>
      <c r="J34" s="53"/>
      <c r="K34" s="37"/>
      <c r="L34" s="37"/>
      <c r="M34" s="52"/>
      <c r="N34" s="50"/>
      <c r="O34" s="50"/>
      <c r="P34" s="50"/>
      <c r="Q34" s="50"/>
      <c r="R34" s="50"/>
      <c r="S34" s="50"/>
      <c r="T34" s="50"/>
      <c r="U34" s="53"/>
    </row>
    <row r="35" spans="1:21" x14ac:dyDescent="0.25">
      <c r="A35" s="37"/>
      <c r="B35" s="19" t="s">
        <v>88</v>
      </c>
      <c r="C35" s="40"/>
      <c r="D35" s="40"/>
      <c r="E35" s="40"/>
      <c r="F35" s="40"/>
      <c r="G35" s="40"/>
      <c r="H35" s="40"/>
      <c r="I35" s="40"/>
      <c r="J35" s="41"/>
      <c r="K35" s="37"/>
      <c r="L35" s="37"/>
      <c r="M35" s="19" t="s">
        <v>88</v>
      </c>
      <c r="N35" s="40"/>
      <c r="O35" s="40"/>
      <c r="P35" s="40"/>
      <c r="Q35" s="40"/>
      <c r="R35" s="40"/>
      <c r="S35" s="40"/>
      <c r="T35" s="40"/>
      <c r="U35" s="41"/>
    </row>
    <row r="36" spans="1:21" x14ac:dyDescent="0.25">
      <c r="A36" s="37"/>
      <c r="B36" s="22" t="s">
        <v>1</v>
      </c>
      <c r="C36" s="43"/>
      <c r="D36" s="43"/>
      <c r="E36" s="43"/>
      <c r="F36" s="43"/>
      <c r="G36" s="43"/>
      <c r="H36" s="43"/>
      <c r="I36" s="43"/>
      <c r="J36" s="44"/>
      <c r="K36" s="37"/>
      <c r="L36" s="37"/>
      <c r="M36" s="22" t="s">
        <v>1</v>
      </c>
      <c r="N36" s="43"/>
      <c r="O36" s="43"/>
      <c r="P36" s="43"/>
      <c r="Q36" s="43"/>
      <c r="R36" s="43"/>
      <c r="S36" s="43"/>
      <c r="T36" s="43"/>
      <c r="U36" s="44"/>
    </row>
    <row r="37" spans="1:21" x14ac:dyDescent="0.25">
      <c r="A37" s="37"/>
      <c r="B37" s="22" t="s">
        <v>71</v>
      </c>
      <c r="C37" s="43">
        <v>70</v>
      </c>
      <c r="D37" s="43">
        <v>71</v>
      </c>
      <c r="E37" s="43">
        <v>72</v>
      </c>
      <c r="F37" s="43">
        <v>65</v>
      </c>
      <c r="G37" s="43">
        <v>66</v>
      </c>
      <c r="H37" s="43"/>
      <c r="I37" s="43"/>
      <c r="J37" s="44"/>
      <c r="K37" s="37"/>
      <c r="L37" s="37"/>
      <c r="M37" s="22" t="s">
        <v>71</v>
      </c>
      <c r="N37" s="43">
        <v>70</v>
      </c>
      <c r="O37" s="43">
        <v>71</v>
      </c>
      <c r="P37" s="43">
        <v>72</v>
      </c>
      <c r="Q37" s="43">
        <v>65</v>
      </c>
      <c r="R37" s="43">
        <v>66</v>
      </c>
      <c r="S37" s="43"/>
      <c r="T37" s="43"/>
      <c r="U37" s="44"/>
    </row>
    <row r="38" spans="1:21" ht="15.75" thickBot="1" x14ac:dyDescent="0.3">
      <c r="A38" s="37"/>
      <c r="B38" s="25" t="s">
        <v>72</v>
      </c>
      <c r="C38" s="35"/>
      <c r="D38" s="35"/>
      <c r="E38" s="35"/>
      <c r="F38" s="35"/>
      <c r="G38" s="35"/>
      <c r="H38" s="35"/>
      <c r="I38" s="35"/>
      <c r="J38" s="46"/>
      <c r="K38" s="37"/>
      <c r="L38" s="37"/>
      <c r="M38" s="25" t="s">
        <v>72</v>
      </c>
      <c r="N38" s="35"/>
      <c r="O38" s="35"/>
      <c r="P38" s="35"/>
      <c r="Q38" s="35"/>
      <c r="R38" s="35"/>
      <c r="S38" s="35"/>
      <c r="T38" s="35"/>
      <c r="U38" s="46"/>
    </row>
    <row r="39" spans="1:21" ht="15.75" thickBot="1" x14ac:dyDescent="0.3">
      <c r="A39" s="37"/>
      <c r="B39" s="49"/>
      <c r="C39" s="49"/>
      <c r="D39" s="50"/>
      <c r="E39" s="50"/>
      <c r="F39" s="50"/>
      <c r="G39" s="50"/>
      <c r="H39" s="50"/>
      <c r="I39" s="50"/>
      <c r="J39" s="50"/>
      <c r="K39" s="37"/>
      <c r="L39" s="37"/>
      <c r="M39" s="49"/>
      <c r="N39" s="49"/>
      <c r="O39" s="50"/>
      <c r="P39" s="50"/>
      <c r="Q39" s="50"/>
      <c r="R39" s="50"/>
      <c r="S39" s="50"/>
      <c r="T39" s="50"/>
      <c r="U39" s="50"/>
    </row>
    <row r="40" spans="1:21" ht="15.75" thickBot="1" x14ac:dyDescent="0.3">
      <c r="A40" s="37"/>
      <c r="B40" s="49"/>
      <c r="C40" s="65" t="s">
        <v>73</v>
      </c>
      <c r="D40" s="7" t="s">
        <v>74</v>
      </c>
      <c r="E40" s="7" t="s">
        <v>75</v>
      </c>
      <c r="F40" s="7" t="s">
        <v>76</v>
      </c>
      <c r="G40" s="7" t="s">
        <v>77</v>
      </c>
      <c r="H40" s="7" t="s">
        <v>78</v>
      </c>
      <c r="I40" s="7" t="s">
        <v>79</v>
      </c>
      <c r="J40" s="66" t="s">
        <v>80</v>
      </c>
      <c r="K40" s="37"/>
      <c r="L40" s="37"/>
      <c r="M40" s="49"/>
      <c r="N40" s="65" t="s">
        <v>73</v>
      </c>
      <c r="O40" s="7" t="s">
        <v>74</v>
      </c>
      <c r="P40" s="7" t="s">
        <v>75</v>
      </c>
      <c r="Q40" s="7" t="s">
        <v>76</v>
      </c>
      <c r="R40" s="7" t="s">
        <v>77</v>
      </c>
      <c r="S40" s="7" t="s">
        <v>78</v>
      </c>
      <c r="T40" s="7" t="s">
        <v>79</v>
      </c>
      <c r="U40" s="66" t="s">
        <v>80</v>
      </c>
    </row>
    <row r="41" spans="1:21" ht="21.75" thickBot="1" x14ac:dyDescent="0.4">
      <c r="A41" s="37"/>
      <c r="B41" s="47" t="s">
        <v>87</v>
      </c>
      <c r="C41" s="48">
        <f>SUM(C5:C38)</f>
        <v>88</v>
      </c>
      <c r="D41" s="48">
        <f t="shared" ref="D41:J41" si="0">SUM(D5:D38)</f>
        <v>227</v>
      </c>
      <c r="E41" s="48">
        <f t="shared" si="0"/>
        <v>81</v>
      </c>
      <c r="F41" s="48">
        <f t="shared" si="0"/>
        <v>65</v>
      </c>
      <c r="G41" s="48">
        <f t="shared" si="0"/>
        <v>91</v>
      </c>
      <c r="H41" s="48">
        <f t="shared" si="0"/>
        <v>64</v>
      </c>
      <c r="I41" s="48">
        <f t="shared" si="0"/>
        <v>35</v>
      </c>
      <c r="J41" s="48">
        <f t="shared" si="0"/>
        <v>171</v>
      </c>
      <c r="K41" s="37"/>
      <c r="L41" s="37"/>
      <c r="M41" s="47" t="s">
        <v>87</v>
      </c>
      <c r="N41" s="48">
        <f>SUM(N5:N38)</f>
        <v>88</v>
      </c>
      <c r="O41" s="48">
        <f t="shared" ref="O41:U41" si="1">SUM(O5:O38)</f>
        <v>227</v>
      </c>
      <c r="P41" s="48">
        <f t="shared" si="1"/>
        <v>81</v>
      </c>
      <c r="Q41" s="48">
        <f t="shared" si="1"/>
        <v>65</v>
      </c>
      <c r="R41" s="48">
        <f t="shared" si="1"/>
        <v>91</v>
      </c>
      <c r="S41" s="48">
        <f t="shared" si="1"/>
        <v>64</v>
      </c>
      <c r="T41" s="48">
        <f t="shared" si="1"/>
        <v>35</v>
      </c>
      <c r="U41" s="48">
        <f t="shared" si="1"/>
        <v>171</v>
      </c>
    </row>
    <row r="42" spans="1:21" ht="15.75" thickBot="1" x14ac:dyDescent="0.3">
      <c r="A42" s="37"/>
      <c r="B42" s="37"/>
      <c r="C42" s="37"/>
      <c r="D42" s="36"/>
      <c r="E42" s="36"/>
      <c r="F42" s="36"/>
      <c r="G42" s="36"/>
      <c r="H42" s="36"/>
      <c r="I42" s="36"/>
      <c r="J42" s="36"/>
      <c r="K42" s="37"/>
      <c r="L42" s="37"/>
      <c r="M42" s="37"/>
      <c r="N42" s="37"/>
      <c r="O42" s="36"/>
      <c r="P42" s="36"/>
      <c r="Q42" s="36"/>
      <c r="R42" s="36"/>
      <c r="S42" s="36"/>
      <c r="T42" s="36"/>
      <c r="U42" s="36"/>
    </row>
    <row r="43" spans="1:21" ht="15.75" thickBot="1" x14ac:dyDescent="0.3">
      <c r="A43" s="37"/>
      <c r="B43" s="37"/>
      <c r="C43" s="63" t="s">
        <v>90</v>
      </c>
      <c r="D43" s="36"/>
      <c r="E43" s="36"/>
      <c r="F43" s="51"/>
      <c r="G43" s="63" t="s">
        <v>89</v>
      </c>
      <c r="H43" s="36"/>
      <c r="I43" s="51"/>
      <c r="J43" s="63" t="s">
        <v>91</v>
      </c>
      <c r="K43" s="37"/>
      <c r="L43" s="37"/>
      <c r="M43" s="37"/>
      <c r="N43" s="63" t="s">
        <v>90</v>
      </c>
      <c r="O43" s="36"/>
      <c r="P43" s="36"/>
      <c r="Q43" s="51"/>
      <c r="R43" s="63" t="s">
        <v>89</v>
      </c>
      <c r="S43" s="36"/>
      <c r="T43" s="51"/>
      <c r="U43" s="63" t="s">
        <v>91</v>
      </c>
    </row>
    <row r="44" spans="1:21" ht="31.5" customHeight="1" thickBot="1" x14ac:dyDescent="0.3">
      <c r="A44" s="37"/>
      <c r="B44" s="57" t="s">
        <v>92</v>
      </c>
      <c r="C44" s="56">
        <f>D41+C41+I41/2+H41/5+((E41/4)/2)</f>
        <v>355.42500000000001</v>
      </c>
      <c r="D44" s="61"/>
      <c r="E44" s="69" t="s">
        <v>92</v>
      </c>
      <c r="F44" s="70"/>
      <c r="G44" s="56">
        <f>D41+I41/2+H41/5</f>
        <v>257.3</v>
      </c>
      <c r="H44" s="61"/>
      <c r="I44" s="58" t="s">
        <v>92</v>
      </c>
      <c r="J44" s="56">
        <f>C41+I41/2+H41/5</f>
        <v>118.3</v>
      </c>
      <c r="K44" s="62"/>
      <c r="L44" s="62"/>
      <c r="M44" s="57" t="s">
        <v>92</v>
      </c>
      <c r="N44" s="56">
        <f>O41+N41+T41/2+S41/5+((P41/4)/2)</f>
        <v>355.42500000000001</v>
      </c>
      <c r="O44" s="61"/>
      <c r="P44" s="69" t="s">
        <v>92</v>
      </c>
      <c r="Q44" s="70"/>
      <c r="R44" s="56">
        <f>O41+T41/2+S41/5</f>
        <v>257.3</v>
      </c>
      <c r="S44" s="61"/>
      <c r="T44" s="58" t="s">
        <v>92</v>
      </c>
      <c r="U44" s="56">
        <f>N41+T41/2+S41/5</f>
        <v>118.3</v>
      </c>
    </row>
    <row r="45" spans="1:21" x14ac:dyDescent="0.25">
      <c r="A45" s="37"/>
      <c r="B45" s="37"/>
      <c r="C45" s="37"/>
      <c r="D45" s="36"/>
      <c r="E45" s="36"/>
      <c r="F45" s="36"/>
      <c r="G45" s="36"/>
      <c r="H45" s="36"/>
      <c r="I45" s="36"/>
      <c r="J45" s="36"/>
      <c r="K45" s="37"/>
      <c r="L45" s="37"/>
      <c r="M45" s="37"/>
      <c r="N45" s="37"/>
      <c r="O45" s="36"/>
      <c r="P45" s="36"/>
      <c r="Q45" s="36"/>
      <c r="R45" s="36"/>
      <c r="S45" s="36"/>
      <c r="T45" s="36"/>
      <c r="U45" s="36"/>
    </row>
    <row r="46" spans="1:21" x14ac:dyDescent="0.25">
      <c r="A46" s="37"/>
      <c r="B46" s="37"/>
      <c r="C46" s="37"/>
      <c r="D46" s="36"/>
      <c r="E46" s="36"/>
      <c r="F46" s="36"/>
      <c r="G46" s="36"/>
      <c r="H46" s="36"/>
      <c r="I46" s="36"/>
      <c r="J46" s="36"/>
      <c r="K46" s="37"/>
      <c r="L46" s="37"/>
      <c r="M46" s="37"/>
      <c r="N46" s="37"/>
      <c r="O46" s="36"/>
      <c r="P46" s="36"/>
      <c r="Q46" s="36"/>
      <c r="R46" s="36"/>
      <c r="S46" s="36"/>
      <c r="T46" s="36"/>
      <c r="U46" s="36"/>
    </row>
    <row r="47" spans="1:21" x14ac:dyDescent="0.25">
      <c r="A47" s="37"/>
      <c r="B47" s="37"/>
      <c r="C47" s="37"/>
      <c r="D47" s="36"/>
      <c r="E47" s="36"/>
      <c r="F47" s="36"/>
      <c r="G47" s="36"/>
      <c r="H47" s="36"/>
      <c r="I47" s="36"/>
      <c r="J47" s="36"/>
      <c r="K47" s="37"/>
      <c r="L47" s="37"/>
      <c r="M47" s="37"/>
      <c r="N47" s="37"/>
      <c r="O47" s="36"/>
      <c r="P47" s="36"/>
      <c r="Q47" s="36"/>
      <c r="R47" s="36"/>
      <c r="S47" s="36"/>
      <c r="T47" s="36"/>
      <c r="U47" s="36"/>
    </row>
    <row r="48" spans="1:21" x14ac:dyDescent="0.25">
      <c r="A48" s="37"/>
      <c r="B48" s="37"/>
      <c r="C48" s="37"/>
      <c r="D48" s="36"/>
      <c r="E48" s="36"/>
      <c r="F48" s="36"/>
      <c r="G48" s="36"/>
      <c r="H48" s="36"/>
      <c r="I48" s="36"/>
      <c r="J48" s="36"/>
      <c r="K48" s="37"/>
      <c r="L48" s="37"/>
      <c r="M48" s="37"/>
      <c r="N48" s="37"/>
      <c r="O48" s="36"/>
      <c r="P48" s="36"/>
      <c r="Q48" s="36"/>
      <c r="R48" s="36"/>
      <c r="S48" s="36"/>
      <c r="T48" s="36"/>
      <c r="U48" s="36"/>
    </row>
    <row r="49" spans="1:21" ht="15.75" thickBot="1" x14ac:dyDescent="0.3">
      <c r="A49" s="37"/>
      <c r="B49" s="37"/>
      <c r="C49" s="37"/>
      <c r="D49" s="36"/>
      <c r="E49" s="36"/>
      <c r="F49" s="36"/>
      <c r="G49" s="36"/>
      <c r="H49" s="36"/>
      <c r="I49" s="36"/>
      <c r="J49" s="36"/>
      <c r="K49" s="37"/>
      <c r="L49" s="37"/>
      <c r="M49" s="37"/>
      <c r="N49" s="37"/>
      <c r="O49" s="36"/>
      <c r="P49" s="36"/>
      <c r="Q49" s="36"/>
      <c r="R49" s="36"/>
      <c r="S49" s="36"/>
      <c r="T49" s="36"/>
      <c r="U49" s="36"/>
    </row>
    <row r="50" spans="1:21" ht="15" customHeight="1" x14ac:dyDescent="0.25">
      <c r="A50" s="37"/>
      <c r="B50" s="71" t="s">
        <v>96</v>
      </c>
      <c r="C50" s="72"/>
      <c r="D50" s="72"/>
      <c r="E50" s="72"/>
      <c r="F50" s="72"/>
      <c r="G50" s="72"/>
      <c r="H50" s="72"/>
      <c r="I50" s="72"/>
      <c r="J50" s="73"/>
      <c r="K50" s="37"/>
      <c r="L50" s="37"/>
      <c r="M50" s="71" t="s">
        <v>97</v>
      </c>
      <c r="N50" s="72"/>
      <c r="O50" s="72"/>
      <c r="P50" s="72"/>
      <c r="Q50" s="72"/>
      <c r="R50" s="72"/>
      <c r="S50" s="72"/>
      <c r="T50" s="72"/>
      <c r="U50" s="73"/>
    </row>
    <row r="51" spans="1:21" ht="15.75" customHeight="1" thickBot="1" x14ac:dyDescent="0.3">
      <c r="A51" s="37"/>
      <c r="B51" s="74"/>
      <c r="C51" s="75"/>
      <c r="D51" s="75"/>
      <c r="E51" s="75"/>
      <c r="F51" s="75"/>
      <c r="G51" s="75"/>
      <c r="H51" s="75"/>
      <c r="I51" s="75"/>
      <c r="J51" s="76"/>
      <c r="K51" s="37"/>
      <c r="L51" s="37"/>
      <c r="M51" s="74"/>
      <c r="N51" s="75"/>
      <c r="O51" s="75"/>
      <c r="P51" s="75"/>
      <c r="Q51" s="75"/>
      <c r="R51" s="75"/>
      <c r="S51" s="75"/>
      <c r="T51" s="75"/>
      <c r="U51" s="76"/>
    </row>
    <row r="52" spans="1:21" ht="15.75" thickBot="1" x14ac:dyDescent="0.3">
      <c r="A52" s="37"/>
      <c r="B52" s="19"/>
      <c r="C52" s="40" t="s">
        <v>73</v>
      </c>
      <c r="D52" s="40" t="s">
        <v>74</v>
      </c>
      <c r="E52" s="40" t="s">
        <v>75</v>
      </c>
      <c r="F52" s="40" t="s">
        <v>76</v>
      </c>
      <c r="G52" s="40" t="s">
        <v>77</v>
      </c>
      <c r="H52" s="40" t="s">
        <v>78</v>
      </c>
      <c r="I52" s="40" t="s">
        <v>79</v>
      </c>
      <c r="J52" s="41" t="s">
        <v>80</v>
      </c>
      <c r="K52" s="37"/>
      <c r="L52" s="37"/>
      <c r="M52" s="19"/>
      <c r="N52" s="40" t="s">
        <v>73</v>
      </c>
      <c r="O52" s="40" t="s">
        <v>74</v>
      </c>
      <c r="P52" s="40" t="s">
        <v>75</v>
      </c>
      <c r="Q52" s="40" t="s">
        <v>76</v>
      </c>
      <c r="R52" s="40" t="s">
        <v>77</v>
      </c>
      <c r="S52" s="40" t="s">
        <v>78</v>
      </c>
      <c r="T52" s="40" t="s">
        <v>79</v>
      </c>
      <c r="U52" s="41" t="s">
        <v>80</v>
      </c>
    </row>
    <row r="53" spans="1:21" x14ac:dyDescent="0.25">
      <c r="A53" s="37"/>
      <c r="B53" s="19" t="s">
        <v>56</v>
      </c>
      <c r="C53" s="40"/>
      <c r="D53" s="40"/>
      <c r="E53" s="40"/>
      <c r="F53" s="40"/>
      <c r="G53" s="40"/>
      <c r="H53" s="40"/>
      <c r="I53" s="40"/>
      <c r="J53" s="41">
        <v>171</v>
      </c>
      <c r="K53" s="37"/>
      <c r="L53" s="37"/>
      <c r="M53" s="19" t="s">
        <v>56</v>
      </c>
      <c r="N53" s="40"/>
      <c r="O53" s="40"/>
      <c r="P53" s="40"/>
      <c r="Q53" s="40"/>
      <c r="R53" s="40"/>
      <c r="S53" s="40"/>
      <c r="T53" s="40"/>
      <c r="U53" s="41">
        <v>171</v>
      </c>
    </row>
    <row r="54" spans="1:21" x14ac:dyDescent="0.25">
      <c r="A54" s="37"/>
      <c r="B54" s="22" t="s">
        <v>57</v>
      </c>
      <c r="C54" s="43"/>
      <c r="D54" s="43"/>
      <c r="E54" s="43"/>
      <c r="F54" s="43"/>
      <c r="G54" s="43"/>
      <c r="H54" s="43"/>
      <c r="I54" s="43"/>
      <c r="J54" s="44"/>
      <c r="K54" s="37"/>
      <c r="L54" s="37"/>
      <c r="M54" s="22" t="s">
        <v>57</v>
      </c>
      <c r="N54" s="43"/>
      <c r="O54" s="43"/>
      <c r="P54" s="43"/>
      <c r="Q54" s="43"/>
      <c r="R54" s="43"/>
      <c r="S54" s="43"/>
      <c r="T54" s="43"/>
      <c r="U54" s="44"/>
    </row>
    <row r="55" spans="1:21" ht="15.75" thickBot="1" x14ac:dyDescent="0.3">
      <c r="A55" s="37"/>
      <c r="B55" s="25" t="s">
        <v>58</v>
      </c>
      <c r="C55" s="35"/>
      <c r="D55" s="35">
        <v>34</v>
      </c>
      <c r="E55" s="35"/>
      <c r="F55" s="35"/>
      <c r="G55" s="35"/>
      <c r="H55" s="35"/>
      <c r="I55" s="35"/>
      <c r="J55" s="46"/>
      <c r="K55" s="37"/>
      <c r="L55" s="37"/>
      <c r="M55" s="25" t="s">
        <v>58</v>
      </c>
      <c r="N55" s="35"/>
      <c r="O55" s="35">
        <v>34</v>
      </c>
      <c r="P55" s="35"/>
      <c r="Q55" s="35"/>
      <c r="R55" s="35"/>
      <c r="S55" s="35"/>
      <c r="T55" s="35"/>
      <c r="U55" s="46"/>
    </row>
    <row r="56" spans="1:21" ht="15.75" thickBot="1" x14ac:dyDescent="0.3">
      <c r="A56" s="37"/>
      <c r="B56" s="52"/>
      <c r="C56" s="50"/>
      <c r="D56" s="50"/>
      <c r="E56" s="50"/>
      <c r="F56" s="50"/>
      <c r="G56" s="50"/>
      <c r="H56" s="50"/>
      <c r="I56" s="50"/>
      <c r="J56" s="53"/>
      <c r="K56" s="37"/>
      <c r="L56" s="37"/>
      <c r="M56" s="52"/>
      <c r="N56" s="50"/>
      <c r="O56" s="50"/>
      <c r="P56" s="50"/>
      <c r="Q56" s="50"/>
      <c r="R56" s="50"/>
      <c r="S56" s="50"/>
      <c r="T56" s="50"/>
      <c r="U56" s="53"/>
    </row>
    <row r="57" spans="1:21" x14ac:dyDescent="0.25">
      <c r="A57" s="37"/>
      <c r="B57" s="19" t="s">
        <v>59</v>
      </c>
      <c r="C57" s="40"/>
      <c r="D57" s="40">
        <v>14</v>
      </c>
      <c r="E57" s="40"/>
      <c r="F57" s="40"/>
      <c r="G57" s="40"/>
      <c r="H57" s="40">
        <v>34</v>
      </c>
      <c r="I57" s="40"/>
      <c r="J57" s="41"/>
      <c r="K57" s="37"/>
      <c r="L57" s="37"/>
      <c r="M57" s="19" t="s">
        <v>59</v>
      </c>
      <c r="N57" s="40"/>
      <c r="O57" s="40">
        <v>14</v>
      </c>
      <c r="P57" s="40"/>
      <c r="Q57" s="40"/>
      <c r="R57" s="40"/>
      <c r="S57" s="40">
        <v>34</v>
      </c>
      <c r="T57" s="40"/>
      <c r="U57" s="41"/>
    </row>
    <row r="58" spans="1:21" x14ac:dyDescent="0.25">
      <c r="A58" s="37"/>
      <c r="B58" s="22" t="s">
        <v>60</v>
      </c>
      <c r="C58" s="43"/>
      <c r="D58" s="43">
        <v>17</v>
      </c>
      <c r="E58" s="43">
        <v>9</v>
      </c>
      <c r="F58" s="43"/>
      <c r="G58" s="43"/>
      <c r="H58" s="43"/>
      <c r="I58" s="43"/>
      <c r="J58" s="44"/>
      <c r="K58" s="37"/>
      <c r="L58" s="37"/>
      <c r="M58" s="22" t="s">
        <v>60</v>
      </c>
      <c r="N58" s="43"/>
      <c r="O58" s="43">
        <v>17</v>
      </c>
      <c r="P58" s="43">
        <v>9</v>
      </c>
      <c r="Q58" s="43"/>
      <c r="R58" s="43"/>
      <c r="S58" s="43"/>
      <c r="T58" s="43"/>
      <c r="U58" s="44"/>
    </row>
    <row r="59" spans="1:21" x14ac:dyDescent="0.25">
      <c r="A59" s="37"/>
      <c r="B59" s="22" t="s">
        <v>61</v>
      </c>
      <c r="C59" s="43"/>
      <c r="D59" s="43">
        <v>11</v>
      </c>
      <c r="E59" s="43"/>
      <c r="F59" s="43"/>
      <c r="G59" s="43"/>
      <c r="H59" s="43"/>
      <c r="I59" s="43"/>
      <c r="J59" s="44"/>
      <c r="K59" s="37"/>
      <c r="L59" s="37"/>
      <c r="M59" s="22" t="s">
        <v>61</v>
      </c>
      <c r="N59" s="43"/>
      <c r="O59" s="43">
        <v>11</v>
      </c>
      <c r="P59" s="43"/>
      <c r="Q59" s="43"/>
      <c r="R59" s="43"/>
      <c r="S59" s="43"/>
      <c r="T59" s="43"/>
      <c r="U59" s="44"/>
    </row>
    <row r="60" spans="1:21" ht="15.75" thickBot="1" x14ac:dyDescent="0.3">
      <c r="A60" s="37"/>
      <c r="B60" s="25" t="s">
        <v>62</v>
      </c>
      <c r="C60" s="35"/>
      <c r="D60" s="35">
        <v>6</v>
      </c>
      <c r="E60" s="35"/>
      <c r="F60" s="35"/>
      <c r="G60" s="35"/>
      <c r="H60" s="35"/>
      <c r="I60" s="35"/>
      <c r="J60" s="46"/>
      <c r="K60" s="37"/>
      <c r="L60" s="37"/>
      <c r="M60" s="25" t="s">
        <v>62</v>
      </c>
      <c r="N60" s="35"/>
      <c r="O60" s="35">
        <v>6</v>
      </c>
      <c r="P60" s="35"/>
      <c r="Q60" s="35"/>
      <c r="R60" s="35"/>
      <c r="S60" s="35"/>
      <c r="T60" s="35"/>
      <c r="U60" s="46"/>
    </row>
    <row r="61" spans="1:21" ht="15.75" thickBot="1" x14ac:dyDescent="0.3">
      <c r="A61" s="37"/>
      <c r="B61" s="52"/>
      <c r="C61" s="50"/>
      <c r="D61" s="50"/>
      <c r="E61" s="50"/>
      <c r="F61" s="50"/>
      <c r="G61" s="50"/>
      <c r="H61" s="50"/>
      <c r="I61" s="50"/>
      <c r="J61" s="53"/>
      <c r="K61" s="37"/>
      <c r="L61" s="37"/>
      <c r="M61" s="52"/>
      <c r="N61" s="50"/>
      <c r="O61" s="50"/>
      <c r="P61" s="50"/>
      <c r="Q61" s="50"/>
      <c r="R61" s="50"/>
      <c r="S61" s="50"/>
      <c r="T61" s="50"/>
      <c r="U61" s="53"/>
    </row>
    <row r="62" spans="1:21" x14ac:dyDescent="0.25">
      <c r="A62" s="37"/>
      <c r="B62" s="19" t="s">
        <v>94</v>
      </c>
      <c r="C62" s="40"/>
      <c r="D62" s="40">
        <v>52</v>
      </c>
      <c r="E62" s="40"/>
      <c r="F62" s="40"/>
      <c r="G62" s="40">
        <v>25</v>
      </c>
      <c r="H62" s="40"/>
      <c r="I62" s="40">
        <v>-8</v>
      </c>
      <c r="J62" s="41"/>
      <c r="K62" s="37"/>
      <c r="L62" s="37"/>
      <c r="M62" s="19" t="s">
        <v>94</v>
      </c>
      <c r="N62" s="40"/>
      <c r="O62" s="40">
        <v>52</v>
      </c>
      <c r="P62" s="40"/>
      <c r="Q62" s="40"/>
      <c r="R62" s="40">
        <v>25</v>
      </c>
      <c r="S62" s="40"/>
      <c r="T62" s="40">
        <v>-8</v>
      </c>
      <c r="U62" s="41"/>
    </row>
    <row r="63" spans="1:21" ht="15.75" thickBot="1" x14ac:dyDescent="0.3">
      <c r="A63" s="37"/>
      <c r="B63" s="25" t="s">
        <v>95</v>
      </c>
      <c r="C63" s="35"/>
      <c r="D63" s="35"/>
      <c r="E63" s="35"/>
      <c r="F63" s="35"/>
      <c r="G63" s="35"/>
      <c r="H63" s="35"/>
      <c r="I63" s="35"/>
      <c r="J63" s="46"/>
      <c r="K63" s="37"/>
      <c r="L63" s="37"/>
      <c r="M63" s="25" t="s">
        <v>95</v>
      </c>
      <c r="N63" s="35"/>
      <c r="O63" s="35"/>
      <c r="P63" s="35"/>
      <c r="Q63" s="35"/>
      <c r="R63" s="35"/>
      <c r="S63" s="35"/>
      <c r="T63" s="35"/>
      <c r="U63" s="46"/>
    </row>
    <row r="64" spans="1:21" ht="15.75" thickBot="1" x14ac:dyDescent="0.3">
      <c r="A64" s="37"/>
      <c r="B64" s="52"/>
      <c r="C64" s="50"/>
      <c r="D64" s="50"/>
      <c r="E64" s="50"/>
      <c r="F64" s="50"/>
      <c r="G64" s="50"/>
      <c r="H64" s="50"/>
      <c r="I64" s="50"/>
      <c r="J64" s="53"/>
      <c r="K64" s="37"/>
      <c r="L64" s="37"/>
      <c r="M64" s="52"/>
      <c r="N64" s="50"/>
      <c r="O64" s="50"/>
      <c r="P64" s="50"/>
      <c r="Q64" s="50"/>
      <c r="R64" s="50"/>
      <c r="S64" s="50"/>
      <c r="T64" s="50"/>
      <c r="U64" s="53"/>
    </row>
    <row r="65" spans="1:21" x14ac:dyDescent="0.25">
      <c r="A65" s="37"/>
      <c r="B65" s="19" t="s">
        <v>63</v>
      </c>
      <c r="C65" s="40"/>
      <c r="D65" s="40">
        <v>20</v>
      </c>
      <c r="E65" s="40"/>
      <c r="F65" s="40"/>
      <c r="G65" s="40"/>
      <c r="H65" s="40"/>
      <c r="I65" s="40"/>
      <c r="J65" s="41"/>
      <c r="K65" s="37"/>
      <c r="L65" s="37"/>
      <c r="M65" s="19" t="s">
        <v>63</v>
      </c>
      <c r="N65" s="40"/>
      <c r="O65" s="40">
        <v>20</v>
      </c>
      <c r="P65" s="40"/>
      <c r="Q65" s="40"/>
      <c r="R65" s="40"/>
      <c r="S65" s="40"/>
      <c r="T65" s="40"/>
      <c r="U65" s="41"/>
    </row>
    <row r="66" spans="1:21" x14ac:dyDescent="0.25">
      <c r="A66" s="37"/>
      <c r="B66" s="22" t="s">
        <v>64</v>
      </c>
      <c r="C66" s="43">
        <v>16</v>
      </c>
      <c r="D66" s="43"/>
      <c r="E66" s="43"/>
      <c r="F66" s="43"/>
      <c r="G66" s="43"/>
      <c r="H66" s="43"/>
      <c r="I66" s="43"/>
      <c r="J66" s="44"/>
      <c r="K66" s="37"/>
      <c r="L66" s="37"/>
      <c r="M66" s="22" t="s">
        <v>64</v>
      </c>
      <c r="N66" s="43">
        <v>16</v>
      </c>
      <c r="O66" s="43"/>
      <c r="P66" s="43"/>
      <c r="Q66" s="43"/>
      <c r="R66" s="43"/>
      <c r="S66" s="43"/>
      <c r="T66" s="43"/>
      <c r="U66" s="44"/>
    </row>
    <row r="67" spans="1:21" x14ac:dyDescent="0.25">
      <c r="A67" s="37"/>
      <c r="B67" s="22" t="s">
        <v>65</v>
      </c>
      <c r="C67" s="43">
        <v>2</v>
      </c>
      <c r="D67" s="43">
        <v>2</v>
      </c>
      <c r="E67" s="43"/>
      <c r="F67" s="43"/>
      <c r="G67" s="43"/>
      <c r="H67" s="43"/>
      <c r="I67" s="43"/>
      <c r="J67" s="44"/>
      <c r="K67" s="37"/>
      <c r="L67" s="37"/>
      <c r="M67" s="22" t="s">
        <v>65</v>
      </c>
      <c r="N67" s="43">
        <v>2</v>
      </c>
      <c r="O67" s="43">
        <v>2</v>
      </c>
      <c r="P67" s="43"/>
      <c r="Q67" s="43"/>
      <c r="R67" s="43"/>
      <c r="S67" s="43"/>
      <c r="T67" s="43"/>
      <c r="U67" s="44"/>
    </row>
    <row r="68" spans="1:21" x14ac:dyDescent="0.25">
      <c r="A68" s="37"/>
      <c r="B68" s="22" t="s">
        <v>70</v>
      </c>
      <c r="C68" s="43"/>
      <c r="D68" s="43"/>
      <c r="E68" s="43"/>
      <c r="F68" s="43"/>
      <c r="G68" s="43"/>
      <c r="H68" s="43"/>
      <c r="I68" s="43">
        <v>25</v>
      </c>
      <c r="J68" s="44"/>
      <c r="K68" s="37"/>
      <c r="L68" s="37"/>
      <c r="M68" s="22" t="s">
        <v>70</v>
      </c>
      <c r="N68" s="43"/>
      <c r="O68" s="43"/>
      <c r="P68" s="43"/>
      <c r="Q68" s="43"/>
      <c r="R68" s="43"/>
      <c r="S68" s="43"/>
      <c r="T68" s="43">
        <v>25</v>
      </c>
      <c r="U68" s="44"/>
    </row>
    <row r="69" spans="1:21" x14ac:dyDescent="0.25">
      <c r="A69" s="37"/>
      <c r="B69" s="22" t="s">
        <v>81</v>
      </c>
      <c r="C69" s="43"/>
      <c r="D69" s="43"/>
      <c r="E69" s="43"/>
      <c r="F69" s="43"/>
      <c r="G69" s="43"/>
      <c r="H69" s="43"/>
      <c r="I69" s="43"/>
      <c r="J69" s="44"/>
      <c r="K69" s="37"/>
      <c r="L69" s="37"/>
      <c r="M69" s="22" t="s">
        <v>81</v>
      </c>
      <c r="N69" s="43"/>
      <c r="O69" s="43"/>
      <c r="P69" s="43"/>
      <c r="Q69" s="43"/>
      <c r="R69" s="43"/>
      <c r="S69" s="43"/>
      <c r="T69" s="43"/>
      <c r="U69" s="44"/>
    </row>
    <row r="70" spans="1:21" ht="15.75" thickBot="1" x14ac:dyDescent="0.3">
      <c r="A70" s="37"/>
      <c r="B70" s="25" t="s">
        <v>82</v>
      </c>
      <c r="C70" s="35"/>
      <c r="D70" s="35"/>
      <c r="E70" s="35"/>
      <c r="F70" s="35"/>
      <c r="G70" s="35"/>
      <c r="H70" s="35"/>
      <c r="I70" s="35"/>
      <c r="J70" s="46"/>
      <c r="K70" s="37"/>
      <c r="L70" s="37"/>
      <c r="M70" s="25" t="s">
        <v>82</v>
      </c>
      <c r="N70" s="35"/>
      <c r="O70" s="35"/>
      <c r="P70" s="35"/>
      <c r="Q70" s="35"/>
      <c r="R70" s="35"/>
      <c r="S70" s="35"/>
      <c r="T70" s="35"/>
      <c r="U70" s="46"/>
    </row>
    <row r="71" spans="1:21" ht="15.75" thickBot="1" x14ac:dyDescent="0.3">
      <c r="A71" s="37"/>
      <c r="B71" s="54"/>
      <c r="C71" s="40" t="s">
        <v>73</v>
      </c>
      <c r="D71" s="40" t="s">
        <v>74</v>
      </c>
      <c r="E71" s="40" t="s">
        <v>75</v>
      </c>
      <c r="F71" s="40" t="s">
        <v>76</v>
      </c>
      <c r="G71" s="40" t="s">
        <v>77</v>
      </c>
      <c r="H71" s="40" t="s">
        <v>78</v>
      </c>
      <c r="I71" s="40" t="s">
        <v>79</v>
      </c>
      <c r="J71" s="41" t="s">
        <v>80</v>
      </c>
      <c r="K71" s="37"/>
      <c r="L71" s="37"/>
      <c r="M71" s="54"/>
      <c r="N71" s="40" t="s">
        <v>73</v>
      </c>
      <c r="O71" s="40" t="s">
        <v>74</v>
      </c>
      <c r="P71" s="40" t="s">
        <v>75</v>
      </c>
      <c r="Q71" s="40" t="s">
        <v>76</v>
      </c>
      <c r="R71" s="40" t="s">
        <v>77</v>
      </c>
      <c r="S71" s="40" t="s">
        <v>78</v>
      </c>
      <c r="T71" s="40" t="s">
        <v>79</v>
      </c>
      <c r="U71" s="41" t="s">
        <v>80</v>
      </c>
    </row>
    <row r="72" spans="1:21" x14ac:dyDescent="0.25">
      <c r="A72" s="37"/>
      <c r="B72" s="19" t="s">
        <v>66</v>
      </c>
      <c r="C72" s="40"/>
      <c r="D72" s="40"/>
      <c r="E72" s="40"/>
      <c r="F72" s="40"/>
      <c r="G72" s="40"/>
      <c r="H72" s="40">
        <v>20</v>
      </c>
      <c r="I72" s="40"/>
      <c r="J72" s="41"/>
      <c r="K72" s="37"/>
      <c r="L72" s="37"/>
      <c r="M72" s="19" t="s">
        <v>66</v>
      </c>
      <c r="N72" s="40"/>
      <c r="O72" s="40"/>
      <c r="P72" s="40"/>
      <c r="Q72" s="40"/>
      <c r="R72" s="40"/>
      <c r="S72" s="40">
        <v>20</v>
      </c>
      <c r="T72" s="40"/>
      <c r="U72" s="41"/>
    </row>
    <row r="73" spans="1:21" x14ac:dyDescent="0.25">
      <c r="A73" s="37"/>
      <c r="B73" s="22" t="s">
        <v>67</v>
      </c>
      <c r="C73" s="43"/>
      <c r="D73" s="43"/>
      <c r="E73" s="43"/>
      <c r="F73" s="43"/>
      <c r="G73" s="43"/>
      <c r="H73" s="43"/>
      <c r="I73" s="43">
        <v>18</v>
      </c>
      <c r="J73" s="44"/>
      <c r="K73" s="37"/>
      <c r="L73" s="37"/>
      <c r="M73" s="22" t="s">
        <v>67</v>
      </c>
      <c r="N73" s="43"/>
      <c r="O73" s="43"/>
      <c r="P73" s="43"/>
      <c r="Q73" s="43"/>
      <c r="R73" s="43"/>
      <c r="S73" s="43"/>
      <c r="T73" s="43">
        <v>18</v>
      </c>
      <c r="U73" s="44"/>
    </row>
    <row r="74" spans="1:21" x14ac:dyDescent="0.25">
      <c r="A74" s="37"/>
      <c r="B74" s="22" t="s">
        <v>68</v>
      </c>
      <c r="C74" s="43"/>
      <c r="D74" s="43"/>
      <c r="E74" s="43"/>
      <c r="F74" s="43"/>
      <c r="G74" s="43"/>
      <c r="H74" s="43">
        <v>10</v>
      </c>
      <c r="I74" s="43"/>
      <c r="J74" s="44"/>
      <c r="K74" s="37"/>
      <c r="L74" s="37"/>
      <c r="M74" s="22" t="s">
        <v>68</v>
      </c>
      <c r="N74" s="43"/>
      <c r="O74" s="43"/>
      <c r="P74" s="43"/>
      <c r="Q74" s="43"/>
      <c r="R74" s="43"/>
      <c r="S74" s="43">
        <v>10</v>
      </c>
      <c r="T74" s="43"/>
      <c r="U74" s="44"/>
    </row>
    <row r="75" spans="1:21" ht="15.75" thickBot="1" x14ac:dyDescent="0.3">
      <c r="A75" s="37"/>
      <c r="B75" s="25" t="s">
        <v>69</v>
      </c>
      <c r="C75" s="35"/>
      <c r="D75" s="35"/>
      <c r="E75" s="35"/>
      <c r="F75" s="35"/>
      <c r="G75" s="35"/>
      <c r="H75" s="35"/>
      <c r="I75" s="35"/>
      <c r="J75" s="46"/>
      <c r="K75" s="37"/>
      <c r="L75" s="37"/>
      <c r="M75" s="25" t="s">
        <v>69</v>
      </c>
      <c r="N75" s="35"/>
      <c r="O75" s="35"/>
      <c r="P75" s="35"/>
      <c r="Q75" s="35"/>
      <c r="R75" s="35"/>
      <c r="S75" s="35"/>
      <c r="T75" s="35"/>
      <c r="U75" s="46"/>
    </row>
    <row r="76" spans="1:21" ht="15.75" thickBot="1" x14ac:dyDescent="0.3">
      <c r="A76" s="37"/>
      <c r="B76" s="52"/>
      <c r="C76" s="50"/>
      <c r="D76" s="50"/>
      <c r="E76" s="50"/>
      <c r="F76" s="50"/>
      <c r="G76" s="50"/>
      <c r="H76" s="50"/>
      <c r="I76" s="50"/>
      <c r="J76" s="53"/>
      <c r="K76" s="37"/>
      <c r="L76" s="37"/>
      <c r="M76" s="52"/>
      <c r="N76" s="50"/>
      <c r="O76" s="50"/>
      <c r="P76" s="50"/>
      <c r="Q76" s="50"/>
      <c r="R76" s="50"/>
      <c r="S76" s="50"/>
      <c r="T76" s="50"/>
      <c r="U76" s="53"/>
    </row>
    <row r="77" spans="1:21" x14ac:dyDescent="0.25">
      <c r="A77" s="37"/>
      <c r="B77" s="19" t="s">
        <v>83</v>
      </c>
      <c r="C77" s="40"/>
      <c r="D77" s="40"/>
      <c r="E77" s="40"/>
      <c r="F77" s="40"/>
      <c r="G77" s="40"/>
      <c r="H77" s="40"/>
      <c r="I77" s="40"/>
      <c r="J77" s="41"/>
      <c r="K77" s="37"/>
      <c r="L77" s="37"/>
      <c r="M77" s="19" t="s">
        <v>83</v>
      </c>
      <c r="N77" s="40"/>
      <c r="O77" s="40"/>
      <c r="P77" s="40"/>
      <c r="Q77" s="40"/>
      <c r="R77" s="40"/>
      <c r="S77" s="40"/>
      <c r="T77" s="40"/>
      <c r="U77" s="41"/>
    </row>
    <row r="78" spans="1:21" x14ac:dyDescent="0.25">
      <c r="A78" s="37"/>
      <c r="B78" s="22" t="s">
        <v>84</v>
      </c>
      <c r="C78" s="43"/>
      <c r="D78" s="43"/>
      <c r="E78" s="43"/>
      <c r="F78" s="43"/>
      <c r="G78" s="43"/>
      <c r="H78" s="43"/>
      <c r="I78" s="43"/>
      <c r="J78" s="44"/>
      <c r="K78" s="37"/>
      <c r="L78" s="37"/>
      <c r="M78" s="22" t="s">
        <v>84</v>
      </c>
      <c r="N78" s="43"/>
      <c r="O78" s="43"/>
      <c r="P78" s="43"/>
      <c r="Q78" s="43"/>
      <c r="R78" s="43"/>
      <c r="S78" s="43"/>
      <c r="T78" s="43"/>
      <c r="U78" s="44"/>
    </row>
    <row r="79" spans="1:21" x14ac:dyDescent="0.25">
      <c r="A79" s="37"/>
      <c r="B79" s="22" t="s">
        <v>85</v>
      </c>
      <c r="C79" s="43"/>
      <c r="D79" s="43"/>
      <c r="E79" s="43"/>
      <c r="F79" s="43"/>
      <c r="G79" s="43"/>
      <c r="H79" s="43"/>
      <c r="I79" s="43"/>
      <c r="J79" s="44"/>
      <c r="K79" s="37"/>
      <c r="L79" s="37"/>
      <c r="M79" s="22" t="s">
        <v>85</v>
      </c>
      <c r="N79" s="43"/>
      <c r="O79" s="43"/>
      <c r="P79" s="43"/>
      <c r="Q79" s="43"/>
      <c r="R79" s="43"/>
      <c r="S79" s="43"/>
      <c r="T79" s="43"/>
      <c r="U79" s="44"/>
    </row>
    <row r="80" spans="1:21" ht="15.75" thickBot="1" x14ac:dyDescent="0.3">
      <c r="A80" s="37"/>
      <c r="B80" s="25" t="s">
        <v>86</v>
      </c>
      <c r="C80" s="35"/>
      <c r="D80" s="35"/>
      <c r="E80" s="35"/>
      <c r="F80" s="35"/>
      <c r="G80" s="35"/>
      <c r="H80" s="35"/>
      <c r="I80" s="35"/>
      <c r="J80" s="46"/>
      <c r="K80" s="37"/>
      <c r="L80" s="37"/>
      <c r="M80" s="25" t="s">
        <v>86</v>
      </c>
      <c r="N80" s="35"/>
      <c r="O80" s="35"/>
      <c r="P80" s="35"/>
      <c r="Q80" s="35"/>
      <c r="R80" s="35"/>
      <c r="S80" s="35"/>
      <c r="T80" s="35"/>
      <c r="U80" s="46"/>
    </row>
    <row r="81" spans="1:21" x14ac:dyDescent="0.25">
      <c r="A81" s="37"/>
      <c r="B81" s="52"/>
      <c r="C81" s="50"/>
      <c r="D81" s="50"/>
      <c r="E81" s="50"/>
      <c r="F81" s="50"/>
      <c r="G81" s="50"/>
      <c r="H81" s="50"/>
      <c r="I81" s="50"/>
      <c r="J81" s="53"/>
      <c r="K81" s="37"/>
      <c r="L81" s="37"/>
      <c r="M81" s="52"/>
      <c r="N81" s="50"/>
      <c r="O81" s="50"/>
      <c r="P81" s="50"/>
      <c r="Q81" s="50"/>
      <c r="R81" s="50"/>
      <c r="S81" s="50"/>
      <c r="T81" s="50"/>
      <c r="U81" s="53"/>
    </row>
    <row r="82" spans="1:21" ht="15.75" thickBot="1" x14ac:dyDescent="0.3">
      <c r="A82" s="37"/>
      <c r="B82" s="52"/>
      <c r="C82" s="50"/>
      <c r="D82" s="50"/>
      <c r="E82" s="50"/>
      <c r="F82" s="50"/>
      <c r="G82" s="50"/>
      <c r="H82" s="50"/>
      <c r="I82" s="50"/>
      <c r="J82" s="53"/>
      <c r="K82" s="37"/>
      <c r="L82" s="37"/>
      <c r="M82" s="52"/>
      <c r="N82" s="50"/>
      <c r="O82" s="50"/>
      <c r="P82" s="50"/>
      <c r="Q82" s="50"/>
      <c r="R82" s="50"/>
      <c r="S82" s="50"/>
      <c r="T82" s="50"/>
      <c r="U82" s="53"/>
    </row>
    <row r="83" spans="1:21" x14ac:dyDescent="0.25">
      <c r="A83" s="37"/>
      <c r="B83" s="19" t="s">
        <v>88</v>
      </c>
      <c r="C83" s="40"/>
      <c r="D83" s="40"/>
      <c r="E83" s="40"/>
      <c r="F83" s="40"/>
      <c r="G83" s="40"/>
      <c r="H83" s="40"/>
      <c r="I83" s="40"/>
      <c r="J83" s="41"/>
      <c r="K83" s="37"/>
      <c r="L83" s="37"/>
      <c r="M83" s="19" t="s">
        <v>88</v>
      </c>
      <c r="N83" s="40"/>
      <c r="O83" s="40"/>
      <c r="P83" s="40"/>
      <c r="Q83" s="40"/>
      <c r="R83" s="40"/>
      <c r="S83" s="40"/>
      <c r="T83" s="40"/>
      <c r="U83" s="41"/>
    </row>
    <row r="84" spans="1:21" x14ac:dyDescent="0.25">
      <c r="A84" s="37"/>
      <c r="B84" s="22" t="s">
        <v>1</v>
      </c>
      <c r="C84" s="43"/>
      <c r="D84" s="43"/>
      <c r="E84" s="43"/>
      <c r="F84" s="43"/>
      <c r="G84" s="43"/>
      <c r="H84" s="43"/>
      <c r="I84" s="43"/>
      <c r="J84" s="44"/>
      <c r="K84" s="37"/>
      <c r="L84" s="37"/>
      <c r="M84" s="22" t="s">
        <v>1</v>
      </c>
      <c r="N84" s="43"/>
      <c r="O84" s="43"/>
      <c r="P84" s="43"/>
      <c r="Q84" s="43"/>
      <c r="R84" s="43"/>
      <c r="S84" s="43"/>
      <c r="T84" s="43"/>
      <c r="U84" s="44"/>
    </row>
    <row r="85" spans="1:21" x14ac:dyDescent="0.25">
      <c r="A85" s="37"/>
      <c r="B85" s="22" t="s">
        <v>71</v>
      </c>
      <c r="C85" s="43">
        <v>70</v>
      </c>
      <c r="D85" s="43">
        <v>71</v>
      </c>
      <c r="E85" s="43">
        <v>72</v>
      </c>
      <c r="F85" s="43">
        <v>65</v>
      </c>
      <c r="G85" s="43">
        <v>66</v>
      </c>
      <c r="H85" s="43"/>
      <c r="I85" s="43"/>
      <c r="J85" s="44"/>
      <c r="K85" s="37"/>
      <c r="L85" s="37"/>
      <c r="M85" s="22" t="s">
        <v>71</v>
      </c>
      <c r="N85" s="43">
        <v>70</v>
      </c>
      <c r="O85" s="43">
        <v>71</v>
      </c>
      <c r="P85" s="43">
        <v>72</v>
      </c>
      <c r="Q85" s="43">
        <v>65</v>
      </c>
      <c r="R85" s="43">
        <v>66</v>
      </c>
      <c r="S85" s="43"/>
      <c r="T85" s="43"/>
      <c r="U85" s="44"/>
    </row>
    <row r="86" spans="1:21" ht="15.75" thickBot="1" x14ac:dyDescent="0.3">
      <c r="A86" s="37"/>
      <c r="B86" s="25" t="s">
        <v>72</v>
      </c>
      <c r="C86" s="35"/>
      <c r="D86" s="35"/>
      <c r="E86" s="35"/>
      <c r="F86" s="35"/>
      <c r="G86" s="35"/>
      <c r="H86" s="35"/>
      <c r="I86" s="35"/>
      <c r="J86" s="46"/>
      <c r="K86" s="37"/>
      <c r="L86" s="37"/>
      <c r="M86" s="25" t="s">
        <v>72</v>
      </c>
      <c r="N86" s="35"/>
      <c r="O86" s="35"/>
      <c r="P86" s="35"/>
      <c r="Q86" s="35"/>
      <c r="R86" s="35"/>
      <c r="S86" s="35"/>
      <c r="T86" s="35"/>
      <c r="U86" s="46"/>
    </row>
    <row r="87" spans="1:21" ht="15.75" thickBot="1" x14ac:dyDescent="0.3">
      <c r="A87" s="37"/>
      <c r="B87" s="49"/>
      <c r="C87" s="49"/>
      <c r="D87" s="50"/>
      <c r="E87" s="50"/>
      <c r="F87" s="50"/>
      <c r="G87" s="50"/>
      <c r="H87" s="50"/>
      <c r="I87" s="50"/>
      <c r="J87" s="50"/>
      <c r="K87" s="37"/>
      <c r="L87" s="37"/>
      <c r="M87" s="49"/>
      <c r="N87" s="49"/>
      <c r="O87" s="50"/>
      <c r="P87" s="50"/>
      <c r="Q87" s="50"/>
      <c r="R87" s="50"/>
      <c r="S87" s="50"/>
      <c r="T87" s="50"/>
      <c r="U87" s="50"/>
    </row>
    <row r="88" spans="1:21" ht="15.75" thickBot="1" x14ac:dyDescent="0.3">
      <c r="A88" s="37"/>
      <c r="B88" s="49"/>
      <c r="C88" s="65" t="s">
        <v>73</v>
      </c>
      <c r="D88" s="7" t="s">
        <v>74</v>
      </c>
      <c r="E88" s="7" t="s">
        <v>75</v>
      </c>
      <c r="F88" s="7" t="s">
        <v>76</v>
      </c>
      <c r="G88" s="7" t="s">
        <v>77</v>
      </c>
      <c r="H88" s="7" t="s">
        <v>78</v>
      </c>
      <c r="I88" s="7" t="s">
        <v>79</v>
      </c>
      <c r="J88" s="66" t="s">
        <v>80</v>
      </c>
      <c r="K88" s="37"/>
      <c r="L88" s="37"/>
      <c r="M88" s="49"/>
      <c r="N88" s="65" t="s">
        <v>73</v>
      </c>
      <c r="O88" s="7" t="s">
        <v>74</v>
      </c>
      <c r="P88" s="7" t="s">
        <v>75</v>
      </c>
      <c r="Q88" s="7" t="s">
        <v>76</v>
      </c>
      <c r="R88" s="7" t="s">
        <v>77</v>
      </c>
      <c r="S88" s="7" t="s">
        <v>78</v>
      </c>
      <c r="T88" s="7" t="s">
        <v>79</v>
      </c>
      <c r="U88" s="66" t="s">
        <v>80</v>
      </c>
    </row>
    <row r="89" spans="1:21" ht="21.75" thickBot="1" x14ac:dyDescent="0.4">
      <c r="A89" s="37"/>
      <c r="B89" s="47" t="s">
        <v>87</v>
      </c>
      <c r="C89" s="48">
        <f>SUM(C53:C86)</f>
        <v>88</v>
      </c>
      <c r="D89" s="48">
        <f t="shared" ref="D89:J89" si="2">SUM(D53:D86)</f>
        <v>227</v>
      </c>
      <c r="E89" s="48">
        <f t="shared" si="2"/>
        <v>81</v>
      </c>
      <c r="F89" s="48">
        <f t="shared" si="2"/>
        <v>65</v>
      </c>
      <c r="G89" s="48">
        <f t="shared" si="2"/>
        <v>91</v>
      </c>
      <c r="H89" s="48">
        <f t="shared" si="2"/>
        <v>64</v>
      </c>
      <c r="I89" s="48">
        <f t="shared" si="2"/>
        <v>35</v>
      </c>
      <c r="J89" s="48">
        <f t="shared" si="2"/>
        <v>171</v>
      </c>
      <c r="K89" s="37"/>
      <c r="L89" s="37"/>
      <c r="M89" s="47" t="s">
        <v>87</v>
      </c>
      <c r="N89" s="48">
        <f>SUM(N53:N86)</f>
        <v>88</v>
      </c>
      <c r="O89" s="48">
        <f t="shared" ref="O89:U89" si="3">SUM(O53:O86)</f>
        <v>227</v>
      </c>
      <c r="P89" s="48">
        <f t="shared" si="3"/>
        <v>81</v>
      </c>
      <c r="Q89" s="48">
        <f t="shared" si="3"/>
        <v>65</v>
      </c>
      <c r="R89" s="48">
        <f t="shared" si="3"/>
        <v>91</v>
      </c>
      <c r="S89" s="48">
        <f t="shared" si="3"/>
        <v>64</v>
      </c>
      <c r="T89" s="48">
        <f t="shared" si="3"/>
        <v>35</v>
      </c>
      <c r="U89" s="48">
        <f t="shared" si="3"/>
        <v>171</v>
      </c>
    </row>
    <row r="90" spans="1:21" ht="15.75" thickBot="1" x14ac:dyDescent="0.3">
      <c r="A90" s="37"/>
      <c r="B90" s="37"/>
      <c r="C90" s="37"/>
      <c r="D90" s="36"/>
      <c r="E90" s="36"/>
      <c r="F90" s="36"/>
      <c r="G90" s="36"/>
      <c r="H90" s="36"/>
      <c r="I90" s="36"/>
      <c r="J90" s="36"/>
      <c r="K90" s="37"/>
      <c r="L90" s="37"/>
      <c r="M90" s="37"/>
      <c r="N90" s="37"/>
      <c r="O90" s="36"/>
      <c r="P90" s="36"/>
      <c r="Q90" s="36"/>
      <c r="R90" s="36"/>
      <c r="S90" s="36"/>
      <c r="T90" s="36"/>
      <c r="U90" s="36"/>
    </row>
    <row r="91" spans="1:21" ht="15.75" thickBot="1" x14ac:dyDescent="0.3">
      <c r="A91" s="37"/>
      <c r="B91" s="37"/>
      <c r="C91" s="64" t="s">
        <v>90</v>
      </c>
      <c r="D91" s="36"/>
      <c r="E91" s="36"/>
      <c r="F91" s="51"/>
      <c r="G91" s="64" t="s">
        <v>89</v>
      </c>
      <c r="H91" s="36"/>
      <c r="I91" s="51"/>
      <c r="J91" s="64" t="s">
        <v>91</v>
      </c>
      <c r="K91" s="37"/>
      <c r="L91" s="37"/>
      <c r="M91" s="37"/>
      <c r="N91" s="64" t="s">
        <v>90</v>
      </c>
      <c r="O91" s="36"/>
      <c r="P91" s="36"/>
      <c r="Q91" s="51"/>
      <c r="R91" s="64" t="s">
        <v>89</v>
      </c>
      <c r="S91" s="36"/>
      <c r="T91" s="51"/>
      <c r="U91" s="64" t="s">
        <v>91</v>
      </c>
    </row>
    <row r="92" spans="1:21" ht="30.75" thickBot="1" x14ac:dyDescent="0.3">
      <c r="A92" s="37"/>
      <c r="B92" s="57" t="s">
        <v>92</v>
      </c>
      <c r="C92" s="59">
        <f>D89+C89+I89/2+H89/5+((E89/4)/2)</f>
        <v>355.42500000000001</v>
      </c>
      <c r="D92" s="36"/>
      <c r="E92" s="69" t="s">
        <v>92</v>
      </c>
      <c r="F92" s="70"/>
      <c r="G92" s="59">
        <f>D89+I89/2+H89/5</f>
        <v>257.3</v>
      </c>
      <c r="H92" s="36"/>
      <c r="I92" s="58" t="s">
        <v>92</v>
      </c>
      <c r="J92" s="59">
        <f>C89+I89/2+H89/5</f>
        <v>118.3</v>
      </c>
      <c r="K92" s="37"/>
      <c r="L92" s="37"/>
      <c r="M92" s="57" t="s">
        <v>92</v>
      </c>
      <c r="N92" s="59">
        <f>O89+N89+T89/2+S89/5+((P89/4)/2)</f>
        <v>355.42500000000001</v>
      </c>
      <c r="O92" s="36"/>
      <c r="P92" s="69" t="s">
        <v>92</v>
      </c>
      <c r="Q92" s="70"/>
      <c r="R92" s="59">
        <f>O89+T89/2+S89/5</f>
        <v>257.3</v>
      </c>
      <c r="S92" s="36"/>
      <c r="T92" s="58" t="s">
        <v>92</v>
      </c>
      <c r="U92" s="59">
        <f>N89+T89/2+S89/5</f>
        <v>118.3</v>
      </c>
    </row>
    <row r="93" spans="1:21" x14ac:dyDescent="0.25">
      <c r="A93" s="37"/>
      <c r="B93" s="37"/>
      <c r="C93" s="37"/>
      <c r="D93" s="36"/>
      <c r="E93" s="36"/>
      <c r="F93" s="36"/>
      <c r="G93" s="36"/>
      <c r="H93" s="36"/>
      <c r="I93" s="36"/>
      <c r="J93" s="36"/>
      <c r="K93" s="37"/>
      <c r="L93" s="37"/>
      <c r="M93" s="37"/>
      <c r="N93" s="37"/>
      <c r="O93" s="36"/>
      <c r="P93" s="36"/>
      <c r="Q93" s="36"/>
      <c r="R93" s="36"/>
      <c r="S93" s="36"/>
      <c r="T93" s="36"/>
      <c r="U93" s="36"/>
    </row>
    <row r="94" spans="1:21" x14ac:dyDescent="0.25">
      <c r="A94" s="37"/>
      <c r="B94" s="37"/>
      <c r="C94" s="37"/>
      <c r="D94" s="36"/>
      <c r="E94" s="36"/>
      <c r="F94" s="36"/>
      <c r="G94" s="36"/>
      <c r="H94" s="36"/>
      <c r="I94" s="36"/>
      <c r="J94" s="36"/>
      <c r="K94" s="37"/>
      <c r="L94" s="37"/>
      <c r="M94" s="37"/>
      <c r="N94" s="37"/>
      <c r="O94" s="36"/>
      <c r="P94" s="36"/>
      <c r="Q94" s="36"/>
      <c r="R94" s="36"/>
      <c r="S94" s="36"/>
      <c r="T94" s="36"/>
      <c r="U94" s="36"/>
    </row>
    <row r="95" spans="1:21" x14ac:dyDescent="0.25">
      <c r="A95" s="37"/>
      <c r="B95" s="37"/>
      <c r="C95" s="37"/>
      <c r="D95" s="36"/>
      <c r="E95" s="36"/>
      <c r="F95" s="36"/>
      <c r="G95" s="36"/>
      <c r="H95" s="36"/>
      <c r="I95" s="36"/>
      <c r="J95" s="36"/>
      <c r="K95" s="37"/>
      <c r="L95" s="37"/>
      <c r="M95" s="37"/>
      <c r="N95" s="37"/>
      <c r="O95" s="36"/>
      <c r="P95" s="36"/>
      <c r="Q95" s="36"/>
      <c r="R95" s="36"/>
      <c r="S95" s="36"/>
      <c r="T95" s="36"/>
      <c r="U95" s="36"/>
    </row>
    <row r="96" spans="1:21" ht="15.75" thickBot="1" x14ac:dyDescent="0.3">
      <c r="A96" s="37"/>
      <c r="B96" s="37"/>
      <c r="C96" s="37"/>
      <c r="D96" s="36"/>
      <c r="E96" s="36"/>
      <c r="F96" s="36"/>
      <c r="G96" s="36"/>
      <c r="H96" s="36"/>
      <c r="I96" s="36"/>
      <c r="J96" s="36"/>
      <c r="K96" s="37"/>
      <c r="L96" s="37"/>
      <c r="M96" s="37"/>
      <c r="N96" s="37"/>
      <c r="O96" s="36"/>
      <c r="P96" s="36"/>
      <c r="Q96" s="36"/>
      <c r="R96" s="36"/>
      <c r="S96" s="36"/>
      <c r="T96" s="36"/>
      <c r="U96" s="36"/>
    </row>
    <row r="97" spans="1:21" ht="15" customHeight="1" x14ac:dyDescent="0.25">
      <c r="A97" s="37"/>
      <c r="B97" s="71" t="s">
        <v>93</v>
      </c>
      <c r="C97" s="72"/>
      <c r="D97" s="72"/>
      <c r="E97" s="72"/>
      <c r="F97" s="72"/>
      <c r="G97" s="72"/>
      <c r="H97" s="72"/>
      <c r="I97" s="72"/>
      <c r="J97" s="73"/>
      <c r="K97" s="37"/>
      <c r="L97" s="37"/>
      <c r="M97" s="71" t="s">
        <v>100</v>
      </c>
      <c r="N97" s="72"/>
      <c r="O97" s="72"/>
      <c r="P97" s="72"/>
      <c r="Q97" s="72"/>
      <c r="R97" s="72"/>
      <c r="S97" s="72"/>
      <c r="T97" s="72"/>
      <c r="U97" s="73"/>
    </row>
    <row r="98" spans="1:21" ht="15.75" customHeight="1" thickBot="1" x14ac:dyDescent="0.3">
      <c r="A98" s="37"/>
      <c r="B98" s="74"/>
      <c r="C98" s="75"/>
      <c r="D98" s="75"/>
      <c r="E98" s="75"/>
      <c r="F98" s="75"/>
      <c r="G98" s="75"/>
      <c r="H98" s="75"/>
      <c r="I98" s="75"/>
      <c r="J98" s="76"/>
      <c r="K98" s="37"/>
      <c r="L98" s="37"/>
      <c r="M98" s="74"/>
      <c r="N98" s="75"/>
      <c r="O98" s="75"/>
      <c r="P98" s="75"/>
      <c r="Q98" s="75"/>
      <c r="R98" s="75"/>
      <c r="S98" s="75"/>
      <c r="T98" s="75"/>
      <c r="U98" s="76"/>
    </row>
    <row r="99" spans="1:21" ht="15.75" thickBot="1" x14ac:dyDescent="0.3">
      <c r="A99" s="37"/>
      <c r="B99" s="19"/>
      <c r="C99" s="40" t="s">
        <v>73</v>
      </c>
      <c r="D99" s="40" t="s">
        <v>74</v>
      </c>
      <c r="E99" s="40" t="s">
        <v>75</v>
      </c>
      <c r="F99" s="40" t="s">
        <v>76</v>
      </c>
      <c r="G99" s="40" t="s">
        <v>77</v>
      </c>
      <c r="H99" s="40" t="s">
        <v>78</v>
      </c>
      <c r="I99" s="40" t="s">
        <v>79</v>
      </c>
      <c r="J99" s="41" t="s">
        <v>80</v>
      </c>
      <c r="K99" s="37"/>
      <c r="L99" s="37"/>
      <c r="M99" s="19"/>
      <c r="N99" s="40" t="s">
        <v>73</v>
      </c>
      <c r="O99" s="40" t="s">
        <v>74</v>
      </c>
      <c r="P99" s="40" t="s">
        <v>75</v>
      </c>
      <c r="Q99" s="40" t="s">
        <v>76</v>
      </c>
      <c r="R99" s="40" t="s">
        <v>77</v>
      </c>
      <c r="S99" s="40" t="s">
        <v>78</v>
      </c>
      <c r="T99" s="40" t="s">
        <v>79</v>
      </c>
      <c r="U99" s="41" t="s">
        <v>80</v>
      </c>
    </row>
    <row r="100" spans="1:21" x14ac:dyDescent="0.25">
      <c r="A100" s="37"/>
      <c r="B100" s="19" t="s">
        <v>56</v>
      </c>
      <c r="C100" s="40"/>
      <c r="D100" s="40">
        <v>9</v>
      </c>
      <c r="E100" s="40">
        <v>10</v>
      </c>
      <c r="F100" s="40"/>
      <c r="G100" s="40"/>
      <c r="H100" s="40"/>
      <c r="I100" s="40"/>
      <c r="J100" s="41">
        <v>171</v>
      </c>
      <c r="K100" s="37"/>
      <c r="L100" s="37"/>
      <c r="M100" s="19" t="s">
        <v>56</v>
      </c>
      <c r="N100" s="40"/>
      <c r="O100" s="40"/>
      <c r="P100" s="40"/>
      <c r="Q100" s="40"/>
      <c r="R100" s="40"/>
      <c r="S100" s="40"/>
      <c r="T100" s="40"/>
      <c r="U100" s="41">
        <v>171</v>
      </c>
    </row>
    <row r="101" spans="1:21" x14ac:dyDescent="0.25">
      <c r="A101" s="37"/>
      <c r="B101" s="22" t="s">
        <v>57</v>
      </c>
      <c r="C101" s="43"/>
      <c r="D101" s="43"/>
      <c r="E101" s="43"/>
      <c r="F101" s="43"/>
      <c r="G101" s="43"/>
      <c r="H101" s="43"/>
      <c r="I101" s="43"/>
      <c r="J101" s="44"/>
      <c r="K101" s="37"/>
      <c r="L101" s="37"/>
      <c r="M101" s="22" t="s">
        <v>57</v>
      </c>
      <c r="N101" s="43"/>
      <c r="O101" s="43"/>
      <c r="P101" s="43"/>
      <c r="Q101" s="43"/>
      <c r="R101" s="43"/>
      <c r="S101" s="43"/>
      <c r="T101" s="43"/>
      <c r="U101" s="44"/>
    </row>
    <row r="102" spans="1:21" ht="15.75" thickBot="1" x14ac:dyDescent="0.3">
      <c r="A102" s="37"/>
      <c r="B102" s="25" t="s">
        <v>58</v>
      </c>
      <c r="C102" s="35"/>
      <c r="D102" s="35">
        <v>34</v>
      </c>
      <c r="E102" s="35"/>
      <c r="F102" s="35"/>
      <c r="G102" s="35"/>
      <c r="H102" s="35"/>
      <c r="I102" s="35"/>
      <c r="J102" s="46"/>
      <c r="K102" s="37"/>
      <c r="L102" s="37"/>
      <c r="M102" s="25" t="s">
        <v>58</v>
      </c>
      <c r="N102" s="35"/>
      <c r="O102" s="35">
        <v>34</v>
      </c>
      <c r="P102" s="35"/>
      <c r="Q102" s="35"/>
      <c r="R102" s="35"/>
      <c r="S102" s="35"/>
      <c r="T102" s="35"/>
      <c r="U102" s="46"/>
    </row>
    <row r="103" spans="1:21" ht="15.75" thickBot="1" x14ac:dyDescent="0.3">
      <c r="A103" s="37"/>
      <c r="B103" s="52"/>
      <c r="C103" s="50"/>
      <c r="D103" s="50"/>
      <c r="E103" s="50"/>
      <c r="F103" s="50"/>
      <c r="G103" s="50"/>
      <c r="H103" s="50"/>
      <c r="I103" s="50"/>
      <c r="J103" s="53"/>
      <c r="K103" s="37"/>
      <c r="L103" s="37"/>
      <c r="M103" s="52"/>
      <c r="N103" s="50"/>
      <c r="O103" s="50"/>
      <c r="P103" s="50"/>
      <c r="Q103" s="50"/>
      <c r="R103" s="50"/>
      <c r="S103" s="50"/>
      <c r="T103" s="50"/>
      <c r="U103" s="53"/>
    </row>
    <row r="104" spans="1:21" x14ac:dyDescent="0.25">
      <c r="A104" s="37"/>
      <c r="B104" s="19" t="s">
        <v>59</v>
      </c>
      <c r="C104" s="40"/>
      <c r="D104" s="40">
        <v>14</v>
      </c>
      <c r="E104" s="40"/>
      <c r="F104" s="40"/>
      <c r="G104" s="40"/>
      <c r="H104" s="40">
        <v>34</v>
      </c>
      <c r="I104" s="40"/>
      <c r="J104" s="41"/>
      <c r="K104" s="37"/>
      <c r="L104" s="37"/>
      <c r="M104" s="19" t="s">
        <v>59</v>
      </c>
      <c r="N104" s="40"/>
      <c r="O104" s="40">
        <v>14</v>
      </c>
      <c r="P104" s="40"/>
      <c r="Q104" s="40"/>
      <c r="R104" s="40"/>
      <c r="S104" s="40">
        <v>34</v>
      </c>
      <c r="T104" s="40"/>
      <c r="U104" s="41"/>
    </row>
    <row r="105" spans="1:21" x14ac:dyDescent="0.25">
      <c r="A105" s="37"/>
      <c r="B105" s="22" t="s">
        <v>60</v>
      </c>
      <c r="C105" s="43"/>
      <c r="D105" s="43">
        <v>17</v>
      </c>
      <c r="E105" s="43">
        <v>9</v>
      </c>
      <c r="F105" s="43"/>
      <c r="G105" s="43"/>
      <c r="H105" s="43"/>
      <c r="I105" s="43"/>
      <c r="J105" s="44"/>
      <c r="K105" s="37"/>
      <c r="L105" s="37"/>
      <c r="M105" s="22" t="s">
        <v>60</v>
      </c>
      <c r="N105" s="43"/>
      <c r="O105" s="43">
        <v>17</v>
      </c>
      <c r="P105" s="43">
        <v>9</v>
      </c>
      <c r="Q105" s="43"/>
      <c r="R105" s="43"/>
      <c r="S105" s="43"/>
      <c r="T105" s="43"/>
      <c r="U105" s="44"/>
    </row>
    <row r="106" spans="1:21" x14ac:dyDescent="0.25">
      <c r="A106" s="37"/>
      <c r="B106" s="22" t="s">
        <v>61</v>
      </c>
      <c r="C106" s="43"/>
      <c r="D106" s="43">
        <v>11</v>
      </c>
      <c r="E106" s="43"/>
      <c r="F106" s="43"/>
      <c r="G106" s="43"/>
      <c r="H106" s="43"/>
      <c r="I106" s="43"/>
      <c r="J106" s="44"/>
      <c r="K106" s="37"/>
      <c r="L106" s="37"/>
      <c r="M106" s="22" t="s">
        <v>61</v>
      </c>
      <c r="N106" s="43"/>
      <c r="O106" s="43">
        <v>11</v>
      </c>
      <c r="P106" s="43"/>
      <c r="Q106" s="43"/>
      <c r="R106" s="43"/>
      <c r="S106" s="43"/>
      <c r="T106" s="43"/>
      <c r="U106" s="44"/>
    </row>
    <row r="107" spans="1:21" ht="15.75" thickBot="1" x14ac:dyDescent="0.3">
      <c r="A107" s="37"/>
      <c r="B107" s="25" t="s">
        <v>62</v>
      </c>
      <c r="C107" s="35"/>
      <c r="D107" s="35">
        <v>6</v>
      </c>
      <c r="E107" s="35"/>
      <c r="F107" s="35"/>
      <c r="G107" s="35"/>
      <c r="H107" s="35"/>
      <c r="I107" s="35"/>
      <c r="J107" s="46"/>
      <c r="K107" s="37"/>
      <c r="L107" s="37"/>
      <c r="M107" s="25" t="s">
        <v>62</v>
      </c>
      <c r="N107" s="35"/>
      <c r="O107" s="35">
        <v>6</v>
      </c>
      <c r="P107" s="35"/>
      <c r="Q107" s="35"/>
      <c r="R107" s="35"/>
      <c r="S107" s="35"/>
      <c r="T107" s="35"/>
      <c r="U107" s="46"/>
    </row>
    <row r="108" spans="1:21" ht="15.75" thickBot="1" x14ac:dyDescent="0.3">
      <c r="A108" s="37"/>
      <c r="B108" s="52"/>
      <c r="C108" s="50"/>
      <c r="D108" s="50"/>
      <c r="E108" s="50"/>
      <c r="F108" s="50"/>
      <c r="G108" s="50"/>
      <c r="H108" s="50"/>
      <c r="I108" s="50"/>
      <c r="J108" s="53"/>
      <c r="K108" s="37"/>
      <c r="L108" s="37"/>
      <c r="M108" s="52"/>
      <c r="N108" s="50"/>
      <c r="O108" s="50"/>
      <c r="P108" s="50"/>
      <c r="Q108" s="50"/>
      <c r="R108" s="50"/>
      <c r="S108" s="50"/>
      <c r="T108" s="50"/>
      <c r="U108" s="53"/>
    </row>
    <row r="109" spans="1:21" x14ac:dyDescent="0.25">
      <c r="A109" s="37"/>
      <c r="B109" s="19" t="s">
        <v>94</v>
      </c>
      <c r="C109" s="40"/>
      <c r="D109" s="40">
        <v>52</v>
      </c>
      <c r="E109" s="40"/>
      <c r="F109" s="40"/>
      <c r="G109" s="40">
        <v>25</v>
      </c>
      <c r="H109" s="40"/>
      <c r="I109" s="40">
        <v>-8</v>
      </c>
      <c r="J109" s="41"/>
      <c r="K109" s="37"/>
      <c r="L109" s="37"/>
      <c r="M109" s="19" t="s">
        <v>94</v>
      </c>
      <c r="N109" s="40"/>
      <c r="O109" s="40">
        <v>52</v>
      </c>
      <c r="P109" s="40"/>
      <c r="Q109" s="40"/>
      <c r="R109" s="40">
        <v>25</v>
      </c>
      <c r="S109" s="40"/>
      <c r="T109" s="40">
        <v>-8</v>
      </c>
      <c r="U109" s="41"/>
    </row>
    <row r="110" spans="1:21" ht="15.75" thickBot="1" x14ac:dyDescent="0.3">
      <c r="A110" s="37"/>
      <c r="B110" s="25" t="s">
        <v>95</v>
      </c>
      <c r="C110" s="35"/>
      <c r="D110" s="35"/>
      <c r="E110" s="35"/>
      <c r="F110" s="35"/>
      <c r="G110" s="35"/>
      <c r="H110" s="35"/>
      <c r="I110" s="35"/>
      <c r="J110" s="46"/>
      <c r="K110" s="37"/>
      <c r="L110" s="37"/>
      <c r="M110" s="25" t="s">
        <v>95</v>
      </c>
      <c r="N110" s="35"/>
      <c r="O110" s="35"/>
      <c r="P110" s="35"/>
      <c r="Q110" s="35"/>
      <c r="R110" s="35"/>
      <c r="S110" s="35"/>
      <c r="T110" s="35"/>
      <c r="U110" s="46"/>
    </row>
    <row r="111" spans="1:21" ht="15.75" thickBot="1" x14ac:dyDescent="0.3">
      <c r="A111" s="37"/>
      <c r="B111" s="52"/>
      <c r="C111" s="50"/>
      <c r="D111" s="50"/>
      <c r="E111" s="50"/>
      <c r="F111" s="50"/>
      <c r="G111" s="50"/>
      <c r="H111" s="50"/>
      <c r="I111" s="50"/>
      <c r="J111" s="53"/>
      <c r="K111" s="37"/>
      <c r="L111" s="37"/>
      <c r="M111" s="52"/>
      <c r="N111" s="50"/>
      <c r="O111" s="50"/>
      <c r="P111" s="50"/>
      <c r="Q111" s="50"/>
      <c r="R111" s="50"/>
      <c r="S111" s="50"/>
      <c r="T111" s="50"/>
      <c r="U111" s="53"/>
    </row>
    <row r="112" spans="1:21" x14ac:dyDescent="0.25">
      <c r="A112" s="37"/>
      <c r="B112" s="19" t="s">
        <v>63</v>
      </c>
      <c r="C112" s="40"/>
      <c r="D112" s="40">
        <v>20</v>
      </c>
      <c r="E112" s="40"/>
      <c r="F112" s="40"/>
      <c r="G112" s="40"/>
      <c r="H112" s="40"/>
      <c r="I112" s="40"/>
      <c r="J112" s="41"/>
      <c r="K112" s="37"/>
      <c r="L112" s="37"/>
      <c r="M112" s="19" t="s">
        <v>63</v>
      </c>
      <c r="N112" s="40"/>
      <c r="O112" s="40">
        <v>20</v>
      </c>
      <c r="P112" s="40"/>
      <c r="Q112" s="40"/>
      <c r="R112" s="40"/>
      <c r="S112" s="40"/>
      <c r="T112" s="40"/>
      <c r="U112" s="41"/>
    </row>
    <row r="113" spans="1:21" x14ac:dyDescent="0.25">
      <c r="A113" s="37"/>
      <c r="B113" s="22" t="s">
        <v>64</v>
      </c>
      <c r="C113" s="43">
        <v>5</v>
      </c>
      <c r="D113" s="43">
        <v>5</v>
      </c>
      <c r="E113" s="43"/>
      <c r="F113" s="43"/>
      <c r="G113" s="43"/>
      <c r="H113" s="43"/>
      <c r="I113" s="43"/>
      <c r="J113" s="44"/>
      <c r="K113" s="37"/>
      <c r="L113" s="37"/>
      <c r="M113" s="22" t="s">
        <v>64</v>
      </c>
      <c r="N113" s="43">
        <v>16</v>
      </c>
      <c r="O113" s="43"/>
      <c r="P113" s="43"/>
      <c r="Q113" s="43"/>
      <c r="R113" s="43"/>
      <c r="S113" s="43"/>
      <c r="T113" s="43"/>
      <c r="U113" s="44"/>
    </row>
    <row r="114" spans="1:21" x14ac:dyDescent="0.25">
      <c r="A114" s="37"/>
      <c r="B114" s="22" t="s">
        <v>65</v>
      </c>
      <c r="C114" s="43">
        <v>2</v>
      </c>
      <c r="D114" s="43">
        <v>2</v>
      </c>
      <c r="E114" s="43"/>
      <c r="F114" s="43"/>
      <c r="G114" s="43"/>
      <c r="H114" s="43"/>
      <c r="I114" s="43"/>
      <c r="J114" s="44"/>
      <c r="K114" s="37"/>
      <c r="L114" s="37"/>
      <c r="M114" s="22" t="s">
        <v>65</v>
      </c>
      <c r="N114" s="43">
        <v>2</v>
      </c>
      <c r="O114" s="43">
        <v>2</v>
      </c>
      <c r="P114" s="43"/>
      <c r="Q114" s="43"/>
      <c r="R114" s="43"/>
      <c r="S114" s="43"/>
      <c r="T114" s="43"/>
      <c r="U114" s="44"/>
    </row>
    <row r="115" spans="1:21" x14ac:dyDescent="0.25">
      <c r="A115" s="37"/>
      <c r="B115" s="22" t="s">
        <v>70</v>
      </c>
      <c r="C115" s="43"/>
      <c r="D115" s="43"/>
      <c r="E115" s="43"/>
      <c r="F115" s="43"/>
      <c r="G115" s="43"/>
      <c r="H115" s="43"/>
      <c r="I115" s="43">
        <v>25</v>
      </c>
      <c r="J115" s="44"/>
      <c r="K115" s="37"/>
      <c r="L115" s="37"/>
      <c r="M115" s="22" t="s">
        <v>70</v>
      </c>
      <c r="N115" s="43"/>
      <c r="O115" s="43"/>
      <c r="P115" s="43"/>
      <c r="Q115" s="43"/>
      <c r="R115" s="43"/>
      <c r="S115" s="43"/>
      <c r="T115" s="43">
        <v>25</v>
      </c>
      <c r="U115" s="44"/>
    </row>
    <row r="116" spans="1:21" x14ac:dyDescent="0.25">
      <c r="A116" s="37"/>
      <c r="B116" s="22" t="s">
        <v>81</v>
      </c>
      <c r="C116" s="43"/>
      <c r="D116" s="43"/>
      <c r="E116" s="43"/>
      <c r="F116" s="43"/>
      <c r="G116" s="43"/>
      <c r="H116" s="43"/>
      <c r="I116" s="43"/>
      <c r="J116" s="44"/>
      <c r="K116" s="37"/>
      <c r="L116" s="37"/>
      <c r="M116" s="22" t="s">
        <v>81</v>
      </c>
      <c r="N116" s="43"/>
      <c r="O116" s="43"/>
      <c r="P116" s="43"/>
      <c r="Q116" s="43"/>
      <c r="R116" s="43"/>
      <c r="S116" s="43"/>
      <c r="T116" s="43"/>
      <c r="U116" s="44"/>
    </row>
    <row r="117" spans="1:21" ht="15.75" thickBot="1" x14ac:dyDescent="0.3">
      <c r="A117" s="37"/>
      <c r="B117" s="25" t="s">
        <v>82</v>
      </c>
      <c r="C117" s="35"/>
      <c r="D117" s="35"/>
      <c r="E117" s="35"/>
      <c r="F117" s="35"/>
      <c r="G117" s="35"/>
      <c r="H117" s="35"/>
      <c r="I117" s="35"/>
      <c r="J117" s="46"/>
      <c r="K117" s="37"/>
      <c r="L117" s="37"/>
      <c r="M117" s="25" t="s">
        <v>82</v>
      </c>
      <c r="N117" s="35"/>
      <c r="O117" s="35"/>
      <c r="P117" s="35"/>
      <c r="Q117" s="35"/>
      <c r="R117" s="35"/>
      <c r="S117" s="35"/>
      <c r="T117" s="35"/>
      <c r="U117" s="46"/>
    </row>
    <row r="118" spans="1:21" ht="15.75" thickBot="1" x14ac:dyDescent="0.3">
      <c r="A118" s="37"/>
      <c r="B118" s="54"/>
      <c r="C118" s="40" t="s">
        <v>73</v>
      </c>
      <c r="D118" s="40" t="s">
        <v>74</v>
      </c>
      <c r="E118" s="40" t="s">
        <v>75</v>
      </c>
      <c r="F118" s="40" t="s">
        <v>76</v>
      </c>
      <c r="G118" s="40" t="s">
        <v>77</v>
      </c>
      <c r="H118" s="40" t="s">
        <v>78</v>
      </c>
      <c r="I118" s="40" t="s">
        <v>79</v>
      </c>
      <c r="J118" s="41" t="s">
        <v>80</v>
      </c>
      <c r="K118" s="37"/>
      <c r="L118" s="37"/>
      <c r="M118" s="54"/>
      <c r="N118" s="40" t="s">
        <v>73</v>
      </c>
      <c r="O118" s="40" t="s">
        <v>74</v>
      </c>
      <c r="P118" s="40" t="s">
        <v>75</v>
      </c>
      <c r="Q118" s="40" t="s">
        <v>76</v>
      </c>
      <c r="R118" s="40" t="s">
        <v>77</v>
      </c>
      <c r="S118" s="40" t="s">
        <v>78</v>
      </c>
      <c r="T118" s="40" t="s">
        <v>79</v>
      </c>
      <c r="U118" s="41" t="s">
        <v>80</v>
      </c>
    </row>
    <row r="119" spans="1:21" x14ac:dyDescent="0.25">
      <c r="A119" s="37"/>
      <c r="B119" s="19" t="s">
        <v>66</v>
      </c>
      <c r="C119" s="40"/>
      <c r="D119" s="40"/>
      <c r="E119" s="40"/>
      <c r="F119" s="40"/>
      <c r="G119" s="40"/>
      <c r="H119" s="40">
        <v>20</v>
      </c>
      <c r="I119" s="40"/>
      <c r="J119" s="41"/>
      <c r="K119" s="37"/>
      <c r="L119" s="37"/>
      <c r="M119" s="19" t="s">
        <v>66</v>
      </c>
      <c r="N119" s="40"/>
      <c r="O119" s="40"/>
      <c r="P119" s="40"/>
      <c r="Q119" s="40"/>
      <c r="R119" s="40"/>
      <c r="S119" s="40">
        <v>20</v>
      </c>
      <c r="T119" s="40"/>
      <c r="U119" s="41"/>
    </row>
    <row r="120" spans="1:21" x14ac:dyDescent="0.25">
      <c r="A120" s="37"/>
      <c r="B120" s="22" t="s">
        <v>67</v>
      </c>
      <c r="C120" s="43"/>
      <c r="D120" s="43"/>
      <c r="E120" s="43"/>
      <c r="F120" s="43"/>
      <c r="G120" s="43"/>
      <c r="H120" s="43"/>
      <c r="I120" s="43">
        <v>18</v>
      </c>
      <c r="J120" s="44"/>
      <c r="K120" s="37"/>
      <c r="L120" s="37"/>
      <c r="M120" s="22" t="s">
        <v>67</v>
      </c>
      <c r="N120" s="43"/>
      <c r="O120" s="43"/>
      <c r="P120" s="43"/>
      <c r="Q120" s="43"/>
      <c r="R120" s="43"/>
      <c r="S120" s="43"/>
      <c r="T120" s="43">
        <v>18</v>
      </c>
      <c r="U120" s="44"/>
    </row>
    <row r="121" spans="1:21" x14ac:dyDescent="0.25">
      <c r="A121" s="37"/>
      <c r="B121" s="22" t="s">
        <v>68</v>
      </c>
      <c r="C121" s="43"/>
      <c r="D121" s="43"/>
      <c r="E121" s="43"/>
      <c r="F121" s="43"/>
      <c r="G121" s="43"/>
      <c r="H121" s="43">
        <v>10</v>
      </c>
      <c r="I121" s="43"/>
      <c r="J121" s="44"/>
      <c r="K121" s="37"/>
      <c r="L121" s="37"/>
      <c r="M121" s="22" t="s">
        <v>68</v>
      </c>
      <c r="N121" s="43"/>
      <c r="O121" s="43"/>
      <c r="P121" s="43"/>
      <c r="Q121" s="43"/>
      <c r="R121" s="43"/>
      <c r="S121" s="43">
        <v>10</v>
      </c>
      <c r="T121" s="43"/>
      <c r="U121" s="44"/>
    </row>
    <row r="122" spans="1:21" ht="15.75" thickBot="1" x14ac:dyDescent="0.3">
      <c r="A122" s="37"/>
      <c r="B122" s="25" t="s">
        <v>69</v>
      </c>
      <c r="C122" s="35"/>
      <c r="D122" s="35"/>
      <c r="E122" s="35"/>
      <c r="F122" s="35"/>
      <c r="G122" s="35"/>
      <c r="H122" s="35"/>
      <c r="I122" s="35"/>
      <c r="J122" s="46"/>
      <c r="K122" s="37"/>
      <c r="L122" s="37"/>
      <c r="M122" s="25" t="s">
        <v>69</v>
      </c>
      <c r="N122" s="35"/>
      <c r="O122" s="35"/>
      <c r="P122" s="35"/>
      <c r="Q122" s="35"/>
      <c r="R122" s="35"/>
      <c r="S122" s="35"/>
      <c r="T122" s="35"/>
      <c r="U122" s="46"/>
    </row>
    <row r="123" spans="1:21" ht="15.75" thickBot="1" x14ac:dyDescent="0.3">
      <c r="A123" s="37"/>
      <c r="B123" s="52"/>
      <c r="C123" s="50"/>
      <c r="D123" s="50"/>
      <c r="E123" s="50"/>
      <c r="F123" s="50"/>
      <c r="G123" s="50"/>
      <c r="H123" s="50"/>
      <c r="I123" s="50"/>
      <c r="J123" s="53"/>
      <c r="K123" s="37"/>
      <c r="L123" s="37"/>
      <c r="M123" s="52"/>
      <c r="N123" s="50"/>
      <c r="O123" s="50"/>
      <c r="P123" s="50"/>
      <c r="Q123" s="50"/>
      <c r="R123" s="50"/>
      <c r="S123" s="50"/>
      <c r="T123" s="50"/>
      <c r="U123" s="53"/>
    </row>
    <row r="124" spans="1:21" x14ac:dyDescent="0.25">
      <c r="A124" s="37"/>
      <c r="B124" s="19" t="s">
        <v>83</v>
      </c>
      <c r="C124" s="40"/>
      <c r="D124" s="40"/>
      <c r="E124" s="40"/>
      <c r="F124" s="40"/>
      <c r="G124" s="40"/>
      <c r="H124" s="40"/>
      <c r="I124" s="40"/>
      <c r="J124" s="41"/>
      <c r="K124" s="37"/>
      <c r="L124" s="37"/>
      <c r="M124" s="19" t="s">
        <v>83</v>
      </c>
      <c r="N124" s="40"/>
      <c r="O124" s="40"/>
      <c r="P124" s="40"/>
      <c r="Q124" s="40"/>
      <c r="R124" s="40"/>
      <c r="S124" s="40"/>
      <c r="T124" s="40"/>
      <c r="U124" s="41"/>
    </row>
    <row r="125" spans="1:21" x14ac:dyDescent="0.25">
      <c r="A125" s="37"/>
      <c r="B125" s="22" t="s">
        <v>84</v>
      </c>
      <c r="C125" s="43"/>
      <c r="D125" s="43"/>
      <c r="E125" s="43"/>
      <c r="F125" s="43"/>
      <c r="G125" s="43"/>
      <c r="H125" s="43"/>
      <c r="I125" s="43"/>
      <c r="J125" s="44"/>
      <c r="K125" s="37"/>
      <c r="L125" s="37"/>
      <c r="M125" s="22" t="s">
        <v>84</v>
      </c>
      <c r="N125" s="43"/>
      <c r="O125" s="43"/>
      <c r="P125" s="43"/>
      <c r="Q125" s="43"/>
      <c r="R125" s="43"/>
      <c r="S125" s="43"/>
      <c r="T125" s="43"/>
      <c r="U125" s="44"/>
    </row>
    <row r="126" spans="1:21" x14ac:dyDescent="0.25">
      <c r="A126" s="37"/>
      <c r="B126" s="22" t="s">
        <v>85</v>
      </c>
      <c r="C126" s="43"/>
      <c r="D126" s="43"/>
      <c r="E126" s="43"/>
      <c r="F126" s="43"/>
      <c r="G126" s="43"/>
      <c r="H126" s="43"/>
      <c r="I126" s="43"/>
      <c r="J126" s="44"/>
      <c r="K126" s="37"/>
      <c r="L126" s="37"/>
      <c r="M126" s="22" t="s">
        <v>85</v>
      </c>
      <c r="N126" s="43"/>
      <c r="O126" s="43"/>
      <c r="P126" s="43"/>
      <c r="Q126" s="43"/>
      <c r="R126" s="43"/>
      <c r="S126" s="43"/>
      <c r="T126" s="43"/>
      <c r="U126" s="44"/>
    </row>
    <row r="127" spans="1:21" ht="15.75" thickBot="1" x14ac:dyDescent="0.3">
      <c r="A127" s="37"/>
      <c r="B127" s="25" t="s">
        <v>86</v>
      </c>
      <c r="C127" s="35"/>
      <c r="D127" s="35"/>
      <c r="E127" s="35"/>
      <c r="F127" s="35"/>
      <c r="G127" s="35"/>
      <c r="H127" s="35"/>
      <c r="I127" s="35"/>
      <c r="J127" s="46"/>
      <c r="K127" s="37"/>
      <c r="L127" s="37"/>
      <c r="M127" s="25" t="s">
        <v>86</v>
      </c>
      <c r="N127" s="35"/>
      <c r="O127" s="35"/>
      <c r="P127" s="35"/>
      <c r="Q127" s="35"/>
      <c r="R127" s="35"/>
      <c r="S127" s="35"/>
      <c r="T127" s="35"/>
      <c r="U127" s="46"/>
    </row>
    <row r="128" spans="1:21" x14ac:dyDescent="0.25">
      <c r="A128" s="37"/>
      <c r="B128" s="52"/>
      <c r="C128" s="50"/>
      <c r="D128" s="50"/>
      <c r="E128" s="50"/>
      <c r="F128" s="50"/>
      <c r="G128" s="50"/>
      <c r="H128" s="50"/>
      <c r="I128" s="50"/>
      <c r="J128" s="53"/>
      <c r="K128" s="37"/>
      <c r="L128" s="37"/>
      <c r="M128" s="52"/>
      <c r="N128" s="50"/>
      <c r="O128" s="50"/>
      <c r="P128" s="50"/>
      <c r="Q128" s="50"/>
      <c r="R128" s="50"/>
      <c r="S128" s="50"/>
      <c r="T128" s="50"/>
      <c r="U128" s="53"/>
    </row>
    <row r="129" spans="1:21" ht="15.75" thickBot="1" x14ac:dyDescent="0.3">
      <c r="A129" s="37"/>
      <c r="B129" s="52"/>
      <c r="C129" s="50"/>
      <c r="D129" s="50"/>
      <c r="E129" s="50"/>
      <c r="F129" s="50"/>
      <c r="G129" s="50"/>
      <c r="H129" s="50"/>
      <c r="I129" s="50"/>
      <c r="J129" s="53"/>
      <c r="K129" s="37"/>
      <c r="L129" s="37"/>
      <c r="M129" s="52"/>
      <c r="N129" s="50"/>
      <c r="O129" s="50"/>
      <c r="P129" s="50"/>
      <c r="Q129" s="50"/>
      <c r="R129" s="50"/>
      <c r="S129" s="50"/>
      <c r="T129" s="50"/>
      <c r="U129" s="53"/>
    </row>
    <row r="130" spans="1:21" x14ac:dyDescent="0.25">
      <c r="A130" s="37"/>
      <c r="B130" s="19" t="s">
        <v>88</v>
      </c>
      <c r="C130" s="40"/>
      <c r="D130" s="40">
        <v>63</v>
      </c>
      <c r="E130" s="40"/>
      <c r="F130" s="40"/>
      <c r="G130" s="40"/>
      <c r="H130" s="40"/>
      <c r="I130" s="40"/>
      <c r="J130" s="41"/>
      <c r="K130" s="37"/>
      <c r="L130" s="37"/>
      <c r="M130" s="19" t="s">
        <v>88</v>
      </c>
      <c r="N130" s="40"/>
      <c r="O130" s="40"/>
      <c r="P130" s="40"/>
      <c r="Q130" s="40"/>
      <c r="R130" s="40"/>
      <c r="S130" s="40"/>
      <c r="T130" s="40"/>
      <c r="U130" s="41"/>
    </row>
    <row r="131" spans="1:21" x14ac:dyDescent="0.25">
      <c r="A131" s="37"/>
      <c r="B131" s="22" t="s">
        <v>1</v>
      </c>
      <c r="C131" s="43"/>
      <c r="D131" s="43"/>
      <c r="E131" s="43"/>
      <c r="F131" s="43"/>
      <c r="G131" s="43"/>
      <c r="H131" s="43"/>
      <c r="I131" s="43"/>
      <c r="J131" s="44"/>
      <c r="K131" s="37"/>
      <c r="L131" s="37"/>
      <c r="M131" s="22" t="s">
        <v>1</v>
      </c>
      <c r="N131" s="43"/>
      <c r="O131" s="43"/>
      <c r="P131" s="43"/>
      <c r="Q131" s="43"/>
      <c r="R131" s="43"/>
      <c r="S131" s="43"/>
      <c r="T131" s="43"/>
      <c r="U131" s="44"/>
    </row>
    <row r="132" spans="1:21" x14ac:dyDescent="0.25">
      <c r="A132" s="37"/>
      <c r="B132" s="22" t="s">
        <v>71</v>
      </c>
      <c r="C132" s="43">
        <v>70</v>
      </c>
      <c r="D132" s="43">
        <v>71</v>
      </c>
      <c r="E132" s="43">
        <v>72</v>
      </c>
      <c r="F132" s="43">
        <v>65</v>
      </c>
      <c r="G132" s="43">
        <v>66</v>
      </c>
      <c r="H132" s="43"/>
      <c r="I132" s="43"/>
      <c r="J132" s="44"/>
      <c r="K132" s="37"/>
      <c r="L132" s="37"/>
      <c r="M132" s="22" t="s">
        <v>71</v>
      </c>
      <c r="N132" s="43">
        <v>70</v>
      </c>
      <c r="O132" s="43">
        <v>71</v>
      </c>
      <c r="P132" s="43">
        <v>72</v>
      </c>
      <c r="Q132" s="43">
        <v>65</v>
      </c>
      <c r="R132" s="43">
        <v>66</v>
      </c>
      <c r="S132" s="43"/>
      <c r="T132" s="43"/>
      <c r="U132" s="44"/>
    </row>
    <row r="133" spans="1:21" ht="15.75" thickBot="1" x14ac:dyDescent="0.3">
      <c r="A133" s="37"/>
      <c r="B133" s="25" t="s">
        <v>72</v>
      </c>
      <c r="C133" s="35"/>
      <c r="D133" s="35"/>
      <c r="E133" s="35"/>
      <c r="F133" s="35"/>
      <c r="G133" s="35"/>
      <c r="H133" s="35"/>
      <c r="I133" s="35"/>
      <c r="J133" s="46"/>
      <c r="K133" s="37"/>
      <c r="L133" s="37"/>
      <c r="M133" s="25" t="s">
        <v>72</v>
      </c>
      <c r="N133" s="35"/>
      <c r="O133" s="35"/>
      <c r="P133" s="35"/>
      <c r="Q133" s="35"/>
      <c r="R133" s="35"/>
      <c r="S133" s="35"/>
      <c r="T133" s="35"/>
      <c r="U133" s="46"/>
    </row>
    <row r="134" spans="1:21" ht="15.75" thickBot="1" x14ac:dyDescent="0.3">
      <c r="A134" s="37"/>
      <c r="B134" s="49"/>
      <c r="C134" s="49"/>
      <c r="D134" s="50"/>
      <c r="E134" s="50"/>
      <c r="F134" s="50"/>
      <c r="G134" s="50"/>
      <c r="H134" s="50"/>
      <c r="I134" s="50"/>
      <c r="J134" s="50"/>
      <c r="K134" s="37"/>
      <c r="L134" s="37"/>
      <c r="M134" s="49"/>
      <c r="N134" s="49"/>
      <c r="O134" s="50"/>
      <c r="P134" s="50"/>
      <c r="Q134" s="50"/>
      <c r="R134" s="50"/>
      <c r="S134" s="50"/>
      <c r="T134" s="50"/>
      <c r="U134" s="50"/>
    </row>
    <row r="135" spans="1:21" ht="15.75" thickBot="1" x14ac:dyDescent="0.3">
      <c r="A135" s="37"/>
      <c r="B135" s="49"/>
      <c r="C135" s="65" t="s">
        <v>73</v>
      </c>
      <c r="D135" s="7" t="s">
        <v>74</v>
      </c>
      <c r="E135" s="7" t="s">
        <v>75</v>
      </c>
      <c r="F135" s="7" t="s">
        <v>76</v>
      </c>
      <c r="G135" s="7" t="s">
        <v>77</v>
      </c>
      <c r="H135" s="7" t="s">
        <v>78</v>
      </c>
      <c r="I135" s="7" t="s">
        <v>79</v>
      </c>
      <c r="J135" s="66" t="s">
        <v>80</v>
      </c>
      <c r="K135" s="37"/>
      <c r="L135" s="37"/>
      <c r="M135" s="49"/>
      <c r="N135" s="65" t="s">
        <v>73</v>
      </c>
      <c r="O135" s="7" t="s">
        <v>74</v>
      </c>
      <c r="P135" s="7" t="s">
        <v>75</v>
      </c>
      <c r="Q135" s="7" t="s">
        <v>76</v>
      </c>
      <c r="R135" s="7" t="s">
        <v>77</v>
      </c>
      <c r="S135" s="7" t="s">
        <v>78</v>
      </c>
      <c r="T135" s="7" t="s">
        <v>79</v>
      </c>
      <c r="U135" s="66" t="s">
        <v>80</v>
      </c>
    </row>
    <row r="136" spans="1:21" ht="21.75" thickBot="1" x14ac:dyDescent="0.4">
      <c r="A136" s="37"/>
      <c r="B136" s="47" t="s">
        <v>87</v>
      </c>
      <c r="C136" s="48">
        <f>SUM(C100:C133)</f>
        <v>77</v>
      </c>
      <c r="D136" s="48">
        <f t="shared" ref="D136:J136" si="4">SUM(D100:D133)</f>
        <v>304</v>
      </c>
      <c r="E136" s="48">
        <f t="shared" si="4"/>
        <v>91</v>
      </c>
      <c r="F136" s="48">
        <f t="shared" si="4"/>
        <v>65</v>
      </c>
      <c r="G136" s="48">
        <f t="shared" si="4"/>
        <v>91</v>
      </c>
      <c r="H136" s="48">
        <f t="shared" si="4"/>
        <v>64</v>
      </c>
      <c r="I136" s="48">
        <f t="shared" si="4"/>
        <v>35</v>
      </c>
      <c r="J136" s="48">
        <f t="shared" si="4"/>
        <v>171</v>
      </c>
      <c r="K136" s="37"/>
      <c r="L136" s="37"/>
      <c r="M136" s="47" t="s">
        <v>87</v>
      </c>
      <c r="N136" s="48">
        <f>SUM(N100:N133)</f>
        <v>88</v>
      </c>
      <c r="O136" s="48">
        <f t="shared" ref="O136:U136" si="5">SUM(O100:O133)</f>
        <v>227</v>
      </c>
      <c r="P136" s="48">
        <f t="shared" si="5"/>
        <v>81</v>
      </c>
      <c r="Q136" s="48">
        <f t="shared" si="5"/>
        <v>65</v>
      </c>
      <c r="R136" s="48">
        <f t="shared" si="5"/>
        <v>91</v>
      </c>
      <c r="S136" s="48">
        <f t="shared" si="5"/>
        <v>64</v>
      </c>
      <c r="T136" s="48">
        <f t="shared" si="5"/>
        <v>35</v>
      </c>
      <c r="U136" s="48">
        <f t="shared" si="5"/>
        <v>171</v>
      </c>
    </row>
    <row r="137" spans="1:21" ht="15.75" thickBot="1" x14ac:dyDescent="0.3">
      <c r="A137" s="37"/>
      <c r="B137" s="37"/>
      <c r="C137" s="37"/>
      <c r="D137" s="36"/>
      <c r="E137" s="36"/>
      <c r="F137" s="36"/>
      <c r="G137" s="36"/>
      <c r="H137" s="36"/>
      <c r="I137" s="36"/>
      <c r="J137" s="36"/>
      <c r="K137" s="37"/>
      <c r="L137" s="37"/>
      <c r="M137" s="37"/>
      <c r="N137" s="37"/>
      <c r="O137" s="36"/>
      <c r="P137" s="36"/>
      <c r="Q137" s="36"/>
      <c r="R137" s="36"/>
      <c r="S137" s="36"/>
      <c r="T137" s="36"/>
      <c r="U137" s="36"/>
    </row>
    <row r="138" spans="1:21" ht="15.75" thickBot="1" x14ac:dyDescent="0.3">
      <c r="A138" s="37"/>
      <c r="B138" s="37"/>
      <c r="C138" s="63" t="s">
        <v>90</v>
      </c>
      <c r="D138" s="36"/>
      <c r="E138" s="36"/>
      <c r="F138" s="51"/>
      <c r="G138" s="63" t="s">
        <v>89</v>
      </c>
      <c r="H138" s="36"/>
      <c r="I138" s="51"/>
      <c r="J138" s="63" t="s">
        <v>91</v>
      </c>
      <c r="K138" s="37"/>
      <c r="L138" s="37"/>
      <c r="M138" s="37"/>
      <c r="N138" s="64" t="s">
        <v>90</v>
      </c>
      <c r="O138" s="36"/>
      <c r="P138" s="36"/>
      <c r="Q138" s="51"/>
      <c r="R138" s="64" t="s">
        <v>89</v>
      </c>
      <c r="S138" s="36"/>
      <c r="T138" s="51"/>
      <c r="U138" s="64" t="s">
        <v>91</v>
      </c>
    </row>
    <row r="139" spans="1:21" ht="30.75" thickBot="1" x14ac:dyDescent="0.3">
      <c r="A139" s="37"/>
      <c r="B139" s="60" t="s">
        <v>92</v>
      </c>
      <c r="C139" s="59">
        <f>D136+C136+I136/2+H136/5+((E136/4)/2)</f>
        <v>422.67500000000001</v>
      </c>
      <c r="D139" s="36"/>
      <c r="E139" s="67" t="s">
        <v>92</v>
      </c>
      <c r="F139" s="68"/>
      <c r="G139" s="59">
        <f>D136+I136/2+H136/5</f>
        <v>334.3</v>
      </c>
      <c r="H139" s="36"/>
      <c r="I139" s="55" t="s">
        <v>92</v>
      </c>
      <c r="J139" s="59">
        <f>C136+I136/2+H136/5</f>
        <v>107.3</v>
      </c>
      <c r="K139" s="37"/>
      <c r="L139" s="37"/>
      <c r="M139" s="57" t="s">
        <v>92</v>
      </c>
      <c r="N139" s="59">
        <f>O136+N136+T136/2+S136/5+((P136/4)/2)</f>
        <v>355.42500000000001</v>
      </c>
      <c r="O139" s="36"/>
      <c r="P139" s="69" t="s">
        <v>92</v>
      </c>
      <c r="Q139" s="70"/>
      <c r="R139" s="59">
        <f>O136+T136/2+S136/5</f>
        <v>257.3</v>
      </c>
      <c r="S139" s="36"/>
      <c r="T139" s="58" t="s">
        <v>92</v>
      </c>
      <c r="U139" s="59">
        <f>N136+T136/2+S136/5</f>
        <v>118.3</v>
      </c>
    </row>
    <row r="140" spans="1:21" x14ac:dyDescent="0.25">
      <c r="A140" s="37"/>
      <c r="B140" s="37"/>
      <c r="C140" s="37"/>
      <c r="D140" s="36"/>
      <c r="E140" s="36"/>
      <c r="F140" s="36"/>
      <c r="G140" s="36"/>
      <c r="H140" s="36"/>
      <c r="I140" s="36"/>
      <c r="J140" s="36"/>
      <c r="K140" s="37"/>
      <c r="L140" s="37"/>
      <c r="M140" s="37"/>
      <c r="N140" s="37"/>
      <c r="O140" s="36"/>
      <c r="P140" s="36"/>
      <c r="Q140" s="36"/>
      <c r="R140" s="36"/>
      <c r="S140" s="36"/>
      <c r="T140" s="36"/>
      <c r="U140" s="36"/>
    </row>
    <row r="141" spans="1:21" x14ac:dyDescent="0.25">
      <c r="A141" s="37"/>
      <c r="B141" s="37"/>
      <c r="C141" s="37"/>
      <c r="D141" s="36"/>
      <c r="E141" s="36"/>
      <c r="F141" s="36"/>
      <c r="G141" s="36"/>
      <c r="H141" s="36"/>
      <c r="I141" s="36"/>
      <c r="J141" s="36"/>
      <c r="K141" s="37"/>
      <c r="L141" s="37"/>
      <c r="M141" s="37"/>
      <c r="N141" s="37"/>
      <c r="O141" s="36"/>
      <c r="P141" s="36"/>
      <c r="Q141" s="36"/>
      <c r="R141" s="36"/>
      <c r="S141" s="36"/>
      <c r="T141" s="36"/>
      <c r="U141" s="36"/>
    </row>
    <row r="142" spans="1:21" x14ac:dyDescent="0.25">
      <c r="A142" s="37"/>
      <c r="B142" s="37"/>
      <c r="C142" s="37"/>
      <c r="D142" s="36"/>
      <c r="E142" s="36"/>
      <c r="F142" s="36"/>
      <c r="G142" s="36"/>
      <c r="H142" s="36"/>
      <c r="I142" s="36"/>
      <c r="J142" s="36"/>
      <c r="K142" s="37"/>
      <c r="L142" s="37"/>
      <c r="M142" s="37"/>
      <c r="N142" s="37"/>
      <c r="O142" s="36"/>
      <c r="P142" s="36"/>
      <c r="Q142" s="36"/>
      <c r="R142" s="36"/>
      <c r="S142" s="36"/>
      <c r="T142" s="36"/>
      <c r="U142" s="36"/>
    </row>
  </sheetData>
  <mergeCells count="13">
    <mergeCell ref="A1:B1"/>
    <mergeCell ref="B2:J3"/>
    <mergeCell ref="E44:F44"/>
    <mergeCell ref="M2:U3"/>
    <mergeCell ref="P44:Q44"/>
    <mergeCell ref="B50:J51"/>
    <mergeCell ref="M50:U51"/>
    <mergeCell ref="E139:F139"/>
    <mergeCell ref="P139:Q139"/>
    <mergeCell ref="B97:J98"/>
    <mergeCell ref="M97:U98"/>
    <mergeCell ref="E92:F92"/>
    <mergeCell ref="P92:Q9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61"/>
  <sheetViews>
    <sheetView zoomScale="85" zoomScaleNormal="85" workbookViewId="0"/>
  </sheetViews>
  <sheetFormatPr baseColWidth="10" defaultRowHeight="15" x14ac:dyDescent="0.25"/>
  <cols>
    <col min="1" max="1" width="30.42578125" customWidth="1"/>
    <col min="2" max="6" width="13.7109375" customWidth="1"/>
    <col min="7" max="7" width="15.28515625" customWidth="1"/>
    <col min="8" max="13" width="15.85546875" customWidth="1"/>
    <col min="17" max="17" width="13.5703125" bestFit="1" customWidth="1"/>
    <col min="19" max="19" width="13" bestFit="1" customWidth="1"/>
  </cols>
  <sheetData>
    <row r="1" spans="1:21" ht="30.75" customHeight="1" thickBot="1" x14ac:dyDescent="0.3">
      <c r="A1" s="137" t="s">
        <v>134</v>
      </c>
      <c r="B1" s="83" t="s">
        <v>101</v>
      </c>
      <c r="C1" s="84" t="s">
        <v>102</v>
      </c>
      <c r="D1" s="85" t="s">
        <v>103</v>
      </c>
      <c r="E1" s="84" t="s">
        <v>104</v>
      </c>
      <c r="F1" s="85" t="s">
        <v>105</v>
      </c>
      <c r="G1" s="84" t="s">
        <v>106</v>
      </c>
      <c r="H1" s="85" t="s">
        <v>107</v>
      </c>
      <c r="I1" s="84" t="s">
        <v>108</v>
      </c>
      <c r="J1" s="86" t="s">
        <v>109</v>
      </c>
      <c r="L1" s="87" t="s">
        <v>105</v>
      </c>
      <c r="M1" s="88"/>
      <c r="N1" s="88"/>
      <c r="O1" s="89"/>
      <c r="P1" s="130"/>
      <c r="Q1" s="23"/>
    </row>
    <row r="2" spans="1:21" ht="15.75" thickBot="1" x14ac:dyDescent="0.3">
      <c r="A2" s="90" t="s">
        <v>110</v>
      </c>
      <c r="B2" s="91">
        <v>174</v>
      </c>
      <c r="C2" s="92">
        <v>224</v>
      </c>
      <c r="D2" s="93">
        <v>71.5</v>
      </c>
      <c r="E2" s="92">
        <f t="shared" ref="E2:E8" si="0">(B2+C2)/2+D2</f>
        <v>270.5</v>
      </c>
      <c r="F2" s="4">
        <v>35</v>
      </c>
      <c r="G2" s="94">
        <v>13</v>
      </c>
      <c r="H2" s="95">
        <v>83</v>
      </c>
      <c r="I2" s="94">
        <v>107</v>
      </c>
      <c r="J2" s="38">
        <f t="shared" ref="J2:J8" si="1">(H2+I2)/4</f>
        <v>47.5</v>
      </c>
      <c r="L2" s="19" t="s">
        <v>111</v>
      </c>
      <c r="M2" s="20">
        <v>20</v>
      </c>
      <c r="N2" s="20">
        <v>20</v>
      </c>
      <c r="O2" s="21">
        <v>20</v>
      </c>
      <c r="P2" s="130"/>
      <c r="Q2" s="23"/>
    </row>
    <row r="3" spans="1:21" ht="15.75" thickBot="1" x14ac:dyDescent="0.3">
      <c r="A3" s="96" t="s">
        <v>112</v>
      </c>
      <c r="B3" s="97">
        <v>129</v>
      </c>
      <c r="C3" s="98">
        <v>196</v>
      </c>
      <c r="D3" s="99">
        <v>71.5</v>
      </c>
      <c r="E3" s="98">
        <f t="shared" si="0"/>
        <v>234</v>
      </c>
      <c r="F3" s="35">
        <v>62</v>
      </c>
      <c r="G3" s="100">
        <v>13</v>
      </c>
      <c r="H3" s="101">
        <v>83</v>
      </c>
      <c r="I3" s="100">
        <v>107</v>
      </c>
      <c r="J3" s="46">
        <f t="shared" si="1"/>
        <v>47.5</v>
      </c>
      <c r="L3" s="22" t="s">
        <v>113</v>
      </c>
      <c r="M3" s="23">
        <v>10</v>
      </c>
      <c r="N3" s="23">
        <v>10</v>
      </c>
      <c r="O3" s="24">
        <v>10</v>
      </c>
      <c r="P3" s="130"/>
      <c r="Q3" s="23"/>
    </row>
    <row r="4" spans="1:21" ht="15.75" thickBot="1" x14ac:dyDescent="0.3">
      <c r="A4" s="90" t="s">
        <v>114</v>
      </c>
      <c r="B4" s="97">
        <v>180</v>
      </c>
      <c r="C4" s="98">
        <v>230</v>
      </c>
      <c r="D4" s="99">
        <v>71.5</v>
      </c>
      <c r="E4" s="98">
        <f t="shared" si="0"/>
        <v>276.5</v>
      </c>
      <c r="F4" s="35">
        <v>62</v>
      </c>
      <c r="G4" s="100">
        <v>13</v>
      </c>
      <c r="H4" s="101">
        <v>83</v>
      </c>
      <c r="I4" s="100">
        <v>107</v>
      </c>
      <c r="J4" s="46">
        <f t="shared" si="1"/>
        <v>47.5</v>
      </c>
      <c r="L4" s="22" t="s">
        <v>115</v>
      </c>
      <c r="M4" s="23">
        <v>30</v>
      </c>
      <c r="N4" s="23">
        <v>15</v>
      </c>
      <c r="O4" s="24">
        <v>24</v>
      </c>
      <c r="P4" s="130"/>
      <c r="Q4" s="23"/>
    </row>
    <row r="5" spans="1:21" ht="15.75" thickBot="1" x14ac:dyDescent="0.3">
      <c r="A5" s="90" t="s">
        <v>116</v>
      </c>
      <c r="B5" s="97">
        <v>144</v>
      </c>
      <c r="C5" s="98">
        <v>184</v>
      </c>
      <c r="D5" s="99">
        <v>71.5</v>
      </c>
      <c r="E5" s="98">
        <f t="shared" si="0"/>
        <v>235.5</v>
      </c>
      <c r="F5" s="35">
        <v>57</v>
      </c>
      <c r="G5" s="100">
        <v>13</v>
      </c>
      <c r="H5" s="101">
        <v>83</v>
      </c>
      <c r="I5" s="100">
        <v>107</v>
      </c>
      <c r="J5" s="46">
        <f t="shared" si="1"/>
        <v>47.5</v>
      </c>
      <c r="L5" s="22" t="s">
        <v>117</v>
      </c>
      <c r="M5" s="23"/>
      <c r="N5" s="23"/>
      <c r="O5" s="24"/>
      <c r="P5" s="130"/>
      <c r="Q5" s="23"/>
    </row>
    <row r="6" spans="1:21" ht="15.75" thickBot="1" x14ac:dyDescent="0.3">
      <c r="A6" s="90" t="s">
        <v>118</v>
      </c>
      <c r="B6" s="97">
        <v>180</v>
      </c>
      <c r="C6" s="98">
        <v>214</v>
      </c>
      <c r="D6" s="99">
        <v>71.5</v>
      </c>
      <c r="E6" s="98">
        <f t="shared" si="0"/>
        <v>268.5</v>
      </c>
      <c r="F6" s="35">
        <v>62</v>
      </c>
      <c r="G6" s="100">
        <v>17</v>
      </c>
      <c r="H6" s="101">
        <v>83</v>
      </c>
      <c r="I6" s="100">
        <v>107</v>
      </c>
      <c r="J6" s="46">
        <f t="shared" si="1"/>
        <v>47.5</v>
      </c>
      <c r="L6" s="22" t="s">
        <v>119</v>
      </c>
      <c r="M6" s="23">
        <f>74/5</f>
        <v>14.8</v>
      </c>
      <c r="N6" s="23">
        <v>15</v>
      </c>
      <c r="O6" s="24">
        <f>64/5</f>
        <v>12.8</v>
      </c>
      <c r="P6" s="130"/>
      <c r="Q6" s="23"/>
    </row>
    <row r="7" spans="1:21" ht="15.75" thickBot="1" x14ac:dyDescent="0.3">
      <c r="A7" s="90" t="s">
        <v>120</v>
      </c>
      <c r="B7" s="97">
        <v>95</v>
      </c>
      <c r="C7" s="98">
        <v>162</v>
      </c>
      <c r="D7" s="99">
        <v>71.5</v>
      </c>
      <c r="E7" s="98">
        <f t="shared" si="0"/>
        <v>200</v>
      </c>
      <c r="F7" s="35" t="s">
        <v>121</v>
      </c>
      <c r="G7" s="100">
        <v>13</v>
      </c>
      <c r="H7" s="101">
        <v>83</v>
      </c>
      <c r="I7" s="100">
        <v>107</v>
      </c>
      <c r="J7" s="46">
        <f t="shared" si="1"/>
        <v>47.5</v>
      </c>
      <c r="L7" s="25"/>
      <c r="M7" s="26">
        <f>SUM(M2:M6)</f>
        <v>74.8</v>
      </c>
      <c r="N7" s="26">
        <f>SUM(N1:N6)</f>
        <v>60</v>
      </c>
      <c r="O7" s="27">
        <f>SUM(O1:O6)</f>
        <v>66.8</v>
      </c>
      <c r="P7" s="130"/>
      <c r="Q7" s="23"/>
    </row>
    <row r="8" spans="1:21" ht="15.75" thickBot="1" x14ac:dyDescent="0.3">
      <c r="A8" s="90" t="s">
        <v>118</v>
      </c>
      <c r="B8" s="97">
        <v>174</v>
      </c>
      <c r="C8" s="98">
        <v>208</v>
      </c>
      <c r="D8" s="99">
        <v>71.5</v>
      </c>
      <c r="E8" s="98">
        <f t="shared" si="0"/>
        <v>262.5</v>
      </c>
      <c r="F8" s="35">
        <v>62</v>
      </c>
      <c r="G8" s="100">
        <v>17</v>
      </c>
      <c r="H8" s="101">
        <v>83</v>
      </c>
      <c r="I8" s="100">
        <v>107</v>
      </c>
      <c r="J8" s="46">
        <f t="shared" si="1"/>
        <v>47.5</v>
      </c>
      <c r="P8" s="130"/>
      <c r="Q8" s="23"/>
    </row>
    <row r="9" spans="1:21" ht="15.75" thickBot="1" x14ac:dyDescent="0.3">
      <c r="A9" s="132"/>
      <c r="B9" s="133"/>
      <c r="P9" s="130"/>
      <c r="Q9" s="23"/>
    </row>
    <row r="10" spans="1:21" ht="15.75" thickBot="1" x14ac:dyDescent="0.3">
      <c r="O10" s="102"/>
      <c r="P10" s="102"/>
      <c r="Q10" s="102"/>
      <c r="R10" s="102"/>
      <c r="S10" s="102"/>
      <c r="T10" s="102"/>
      <c r="U10" s="102"/>
    </row>
    <row r="11" spans="1:21" x14ac:dyDescent="0.25">
      <c r="A11" s="103" t="s">
        <v>122</v>
      </c>
      <c r="B11" s="104"/>
      <c r="C11" s="104"/>
      <c r="D11" s="104"/>
      <c r="E11" s="104"/>
      <c r="F11" s="105"/>
      <c r="G11" s="106"/>
      <c r="H11" s="103" t="s">
        <v>123</v>
      </c>
      <c r="I11" s="104"/>
      <c r="J11" s="104"/>
      <c r="K11" s="104"/>
      <c r="L11" s="104"/>
      <c r="M11" s="105"/>
      <c r="O11" s="107"/>
      <c r="P11" s="107"/>
      <c r="Q11" s="107"/>
      <c r="R11" s="107"/>
      <c r="S11" s="107"/>
      <c r="T11" s="107"/>
      <c r="U11" s="102"/>
    </row>
    <row r="12" spans="1:21" ht="15.75" thickBot="1" x14ac:dyDescent="0.3">
      <c r="A12" s="108"/>
      <c r="B12" s="109"/>
      <c r="C12" s="109"/>
      <c r="D12" s="109"/>
      <c r="E12" s="109"/>
      <c r="F12" s="110"/>
      <c r="G12" s="106"/>
      <c r="H12" s="108"/>
      <c r="I12" s="109"/>
      <c r="J12" s="109"/>
      <c r="K12" s="109"/>
      <c r="L12" s="109"/>
      <c r="M12" s="110"/>
      <c r="O12" s="107"/>
      <c r="P12" s="107"/>
      <c r="Q12" s="107"/>
      <c r="R12" s="107"/>
      <c r="S12" s="107"/>
      <c r="T12" s="107"/>
      <c r="U12" s="102"/>
    </row>
    <row r="13" spans="1:21" x14ac:dyDescent="0.25">
      <c r="A13" s="111" t="s">
        <v>107</v>
      </c>
      <c r="B13" s="112" t="s">
        <v>124</v>
      </c>
      <c r="C13" s="112" t="s">
        <v>125</v>
      </c>
      <c r="D13" s="112" t="s">
        <v>126</v>
      </c>
      <c r="E13" s="112" t="s">
        <v>127</v>
      </c>
      <c r="F13" s="113" t="s">
        <v>128</v>
      </c>
      <c r="G13" s="23"/>
      <c r="H13" s="111" t="s">
        <v>107</v>
      </c>
      <c r="I13" s="112" t="s">
        <v>124</v>
      </c>
      <c r="J13" s="112" t="s">
        <v>125</v>
      </c>
      <c r="K13" s="112" t="s">
        <v>126</v>
      </c>
      <c r="L13" s="112" t="s">
        <v>127</v>
      </c>
      <c r="M13" s="114" t="s">
        <v>128</v>
      </c>
      <c r="O13" s="115"/>
      <c r="P13" s="115"/>
      <c r="Q13" s="115"/>
      <c r="R13" s="115"/>
      <c r="S13" s="115"/>
      <c r="T13" s="115"/>
      <c r="U13" s="102"/>
    </row>
    <row r="14" spans="1:21" x14ac:dyDescent="0.25">
      <c r="A14" s="22">
        <v>83</v>
      </c>
      <c r="B14" s="23">
        <v>100</v>
      </c>
      <c r="C14" s="23">
        <f>SUM(B14+A14)/4</f>
        <v>45.75</v>
      </c>
      <c r="D14" s="23">
        <v>270</v>
      </c>
      <c r="E14" s="116">
        <f>((D14-C14)*13*0.55)*3.5+((D14-C14)*13)*0.45</f>
        <v>6923.71875</v>
      </c>
      <c r="F14" s="117"/>
      <c r="G14" s="23"/>
      <c r="H14" s="22">
        <v>83</v>
      </c>
      <c r="I14" s="23">
        <v>100</v>
      </c>
      <c r="J14" s="23">
        <f>SUM(I14+H14)/4</f>
        <v>45.75</v>
      </c>
      <c r="K14" s="23">
        <v>234</v>
      </c>
      <c r="L14" s="118">
        <f>((K14-J14)*13*0.82)*3.5+((K14-J14)*13)*0.18</f>
        <v>7464.1125000000002</v>
      </c>
      <c r="M14" s="117"/>
      <c r="O14" s="102"/>
      <c r="P14" s="102"/>
      <c r="Q14" s="102"/>
      <c r="R14" s="102"/>
      <c r="S14" s="119"/>
      <c r="T14" s="120"/>
      <c r="U14" s="102"/>
    </row>
    <row r="15" spans="1:21" x14ac:dyDescent="0.25">
      <c r="A15" s="22">
        <v>83</v>
      </c>
      <c r="B15" s="23">
        <v>150</v>
      </c>
      <c r="C15" s="23">
        <f t="shared" ref="C15:C24" si="2">SUM(B15+A15)/4</f>
        <v>58.25</v>
      </c>
      <c r="D15" s="23">
        <v>270</v>
      </c>
      <c r="E15" s="116">
        <f t="shared" ref="E15:E24" si="3">((D15-C15)*13*0.55)*3.5+((D15-C15)*13)*0.45</f>
        <v>6537.78125</v>
      </c>
      <c r="F15" s="117">
        <f>100-(E15/(E14/100))</f>
        <v>5.5741360089186287</v>
      </c>
      <c r="G15" s="23"/>
      <c r="H15" s="22">
        <v>83</v>
      </c>
      <c r="I15" s="23">
        <v>150</v>
      </c>
      <c r="J15" s="23">
        <f t="shared" ref="J15:J24" si="4">SUM(I15+H15)/4</f>
        <v>58.25</v>
      </c>
      <c r="K15" s="23">
        <v>234</v>
      </c>
      <c r="L15" s="118">
        <f t="shared" ref="L15:L24" si="5">((K15-J15)*13*0.82)*3.5+((K15-J15)*13)*0.18</f>
        <v>6968.4875000000002</v>
      </c>
      <c r="M15" s="117">
        <f>100-(L15/(L14/100))</f>
        <v>6.6401062416998684</v>
      </c>
      <c r="O15" s="102"/>
      <c r="P15" s="102"/>
      <c r="Q15" s="102"/>
      <c r="R15" s="102"/>
      <c r="S15" s="119"/>
      <c r="T15" s="120"/>
      <c r="U15" s="102"/>
    </row>
    <row r="16" spans="1:21" x14ac:dyDescent="0.25">
      <c r="A16" s="22">
        <v>83</v>
      </c>
      <c r="B16" s="23">
        <v>200</v>
      </c>
      <c r="C16" s="23">
        <f t="shared" si="2"/>
        <v>70.75</v>
      </c>
      <c r="D16" s="23">
        <v>270</v>
      </c>
      <c r="E16" s="116">
        <f t="shared" si="3"/>
        <v>6151.84375</v>
      </c>
      <c r="F16" s="117">
        <f>100-(E16/(E14/100))</f>
        <v>11.148272017837243</v>
      </c>
      <c r="G16" s="23"/>
      <c r="H16" s="22">
        <v>83</v>
      </c>
      <c r="I16" s="23">
        <v>200</v>
      </c>
      <c r="J16" s="23">
        <f t="shared" si="4"/>
        <v>70.75</v>
      </c>
      <c r="K16" s="23">
        <v>234</v>
      </c>
      <c r="L16" s="118">
        <f t="shared" si="5"/>
        <v>6472.8625000000002</v>
      </c>
      <c r="M16" s="117">
        <f>100-(L16/(L14/100))</f>
        <v>13.280212483399737</v>
      </c>
      <c r="O16" s="102"/>
      <c r="P16" s="102"/>
      <c r="Q16" s="102"/>
      <c r="R16" s="102"/>
      <c r="S16" s="119"/>
      <c r="T16" s="120"/>
      <c r="U16" s="102"/>
    </row>
    <row r="17" spans="1:21" x14ac:dyDescent="0.25">
      <c r="A17" s="22">
        <v>83</v>
      </c>
      <c r="B17" s="23">
        <v>250</v>
      </c>
      <c r="C17" s="23">
        <f t="shared" si="2"/>
        <v>83.25</v>
      </c>
      <c r="D17" s="23">
        <v>270</v>
      </c>
      <c r="E17" s="116">
        <f t="shared" si="3"/>
        <v>5765.90625</v>
      </c>
      <c r="F17" s="117">
        <f>100-E17/(E14/100)</f>
        <v>16.722408026755858</v>
      </c>
      <c r="G17" s="23"/>
      <c r="H17" s="22">
        <v>83</v>
      </c>
      <c r="I17" s="23">
        <v>250</v>
      </c>
      <c r="J17" s="23">
        <f t="shared" si="4"/>
        <v>83.25</v>
      </c>
      <c r="K17" s="23">
        <v>234</v>
      </c>
      <c r="L17" s="118">
        <f t="shared" si="5"/>
        <v>5977.2375000000002</v>
      </c>
      <c r="M17" s="117">
        <f>100-L17/(L14/100)</f>
        <v>19.920318725099605</v>
      </c>
      <c r="O17" s="102"/>
      <c r="P17" s="102"/>
      <c r="Q17" s="102"/>
      <c r="R17" s="102"/>
      <c r="S17" s="119"/>
      <c r="T17" s="120"/>
      <c r="U17" s="102"/>
    </row>
    <row r="18" spans="1:21" x14ac:dyDescent="0.25">
      <c r="A18" s="22">
        <v>83</v>
      </c>
      <c r="B18" s="23">
        <v>300</v>
      </c>
      <c r="C18" s="23">
        <f t="shared" si="2"/>
        <v>95.75</v>
      </c>
      <c r="D18" s="23">
        <v>270</v>
      </c>
      <c r="E18" s="116">
        <f t="shared" si="3"/>
        <v>5379.96875</v>
      </c>
      <c r="F18" s="117">
        <f>100-(E18/(E14/100))</f>
        <v>22.296544035674472</v>
      </c>
      <c r="G18" s="23"/>
      <c r="H18" s="22">
        <v>83</v>
      </c>
      <c r="I18" s="23">
        <v>300</v>
      </c>
      <c r="J18" s="23">
        <f t="shared" si="4"/>
        <v>95.75</v>
      </c>
      <c r="K18" s="23">
        <v>234</v>
      </c>
      <c r="L18" s="118">
        <f t="shared" si="5"/>
        <v>5481.6125000000002</v>
      </c>
      <c r="M18" s="117">
        <f>100-(L18/(L14/100))</f>
        <v>26.560424966799474</v>
      </c>
      <c r="O18" s="102"/>
      <c r="P18" s="102"/>
      <c r="Q18" s="102"/>
      <c r="R18" s="102"/>
      <c r="S18" s="119"/>
      <c r="T18" s="120"/>
      <c r="U18" s="102"/>
    </row>
    <row r="19" spans="1:21" x14ac:dyDescent="0.25">
      <c r="A19" s="22">
        <v>83</v>
      </c>
      <c r="B19" s="23">
        <v>350</v>
      </c>
      <c r="C19" s="23">
        <f t="shared" si="2"/>
        <v>108.25</v>
      </c>
      <c r="D19" s="23">
        <v>270</v>
      </c>
      <c r="E19" s="116">
        <f t="shared" si="3"/>
        <v>4994.03125</v>
      </c>
      <c r="F19" s="117">
        <f>100-(E19/(E14/100))</f>
        <v>27.870680044593087</v>
      </c>
      <c r="G19" s="23"/>
      <c r="H19" s="22">
        <v>83</v>
      </c>
      <c r="I19" s="23">
        <v>350</v>
      </c>
      <c r="J19" s="23">
        <f t="shared" si="4"/>
        <v>108.25</v>
      </c>
      <c r="K19" s="23">
        <v>234</v>
      </c>
      <c r="L19" s="118">
        <f t="shared" si="5"/>
        <v>4985.9875000000002</v>
      </c>
      <c r="M19" s="117">
        <f>100-(L19/(L14/100))</f>
        <v>33.200531208499342</v>
      </c>
      <c r="O19" s="102"/>
      <c r="P19" s="102"/>
      <c r="Q19" s="102"/>
      <c r="R19" s="102"/>
      <c r="S19" s="119"/>
      <c r="T19" s="120"/>
      <c r="U19" s="102"/>
    </row>
    <row r="20" spans="1:21" x14ac:dyDescent="0.25">
      <c r="A20" s="22">
        <v>83</v>
      </c>
      <c r="B20" s="23">
        <v>400</v>
      </c>
      <c r="C20" s="23">
        <f t="shared" si="2"/>
        <v>120.75</v>
      </c>
      <c r="D20" s="23">
        <v>270</v>
      </c>
      <c r="E20" s="116">
        <f t="shared" si="3"/>
        <v>4608.09375</v>
      </c>
      <c r="F20" s="117">
        <f>100-(E20/(E14/100))</f>
        <v>33.444816053511715</v>
      </c>
      <c r="G20" s="23"/>
      <c r="H20" s="22">
        <v>83</v>
      </c>
      <c r="I20" s="23">
        <v>400</v>
      </c>
      <c r="J20" s="23">
        <f t="shared" si="4"/>
        <v>120.75</v>
      </c>
      <c r="K20" s="23">
        <v>234</v>
      </c>
      <c r="L20" s="118">
        <f t="shared" si="5"/>
        <v>4490.3625000000002</v>
      </c>
      <c r="M20" s="117">
        <f>100-(L20/(L14/100))</f>
        <v>39.840637450199203</v>
      </c>
      <c r="O20" s="102"/>
      <c r="P20" s="102"/>
      <c r="Q20" s="102"/>
      <c r="R20" s="102"/>
      <c r="S20" s="119"/>
      <c r="T20" s="120"/>
      <c r="U20" s="102"/>
    </row>
    <row r="21" spans="1:21" x14ac:dyDescent="0.25">
      <c r="A21" s="22">
        <v>83</v>
      </c>
      <c r="B21" s="23">
        <v>450</v>
      </c>
      <c r="C21" s="23">
        <f t="shared" si="2"/>
        <v>133.25</v>
      </c>
      <c r="D21" s="23">
        <v>270</v>
      </c>
      <c r="E21" s="116">
        <f t="shared" si="3"/>
        <v>4222.15625</v>
      </c>
      <c r="F21" s="117">
        <f>100-(E21/(E14/100))</f>
        <v>39.01895206243033</v>
      </c>
      <c r="G21" s="23"/>
      <c r="H21" s="22">
        <v>83</v>
      </c>
      <c r="I21" s="23">
        <v>450</v>
      </c>
      <c r="J21" s="23">
        <f t="shared" si="4"/>
        <v>133.25</v>
      </c>
      <c r="K21" s="23">
        <v>234</v>
      </c>
      <c r="L21" s="118">
        <f t="shared" si="5"/>
        <v>3994.7374999999997</v>
      </c>
      <c r="M21" s="117">
        <f>100-(L21/(L14/100))</f>
        <v>46.480743691899079</v>
      </c>
      <c r="O21" s="102"/>
      <c r="P21" s="102"/>
      <c r="Q21" s="102"/>
      <c r="R21" s="102"/>
      <c r="S21" s="119"/>
      <c r="T21" s="120"/>
      <c r="U21" s="102"/>
    </row>
    <row r="22" spans="1:21" x14ac:dyDescent="0.25">
      <c r="A22" s="22">
        <v>83</v>
      </c>
      <c r="B22" s="23">
        <v>500</v>
      </c>
      <c r="C22" s="23">
        <f t="shared" si="2"/>
        <v>145.75</v>
      </c>
      <c r="D22" s="23">
        <v>270</v>
      </c>
      <c r="E22" s="116">
        <f t="shared" si="3"/>
        <v>3836.2187500000005</v>
      </c>
      <c r="F22" s="117">
        <f>100-(E22/(E14/100))</f>
        <v>44.593088071348937</v>
      </c>
      <c r="G22" s="23"/>
      <c r="H22" s="22">
        <v>83</v>
      </c>
      <c r="I22" s="23">
        <v>500</v>
      </c>
      <c r="J22" s="23">
        <f t="shared" si="4"/>
        <v>145.75</v>
      </c>
      <c r="K22" s="23">
        <v>234</v>
      </c>
      <c r="L22" s="118">
        <f t="shared" si="5"/>
        <v>3499.1124999999997</v>
      </c>
      <c r="M22" s="117">
        <f>100-(L22/(L14/100))</f>
        <v>53.12084993359894</v>
      </c>
      <c r="O22" s="102"/>
      <c r="P22" s="102"/>
      <c r="Q22" s="102"/>
      <c r="R22" s="102"/>
      <c r="S22" s="119"/>
      <c r="T22" s="120"/>
      <c r="U22" s="102"/>
    </row>
    <row r="23" spans="1:21" x14ac:dyDescent="0.25">
      <c r="A23" s="22">
        <v>83</v>
      </c>
      <c r="B23" s="23">
        <v>550</v>
      </c>
      <c r="C23" s="23">
        <f t="shared" si="2"/>
        <v>158.25</v>
      </c>
      <c r="D23" s="23">
        <v>270</v>
      </c>
      <c r="E23" s="116">
        <f t="shared" si="3"/>
        <v>3450.2812500000005</v>
      </c>
      <c r="F23" s="117">
        <f>100-(E23/(E14/100))</f>
        <v>50.167224080267552</v>
      </c>
      <c r="G23" s="23"/>
      <c r="H23" s="22">
        <v>83</v>
      </c>
      <c r="I23" s="23">
        <v>550</v>
      </c>
      <c r="J23" s="23">
        <f t="shared" si="4"/>
        <v>158.25</v>
      </c>
      <c r="K23" s="23">
        <v>234</v>
      </c>
      <c r="L23" s="118">
        <f t="shared" si="5"/>
        <v>3003.4875000000002</v>
      </c>
      <c r="M23" s="117">
        <f>100-(L23/(L14/100))</f>
        <v>59.760956175298801</v>
      </c>
      <c r="O23" s="102"/>
      <c r="P23" s="102"/>
      <c r="Q23" s="102"/>
      <c r="R23" s="102"/>
      <c r="S23" s="119"/>
      <c r="T23" s="120"/>
      <c r="U23" s="102"/>
    </row>
    <row r="24" spans="1:21" ht="15.75" thickBot="1" x14ac:dyDescent="0.3">
      <c r="A24" s="25">
        <v>83</v>
      </c>
      <c r="B24" s="26">
        <v>600</v>
      </c>
      <c r="C24" s="26">
        <f t="shared" si="2"/>
        <v>170.75</v>
      </c>
      <c r="D24" s="26">
        <v>270</v>
      </c>
      <c r="E24" s="116">
        <f t="shared" si="3"/>
        <v>3064.3437500000005</v>
      </c>
      <c r="F24" s="121">
        <f>100-(E24/(E14/100))</f>
        <v>55.741360089186173</v>
      </c>
      <c r="G24" s="23"/>
      <c r="H24" s="25">
        <v>83</v>
      </c>
      <c r="I24" s="26">
        <v>600</v>
      </c>
      <c r="J24" s="26">
        <f t="shared" si="4"/>
        <v>170.75</v>
      </c>
      <c r="K24" s="26">
        <v>234</v>
      </c>
      <c r="L24" s="118">
        <f t="shared" si="5"/>
        <v>2507.8625000000002</v>
      </c>
      <c r="M24" s="121">
        <f>100-(L24/(L14/100))</f>
        <v>66.40106241699867</v>
      </c>
      <c r="O24" s="102"/>
      <c r="P24" s="102"/>
      <c r="Q24" s="102"/>
      <c r="R24" s="102"/>
      <c r="S24" s="119"/>
      <c r="T24" s="120"/>
      <c r="U24" s="102"/>
    </row>
    <row r="25" spans="1:21" x14ac:dyDescent="0.25">
      <c r="O25" s="102"/>
      <c r="P25" s="102"/>
      <c r="Q25" s="102"/>
      <c r="R25" s="102"/>
      <c r="S25" s="102"/>
      <c r="T25" s="102"/>
      <c r="U25" s="102"/>
    </row>
    <row r="27" spans="1:21" ht="15.75" thickBot="1" x14ac:dyDescent="0.3"/>
    <row r="28" spans="1:21" x14ac:dyDescent="0.25">
      <c r="A28" s="103" t="s">
        <v>129</v>
      </c>
      <c r="B28" s="104"/>
      <c r="C28" s="104"/>
      <c r="D28" s="104"/>
      <c r="E28" s="104"/>
      <c r="F28" s="105"/>
      <c r="H28" s="103" t="s">
        <v>130</v>
      </c>
      <c r="I28" s="104"/>
      <c r="J28" s="104"/>
      <c r="K28" s="104"/>
      <c r="L28" s="104"/>
      <c r="M28" s="105"/>
      <c r="O28" s="103" t="s">
        <v>131</v>
      </c>
      <c r="P28" s="104"/>
      <c r="Q28" s="104"/>
      <c r="R28" s="104"/>
      <c r="S28" s="104"/>
      <c r="T28" s="105"/>
    </row>
    <row r="29" spans="1:21" ht="15.75" thickBot="1" x14ac:dyDescent="0.3">
      <c r="A29" s="108"/>
      <c r="B29" s="109"/>
      <c r="C29" s="109"/>
      <c r="D29" s="109"/>
      <c r="E29" s="109"/>
      <c r="F29" s="110"/>
      <c r="H29" s="108"/>
      <c r="I29" s="109"/>
      <c r="J29" s="109"/>
      <c r="K29" s="109"/>
      <c r="L29" s="109"/>
      <c r="M29" s="110"/>
      <c r="O29" s="108"/>
      <c r="P29" s="109"/>
      <c r="Q29" s="109"/>
      <c r="R29" s="109"/>
      <c r="S29" s="109"/>
      <c r="T29" s="110"/>
    </row>
    <row r="30" spans="1:21" x14ac:dyDescent="0.25">
      <c r="A30" s="122" t="s">
        <v>107</v>
      </c>
      <c r="B30" s="123" t="s">
        <v>124</v>
      </c>
      <c r="C30" s="123" t="s">
        <v>125</v>
      </c>
      <c r="D30" s="123" t="s">
        <v>126</v>
      </c>
      <c r="E30" s="123" t="s">
        <v>127</v>
      </c>
      <c r="F30" s="124" t="s">
        <v>128</v>
      </c>
      <c r="H30" s="122" t="s">
        <v>107</v>
      </c>
      <c r="I30" s="123" t="s">
        <v>124</v>
      </c>
      <c r="J30" s="123" t="s">
        <v>125</v>
      </c>
      <c r="K30" s="123" t="s">
        <v>126</v>
      </c>
      <c r="L30" s="123" t="s">
        <v>127</v>
      </c>
      <c r="M30" s="125" t="s">
        <v>128</v>
      </c>
      <c r="O30" s="122" t="s">
        <v>107</v>
      </c>
      <c r="P30" s="123" t="s">
        <v>124</v>
      </c>
      <c r="Q30" s="123" t="s">
        <v>125</v>
      </c>
      <c r="R30" s="123" t="s">
        <v>126</v>
      </c>
      <c r="S30" s="123" t="s">
        <v>127</v>
      </c>
      <c r="T30" s="125" t="s">
        <v>128</v>
      </c>
    </row>
    <row r="31" spans="1:21" x14ac:dyDescent="0.25">
      <c r="A31" s="22">
        <v>83</v>
      </c>
      <c r="B31" s="23">
        <v>100</v>
      </c>
      <c r="C31" s="23">
        <f>SUM(B31+A31)/4</f>
        <v>45.75</v>
      </c>
      <c r="D31" s="23">
        <v>268.5</v>
      </c>
      <c r="E31" s="118">
        <f>((D31-C31)*17*0.85)*3.5+((D31-C31)*17)*0.15</f>
        <v>11833.59375</v>
      </c>
      <c r="F31" s="117"/>
      <c r="H31" s="22">
        <v>83</v>
      </c>
      <c r="I31" s="23">
        <v>100</v>
      </c>
      <c r="J31" s="23">
        <f>SUM(I31+H31)/4</f>
        <v>45.75</v>
      </c>
      <c r="K31" s="23">
        <v>276.5</v>
      </c>
      <c r="L31" s="118">
        <f>((K31-J31)*13*0.82)*3.5+((K31-J31)*13)*0.18</f>
        <v>9149.2375000000011</v>
      </c>
      <c r="M31" s="117"/>
      <c r="O31" s="22">
        <v>83</v>
      </c>
      <c r="P31" s="23">
        <v>100</v>
      </c>
      <c r="Q31" s="23">
        <f>SUM(P31+O31)/4</f>
        <v>45.75</v>
      </c>
      <c r="R31" s="23">
        <v>200</v>
      </c>
      <c r="S31" s="118">
        <f>((R31-(Q31*0.48))*13*0.85)*3.5+((R31-(Q31*0.48))*13)*0.15</f>
        <v>7232.8749999999991</v>
      </c>
      <c r="T31" s="117"/>
    </row>
    <row r="32" spans="1:21" x14ac:dyDescent="0.25">
      <c r="A32" s="22">
        <v>83</v>
      </c>
      <c r="B32" s="23">
        <v>150</v>
      </c>
      <c r="C32" s="23">
        <f t="shared" ref="C32:C41" si="6">SUM(B32+A32)/4</f>
        <v>58.25</v>
      </c>
      <c r="D32" s="23">
        <v>268.5</v>
      </c>
      <c r="E32" s="118">
        <f t="shared" ref="E32:E41" si="7">((D32-C32)*17*0.85)*3.5+((D32-C32)*17)*0.15</f>
        <v>11169.53125</v>
      </c>
      <c r="F32" s="117">
        <f>100-(E32/(E31/100))</f>
        <v>5.6116722783389434</v>
      </c>
      <c r="H32" s="22">
        <v>83</v>
      </c>
      <c r="I32" s="23">
        <v>150</v>
      </c>
      <c r="J32" s="23">
        <f t="shared" ref="J32:J41" si="8">SUM(I32+H32)/4</f>
        <v>58.25</v>
      </c>
      <c r="K32" s="23">
        <v>276.5</v>
      </c>
      <c r="L32" s="118">
        <f t="shared" ref="L32:L41" si="9">((K32-J32)*13*0.82)*3.5+((K32-J32)*13)*0.18</f>
        <v>8653.6125000000011</v>
      </c>
      <c r="M32" s="117">
        <f>100-(L32/(L31/100))</f>
        <v>5.4171180931744232</v>
      </c>
      <c r="O32" s="22">
        <v>83</v>
      </c>
      <c r="P32" s="23">
        <v>150</v>
      </c>
      <c r="Q32" s="23">
        <f t="shared" ref="Q32:Q41" si="10">SUM(P32+O32)/4</f>
        <v>58.25</v>
      </c>
      <c r="R32" s="23">
        <v>200</v>
      </c>
      <c r="S32" s="118">
        <f t="shared" ref="S32:S41" si="11">((R32-(Q32*0.48))*13*0.85)*3.5+((R32-(Q32*0.48))*13)*0.15</f>
        <v>6989.125</v>
      </c>
      <c r="T32" s="117">
        <f>100-(S32/(S31/100))</f>
        <v>3.3700292069197673</v>
      </c>
    </row>
    <row r="33" spans="1:20" x14ac:dyDescent="0.25">
      <c r="A33" s="22">
        <v>83</v>
      </c>
      <c r="B33" s="23">
        <v>200</v>
      </c>
      <c r="C33" s="23">
        <f t="shared" si="6"/>
        <v>70.75</v>
      </c>
      <c r="D33" s="23">
        <v>268.5</v>
      </c>
      <c r="E33" s="118">
        <f t="shared" si="7"/>
        <v>10505.46875</v>
      </c>
      <c r="F33" s="117">
        <f>100-(E33/(E31/100))</f>
        <v>11.223344556677887</v>
      </c>
      <c r="H33" s="22">
        <v>83</v>
      </c>
      <c r="I33" s="23">
        <v>200</v>
      </c>
      <c r="J33" s="23">
        <f t="shared" si="8"/>
        <v>70.75</v>
      </c>
      <c r="K33" s="23">
        <v>276.5</v>
      </c>
      <c r="L33" s="118">
        <f t="shared" si="9"/>
        <v>8157.9875000000002</v>
      </c>
      <c r="M33" s="117">
        <f>100-(L33/(L31/100))</f>
        <v>10.834236186348875</v>
      </c>
      <c r="O33" s="22">
        <v>83</v>
      </c>
      <c r="P33" s="23">
        <v>200</v>
      </c>
      <c r="Q33" s="23">
        <f t="shared" si="10"/>
        <v>70.75</v>
      </c>
      <c r="R33" s="23">
        <v>200</v>
      </c>
      <c r="S33" s="118">
        <f t="shared" si="11"/>
        <v>6745.375</v>
      </c>
      <c r="T33" s="117">
        <f>100-(S33/(S31/100))</f>
        <v>6.7400584138395629</v>
      </c>
    </row>
    <row r="34" spans="1:20" x14ac:dyDescent="0.25">
      <c r="A34" s="22">
        <v>83</v>
      </c>
      <c r="B34" s="23">
        <v>250</v>
      </c>
      <c r="C34" s="23">
        <f t="shared" si="6"/>
        <v>83.25</v>
      </c>
      <c r="D34" s="23">
        <v>268.5</v>
      </c>
      <c r="E34" s="118">
        <f t="shared" si="7"/>
        <v>9841.40625</v>
      </c>
      <c r="F34" s="117">
        <f>100-E34/(E31/100)</f>
        <v>16.83501683501683</v>
      </c>
      <c r="H34" s="22">
        <v>83</v>
      </c>
      <c r="I34" s="23">
        <v>250</v>
      </c>
      <c r="J34" s="23">
        <f t="shared" si="8"/>
        <v>83.25</v>
      </c>
      <c r="K34" s="23">
        <v>276.5</v>
      </c>
      <c r="L34" s="118">
        <f t="shared" si="9"/>
        <v>7662.3625000000002</v>
      </c>
      <c r="M34" s="117">
        <f>100-L34/(L31/100)</f>
        <v>16.251354279523298</v>
      </c>
      <c r="O34" s="22">
        <v>83</v>
      </c>
      <c r="P34" s="23">
        <v>250</v>
      </c>
      <c r="Q34" s="23">
        <f t="shared" si="10"/>
        <v>83.25</v>
      </c>
      <c r="R34" s="23">
        <v>200</v>
      </c>
      <c r="S34" s="118">
        <f t="shared" si="11"/>
        <v>6501.625</v>
      </c>
      <c r="T34" s="117">
        <f>100-S34/(S31/100)</f>
        <v>10.110087620759359</v>
      </c>
    </row>
    <row r="35" spans="1:20" x14ac:dyDescent="0.25">
      <c r="A35" s="22">
        <v>83</v>
      </c>
      <c r="B35" s="23">
        <v>300</v>
      </c>
      <c r="C35" s="23">
        <f t="shared" si="6"/>
        <v>95.75</v>
      </c>
      <c r="D35" s="23">
        <v>268.5</v>
      </c>
      <c r="E35" s="118">
        <f t="shared" si="7"/>
        <v>9177.34375</v>
      </c>
      <c r="F35" s="117">
        <f>100-(E35/(E31/100))</f>
        <v>22.446689113355774</v>
      </c>
      <c r="H35" s="22">
        <v>83</v>
      </c>
      <c r="I35" s="23">
        <v>300</v>
      </c>
      <c r="J35" s="23">
        <f t="shared" si="8"/>
        <v>95.75</v>
      </c>
      <c r="K35" s="23">
        <v>276.5</v>
      </c>
      <c r="L35" s="118">
        <f t="shared" si="9"/>
        <v>7166.7374999999993</v>
      </c>
      <c r="M35" s="117">
        <f>100-(L35/(L31/100))</f>
        <v>21.668472372697735</v>
      </c>
      <c r="O35" s="22">
        <v>83</v>
      </c>
      <c r="P35" s="23">
        <v>300</v>
      </c>
      <c r="Q35" s="23">
        <f t="shared" si="10"/>
        <v>95.75</v>
      </c>
      <c r="R35" s="23">
        <v>200</v>
      </c>
      <c r="S35" s="118">
        <f t="shared" si="11"/>
        <v>6257.875</v>
      </c>
      <c r="T35" s="117">
        <f>100-(S35/(S31/100))</f>
        <v>13.480116827679154</v>
      </c>
    </row>
    <row r="36" spans="1:20" x14ac:dyDescent="0.25">
      <c r="A36" s="22">
        <v>83</v>
      </c>
      <c r="B36" s="23">
        <v>350</v>
      </c>
      <c r="C36" s="23">
        <f t="shared" si="6"/>
        <v>108.25</v>
      </c>
      <c r="D36" s="23">
        <v>268.5</v>
      </c>
      <c r="E36" s="118">
        <f t="shared" si="7"/>
        <v>8513.28125</v>
      </c>
      <c r="F36" s="117">
        <f>100-(E36/(E31/100))</f>
        <v>28.058361391694731</v>
      </c>
      <c r="H36" s="22">
        <v>83</v>
      </c>
      <c r="I36" s="23">
        <v>350</v>
      </c>
      <c r="J36" s="23">
        <f t="shared" si="8"/>
        <v>108.25</v>
      </c>
      <c r="K36" s="23">
        <v>276.5</v>
      </c>
      <c r="L36" s="118">
        <f t="shared" si="9"/>
        <v>6671.1124999999993</v>
      </c>
      <c r="M36" s="117">
        <f>100-(L36/(L31/100))</f>
        <v>27.085590465872173</v>
      </c>
      <c r="O36" s="22">
        <v>83</v>
      </c>
      <c r="P36" s="23">
        <v>350</v>
      </c>
      <c r="Q36" s="23">
        <f t="shared" si="10"/>
        <v>108.25</v>
      </c>
      <c r="R36" s="23">
        <v>200</v>
      </c>
      <c r="S36" s="118">
        <f t="shared" si="11"/>
        <v>6014.1249999999991</v>
      </c>
      <c r="T36" s="117">
        <f>100-(S36/(S31/100))</f>
        <v>16.850146034598964</v>
      </c>
    </row>
    <row r="37" spans="1:20" x14ac:dyDescent="0.25">
      <c r="A37" s="22">
        <v>83</v>
      </c>
      <c r="B37" s="23">
        <v>400</v>
      </c>
      <c r="C37" s="23">
        <f t="shared" si="6"/>
        <v>120.75</v>
      </c>
      <c r="D37" s="23">
        <v>268.5</v>
      </c>
      <c r="E37" s="118">
        <f t="shared" si="7"/>
        <v>7849.2187499999991</v>
      </c>
      <c r="F37" s="117">
        <f>100-(E37/(E31/100))</f>
        <v>33.670033670033675</v>
      </c>
      <c r="H37" s="22">
        <v>83</v>
      </c>
      <c r="I37" s="23">
        <v>400</v>
      </c>
      <c r="J37" s="23">
        <f t="shared" si="8"/>
        <v>120.75</v>
      </c>
      <c r="K37" s="23">
        <v>276.5</v>
      </c>
      <c r="L37" s="118">
        <f t="shared" si="9"/>
        <v>6175.4874999999993</v>
      </c>
      <c r="M37" s="117">
        <f>100-(L37/(L31/100))</f>
        <v>32.502708559046596</v>
      </c>
      <c r="O37" s="22">
        <v>83</v>
      </c>
      <c r="P37" s="23">
        <v>400</v>
      </c>
      <c r="Q37" s="23">
        <f t="shared" si="10"/>
        <v>120.75</v>
      </c>
      <c r="R37" s="23">
        <v>200</v>
      </c>
      <c r="S37" s="118">
        <f t="shared" si="11"/>
        <v>5770.375</v>
      </c>
      <c r="T37" s="117">
        <f>100-(S37/(S31/100))</f>
        <v>20.220175241518746</v>
      </c>
    </row>
    <row r="38" spans="1:20" x14ac:dyDescent="0.25">
      <c r="A38" s="22">
        <v>83</v>
      </c>
      <c r="B38" s="23">
        <v>450</v>
      </c>
      <c r="C38" s="23">
        <f t="shared" si="6"/>
        <v>133.25</v>
      </c>
      <c r="D38" s="23">
        <v>268.5</v>
      </c>
      <c r="E38" s="118">
        <f t="shared" si="7"/>
        <v>7185.15625</v>
      </c>
      <c r="F38" s="117">
        <f>100-(E38/(E31/100))</f>
        <v>39.281705948372618</v>
      </c>
      <c r="H38" s="22">
        <v>83</v>
      </c>
      <c r="I38" s="23">
        <v>450</v>
      </c>
      <c r="J38" s="23">
        <f t="shared" si="8"/>
        <v>133.25</v>
      </c>
      <c r="K38" s="23">
        <v>276.5</v>
      </c>
      <c r="L38" s="118">
        <f t="shared" si="9"/>
        <v>5679.8624999999993</v>
      </c>
      <c r="M38" s="117">
        <f>100-(L38/(L31/100))</f>
        <v>37.919826652221033</v>
      </c>
      <c r="O38" s="22">
        <v>83</v>
      </c>
      <c r="P38" s="23">
        <v>450</v>
      </c>
      <c r="Q38" s="23">
        <f t="shared" si="10"/>
        <v>133.25</v>
      </c>
      <c r="R38" s="23">
        <v>200</v>
      </c>
      <c r="S38" s="118">
        <f t="shared" si="11"/>
        <v>5526.625</v>
      </c>
      <c r="T38" s="117">
        <f>100-(S38/(S31/100))</f>
        <v>23.590204448438541</v>
      </c>
    </row>
    <row r="39" spans="1:20" x14ac:dyDescent="0.25">
      <c r="A39" s="22">
        <v>83</v>
      </c>
      <c r="B39" s="23">
        <v>500</v>
      </c>
      <c r="C39" s="23">
        <f t="shared" si="6"/>
        <v>145.75</v>
      </c>
      <c r="D39" s="23">
        <v>268.5</v>
      </c>
      <c r="E39" s="118">
        <f t="shared" si="7"/>
        <v>6521.09375</v>
      </c>
      <c r="F39" s="117">
        <f>100-(E39/(E31/100))</f>
        <v>44.893378226711562</v>
      </c>
      <c r="H39" s="22">
        <v>83</v>
      </c>
      <c r="I39" s="23">
        <v>500</v>
      </c>
      <c r="J39" s="23">
        <f t="shared" si="8"/>
        <v>145.75</v>
      </c>
      <c r="K39" s="23">
        <v>276.5</v>
      </c>
      <c r="L39" s="118">
        <f t="shared" si="9"/>
        <v>5184.2374999999993</v>
      </c>
      <c r="M39" s="117">
        <f>100-(L39/(L31/100))</f>
        <v>43.336944745395463</v>
      </c>
      <c r="O39" s="22">
        <v>83</v>
      </c>
      <c r="P39" s="23">
        <v>500</v>
      </c>
      <c r="Q39" s="23">
        <f t="shared" si="10"/>
        <v>145.75</v>
      </c>
      <c r="R39" s="23">
        <v>200</v>
      </c>
      <c r="S39" s="118">
        <f t="shared" si="11"/>
        <v>5282.8750000000009</v>
      </c>
      <c r="T39" s="117">
        <f>100-(S39/(S31/100))</f>
        <v>26.960233655358323</v>
      </c>
    </row>
    <row r="40" spans="1:20" x14ac:dyDescent="0.25">
      <c r="A40" s="22">
        <v>83</v>
      </c>
      <c r="B40" s="23">
        <v>550</v>
      </c>
      <c r="C40" s="23">
        <f t="shared" si="6"/>
        <v>158.25</v>
      </c>
      <c r="D40" s="23">
        <v>268.5</v>
      </c>
      <c r="E40" s="118">
        <f t="shared" si="7"/>
        <v>5857.03125</v>
      </c>
      <c r="F40" s="117">
        <f>100-(E40/(E31/100))</f>
        <v>50.505050505050505</v>
      </c>
      <c r="H40" s="22">
        <v>83</v>
      </c>
      <c r="I40" s="23">
        <v>550</v>
      </c>
      <c r="J40" s="23">
        <f t="shared" si="8"/>
        <v>158.25</v>
      </c>
      <c r="K40" s="23">
        <v>276.5</v>
      </c>
      <c r="L40" s="118">
        <f t="shared" si="9"/>
        <v>4688.6124999999993</v>
      </c>
      <c r="M40" s="117">
        <f>100-(L40/(L31/100))</f>
        <v>48.754062838569894</v>
      </c>
      <c r="O40" s="22">
        <v>83</v>
      </c>
      <c r="P40" s="23">
        <v>550</v>
      </c>
      <c r="Q40" s="23">
        <f t="shared" si="10"/>
        <v>158.25</v>
      </c>
      <c r="R40" s="23">
        <v>200</v>
      </c>
      <c r="S40" s="118">
        <f t="shared" si="11"/>
        <v>5039.125</v>
      </c>
      <c r="T40" s="117">
        <f>100-(S40/(S31/100))</f>
        <v>30.330262862278119</v>
      </c>
    </row>
    <row r="41" spans="1:20" ht="15.75" thickBot="1" x14ac:dyDescent="0.3">
      <c r="A41" s="25">
        <v>83</v>
      </c>
      <c r="B41" s="26">
        <v>600</v>
      </c>
      <c r="C41" s="26">
        <f t="shared" si="6"/>
        <v>170.75</v>
      </c>
      <c r="D41" s="26">
        <v>268.5</v>
      </c>
      <c r="E41" s="118">
        <f t="shared" si="7"/>
        <v>5192.96875</v>
      </c>
      <c r="F41" s="121">
        <f>100-(E41/(E31/100))</f>
        <v>56.116722783389449</v>
      </c>
      <c r="H41" s="25">
        <v>83</v>
      </c>
      <c r="I41" s="26">
        <v>600</v>
      </c>
      <c r="J41" s="26">
        <f t="shared" si="8"/>
        <v>170.75</v>
      </c>
      <c r="K41" s="26">
        <v>276.5</v>
      </c>
      <c r="L41" s="118">
        <f t="shared" si="9"/>
        <v>4192.9874999999993</v>
      </c>
      <c r="M41" s="121">
        <f>100-(L41/(L31/100))</f>
        <v>54.171180931744324</v>
      </c>
      <c r="O41" s="25">
        <v>83</v>
      </c>
      <c r="P41" s="26">
        <v>600</v>
      </c>
      <c r="Q41" s="26">
        <f t="shared" si="10"/>
        <v>170.75</v>
      </c>
      <c r="R41" s="26">
        <v>200</v>
      </c>
      <c r="S41" s="118">
        <f t="shared" si="11"/>
        <v>4795.3749999999991</v>
      </c>
      <c r="T41" s="121">
        <f>100-(S41/(S31/100))</f>
        <v>33.700292069197928</v>
      </c>
    </row>
    <row r="43" spans="1:20" ht="15.75" thickBot="1" x14ac:dyDescent="0.3"/>
    <row r="44" spans="1:20" s="127" customFormat="1" x14ac:dyDescent="0.25">
      <c r="A44" s="126"/>
    </row>
    <row r="45" spans="1:20" s="129" customFormat="1" ht="15.75" thickBot="1" x14ac:dyDescent="0.3">
      <c r="A45" s="128"/>
    </row>
    <row r="47" spans="1:20" ht="15.75" thickBot="1" x14ac:dyDescent="0.3"/>
    <row r="48" spans="1:20" x14ac:dyDescent="0.25">
      <c r="A48" s="103" t="s">
        <v>132</v>
      </c>
      <c r="B48" s="104"/>
      <c r="C48" s="104"/>
      <c r="D48" s="104"/>
      <c r="E48" s="104"/>
      <c r="F48" s="105"/>
      <c r="H48" s="103" t="s">
        <v>133</v>
      </c>
      <c r="I48" s="104"/>
      <c r="J48" s="104"/>
      <c r="K48" s="104"/>
      <c r="L48" s="104"/>
      <c r="M48" s="105"/>
    </row>
    <row r="49" spans="1:13" ht="15.75" thickBot="1" x14ac:dyDescent="0.3">
      <c r="A49" s="108"/>
      <c r="B49" s="109"/>
      <c r="C49" s="109"/>
      <c r="D49" s="109"/>
      <c r="E49" s="109"/>
      <c r="F49" s="110"/>
      <c r="H49" s="108"/>
      <c r="I49" s="109"/>
      <c r="J49" s="109"/>
      <c r="K49" s="109"/>
      <c r="L49" s="109"/>
      <c r="M49" s="110"/>
    </row>
    <row r="50" spans="1:13" x14ac:dyDescent="0.25">
      <c r="A50" s="122" t="s">
        <v>107</v>
      </c>
      <c r="B50" s="123" t="s">
        <v>124</v>
      </c>
      <c r="C50" s="123" t="s">
        <v>125</v>
      </c>
      <c r="D50" s="123" t="s">
        <v>126</v>
      </c>
      <c r="E50" s="123" t="s">
        <v>127</v>
      </c>
      <c r="F50" s="124" t="s">
        <v>128</v>
      </c>
      <c r="H50" s="122" t="s">
        <v>107</v>
      </c>
      <c r="I50" s="123" t="s">
        <v>124</v>
      </c>
      <c r="J50" s="123" t="s">
        <v>125</v>
      </c>
      <c r="K50" s="123" t="s">
        <v>126</v>
      </c>
      <c r="L50" s="123" t="s">
        <v>127</v>
      </c>
      <c r="M50" s="124" t="s">
        <v>128</v>
      </c>
    </row>
    <row r="51" spans="1:13" x14ac:dyDescent="0.25">
      <c r="A51" s="22">
        <v>83</v>
      </c>
      <c r="B51" s="23">
        <v>100</v>
      </c>
      <c r="C51" s="23">
        <f>SUM(B51+A51)/4</f>
        <v>45.75</v>
      </c>
      <c r="D51" s="23">
        <v>268.5</v>
      </c>
      <c r="E51" s="118">
        <f>((D51-C51)*17*0.55)*3.5+((D51-C51)*17)*0.45</f>
        <v>8993.53125</v>
      </c>
      <c r="F51" s="117"/>
      <c r="H51" s="22">
        <v>83</v>
      </c>
      <c r="I51" s="23">
        <v>100</v>
      </c>
      <c r="J51" s="23">
        <f>SUM(I51+H51)/4</f>
        <v>45.75</v>
      </c>
      <c r="K51" s="23">
        <v>268.5</v>
      </c>
      <c r="L51" s="118">
        <f>((K51-J51)*17*0.67)*3.5+((K51-J51)*17)*0.33</f>
        <v>10129.55625</v>
      </c>
      <c r="M51" s="117"/>
    </row>
    <row r="52" spans="1:13" x14ac:dyDescent="0.25">
      <c r="A52" s="22">
        <v>83</v>
      </c>
      <c r="B52" s="23">
        <v>150</v>
      </c>
      <c r="C52" s="23">
        <f t="shared" ref="C52:C61" si="12">SUM(B52+A52)/4</f>
        <v>58.25</v>
      </c>
      <c r="D52" s="23">
        <v>268.5</v>
      </c>
      <c r="E52" s="118">
        <f t="shared" ref="E52:E61" si="13">((D52-C52)*17*0.55)*3.5+((D52-C52)*17)*0.45</f>
        <v>8488.84375</v>
      </c>
      <c r="F52" s="117">
        <f>100-(E52/(E51/100))</f>
        <v>5.6116722783389434</v>
      </c>
      <c r="H52" s="22">
        <v>83</v>
      </c>
      <c r="I52" s="23">
        <v>150</v>
      </c>
      <c r="J52" s="23">
        <f t="shared" ref="J52:J61" si="14">SUM(I52+H52)/4</f>
        <v>58.25</v>
      </c>
      <c r="K52" s="23">
        <v>268.5</v>
      </c>
      <c r="L52" s="118">
        <f t="shared" ref="L52:L61" si="15">((K52-J52)*17*0.67)*3.5+((K52-J52)*17)*0.33</f>
        <v>9561.1187499999996</v>
      </c>
      <c r="M52" s="117">
        <f>100-(L52/(L51/100))</f>
        <v>5.6116722783389577</v>
      </c>
    </row>
    <row r="53" spans="1:13" x14ac:dyDescent="0.25">
      <c r="A53" s="22">
        <v>83</v>
      </c>
      <c r="B53" s="23">
        <v>200</v>
      </c>
      <c r="C53" s="23">
        <f t="shared" si="12"/>
        <v>70.75</v>
      </c>
      <c r="D53" s="23">
        <v>268.5</v>
      </c>
      <c r="E53" s="118">
        <f t="shared" si="13"/>
        <v>7984.1562500000009</v>
      </c>
      <c r="F53" s="117">
        <f>100-(E53/(E51/100))</f>
        <v>11.223344556677873</v>
      </c>
      <c r="H53" s="22">
        <v>83</v>
      </c>
      <c r="I53" s="23">
        <v>200</v>
      </c>
      <c r="J53" s="23">
        <f t="shared" si="14"/>
        <v>70.75</v>
      </c>
      <c r="K53" s="23">
        <v>268.5</v>
      </c>
      <c r="L53" s="118">
        <f t="shared" si="15"/>
        <v>8992.6812499999996</v>
      </c>
      <c r="M53" s="117">
        <f>100-(L53/(L51/100))</f>
        <v>11.223344556677901</v>
      </c>
    </row>
    <row r="54" spans="1:13" x14ac:dyDescent="0.25">
      <c r="A54" s="22">
        <v>83</v>
      </c>
      <c r="B54" s="23">
        <v>250</v>
      </c>
      <c r="C54" s="23">
        <f t="shared" si="12"/>
        <v>83.25</v>
      </c>
      <c r="D54" s="23">
        <v>268.5</v>
      </c>
      <c r="E54" s="118">
        <f t="shared" si="13"/>
        <v>7479.4687500000009</v>
      </c>
      <c r="F54" s="117">
        <f>100-E54/(E51/100)</f>
        <v>16.835016835016816</v>
      </c>
      <c r="H54" s="22">
        <v>83</v>
      </c>
      <c r="I54" s="23">
        <v>250</v>
      </c>
      <c r="J54" s="23">
        <f t="shared" si="14"/>
        <v>83.25</v>
      </c>
      <c r="K54" s="23">
        <v>268.5</v>
      </c>
      <c r="L54" s="118">
        <f t="shared" si="15"/>
        <v>8424.2437499999996</v>
      </c>
      <c r="M54" s="117">
        <f>100-L54/(L51/100)</f>
        <v>16.835016835016845</v>
      </c>
    </row>
    <row r="55" spans="1:13" x14ac:dyDescent="0.25">
      <c r="A55" s="22">
        <v>83</v>
      </c>
      <c r="B55" s="23">
        <v>300</v>
      </c>
      <c r="C55" s="23">
        <f t="shared" si="12"/>
        <v>95.75</v>
      </c>
      <c r="D55" s="23">
        <v>268.5</v>
      </c>
      <c r="E55" s="118">
        <f t="shared" si="13"/>
        <v>6974.7812500000009</v>
      </c>
      <c r="F55" s="117">
        <f>100-(E55/(E51/100))</f>
        <v>22.44668911335576</v>
      </c>
      <c r="H55" s="22">
        <v>83</v>
      </c>
      <c r="I55" s="23">
        <v>300</v>
      </c>
      <c r="J55" s="23">
        <f t="shared" si="14"/>
        <v>95.75</v>
      </c>
      <c r="K55" s="23">
        <v>268.5</v>
      </c>
      <c r="L55" s="118">
        <f t="shared" si="15"/>
        <v>7855.8062500000015</v>
      </c>
      <c r="M55" s="117">
        <f>100-(L55/(L51/100))</f>
        <v>22.446689113355774</v>
      </c>
    </row>
    <row r="56" spans="1:13" x14ac:dyDescent="0.25">
      <c r="A56" s="22">
        <v>83</v>
      </c>
      <c r="B56" s="23">
        <v>350</v>
      </c>
      <c r="C56" s="23">
        <f t="shared" si="12"/>
        <v>108.25</v>
      </c>
      <c r="D56" s="23">
        <v>268.5</v>
      </c>
      <c r="E56" s="118">
        <f t="shared" si="13"/>
        <v>6470.0937500000009</v>
      </c>
      <c r="F56" s="117">
        <f>100-(E56/(E51/100))</f>
        <v>28.058361391694717</v>
      </c>
      <c r="H56" s="22">
        <v>83</v>
      </c>
      <c r="I56" s="23">
        <v>350</v>
      </c>
      <c r="J56" s="23">
        <f t="shared" si="14"/>
        <v>108.25</v>
      </c>
      <c r="K56" s="23">
        <v>268.5</v>
      </c>
      <c r="L56" s="118">
        <f t="shared" si="15"/>
        <v>7287.3687500000015</v>
      </c>
      <c r="M56" s="117">
        <f>100-(L56/(L51/100))</f>
        <v>28.058361391694717</v>
      </c>
    </row>
    <row r="57" spans="1:13" x14ac:dyDescent="0.25">
      <c r="A57" s="22">
        <v>83</v>
      </c>
      <c r="B57" s="23">
        <v>400</v>
      </c>
      <c r="C57" s="23">
        <f t="shared" si="12"/>
        <v>120.75</v>
      </c>
      <c r="D57" s="23">
        <v>268.5</v>
      </c>
      <c r="E57" s="118">
        <f t="shared" si="13"/>
        <v>5965.4062500000009</v>
      </c>
      <c r="F57" s="117">
        <f>100-(E57/(E51/100))</f>
        <v>33.670033670033661</v>
      </c>
      <c r="H57" s="22">
        <v>83</v>
      </c>
      <c r="I57" s="23">
        <v>400</v>
      </c>
      <c r="J57" s="23">
        <f t="shared" si="14"/>
        <v>120.75</v>
      </c>
      <c r="K57" s="23">
        <v>268.5</v>
      </c>
      <c r="L57" s="118">
        <f t="shared" si="15"/>
        <v>6718.9312500000015</v>
      </c>
      <c r="M57" s="117">
        <f>100-(L57/(L51/100))</f>
        <v>33.670033670033661</v>
      </c>
    </row>
    <row r="58" spans="1:13" x14ac:dyDescent="0.25">
      <c r="A58" s="22">
        <v>83</v>
      </c>
      <c r="B58" s="23">
        <v>450</v>
      </c>
      <c r="C58" s="23">
        <f t="shared" si="12"/>
        <v>133.25</v>
      </c>
      <c r="D58" s="23">
        <v>268.5</v>
      </c>
      <c r="E58" s="118">
        <f t="shared" si="13"/>
        <v>5460.7187500000009</v>
      </c>
      <c r="F58" s="117">
        <f>100-(E58/(E51/100))</f>
        <v>39.281705948372604</v>
      </c>
      <c r="H58" s="22">
        <v>83</v>
      </c>
      <c r="I58" s="23">
        <v>450</v>
      </c>
      <c r="J58" s="23">
        <f t="shared" si="14"/>
        <v>133.25</v>
      </c>
      <c r="K58" s="23">
        <v>268.5</v>
      </c>
      <c r="L58" s="118">
        <f t="shared" si="15"/>
        <v>6150.4937500000015</v>
      </c>
      <c r="M58" s="117">
        <f>100-(L58/(L51/100))</f>
        <v>39.281705948372604</v>
      </c>
    </row>
    <row r="59" spans="1:13" x14ac:dyDescent="0.25">
      <c r="A59" s="22">
        <v>83</v>
      </c>
      <c r="B59" s="23">
        <v>500</v>
      </c>
      <c r="C59" s="23">
        <f t="shared" si="12"/>
        <v>145.75</v>
      </c>
      <c r="D59" s="23">
        <v>268.5</v>
      </c>
      <c r="E59" s="118">
        <f t="shared" si="13"/>
        <v>4956.0312500000009</v>
      </c>
      <c r="F59" s="117">
        <f>100-(E59/(E51/100))</f>
        <v>44.893378226711548</v>
      </c>
      <c r="H59" s="22">
        <v>83</v>
      </c>
      <c r="I59" s="23">
        <v>500</v>
      </c>
      <c r="J59" s="23">
        <f t="shared" si="14"/>
        <v>145.75</v>
      </c>
      <c r="K59" s="23">
        <v>268.5</v>
      </c>
      <c r="L59" s="118">
        <f t="shared" si="15"/>
        <v>5582.0562500000015</v>
      </c>
      <c r="M59" s="117">
        <f>100-(L59/(L51/100))</f>
        <v>44.893378226711548</v>
      </c>
    </row>
    <row r="60" spans="1:13" x14ac:dyDescent="0.25">
      <c r="A60" s="22">
        <v>83</v>
      </c>
      <c r="B60" s="23">
        <v>550</v>
      </c>
      <c r="C60" s="23">
        <f t="shared" si="12"/>
        <v>158.25</v>
      </c>
      <c r="D60" s="23">
        <v>268.5</v>
      </c>
      <c r="E60" s="118">
        <f t="shared" si="13"/>
        <v>4451.3437500000009</v>
      </c>
      <c r="F60" s="117">
        <f>100-(E60/(E51/100))</f>
        <v>50.505050505050491</v>
      </c>
      <c r="H60" s="22">
        <v>83</v>
      </c>
      <c r="I60" s="23">
        <v>550</v>
      </c>
      <c r="J60" s="23">
        <f t="shared" si="14"/>
        <v>158.25</v>
      </c>
      <c r="K60" s="23">
        <v>268.5</v>
      </c>
      <c r="L60" s="118">
        <f t="shared" si="15"/>
        <v>5013.6187500000015</v>
      </c>
      <c r="M60" s="117">
        <f>100-(L60/(L51/100))</f>
        <v>50.505050505050491</v>
      </c>
    </row>
    <row r="61" spans="1:13" ht="15.75" thickBot="1" x14ac:dyDescent="0.3">
      <c r="A61" s="25">
        <v>83</v>
      </c>
      <c r="B61" s="26">
        <v>600</v>
      </c>
      <c r="C61" s="26">
        <f t="shared" si="12"/>
        <v>170.75</v>
      </c>
      <c r="D61" s="26">
        <v>268.5</v>
      </c>
      <c r="E61" s="118">
        <f t="shared" si="13"/>
        <v>3946.6562500000005</v>
      </c>
      <c r="F61" s="121">
        <f>100-(E61/(E51/100))</f>
        <v>56.116722783389442</v>
      </c>
      <c r="H61" s="25">
        <v>83</v>
      </c>
      <c r="I61" s="26">
        <v>600</v>
      </c>
      <c r="J61" s="26">
        <f t="shared" si="14"/>
        <v>170.75</v>
      </c>
      <c r="K61" s="26">
        <v>268.5</v>
      </c>
      <c r="L61" s="118">
        <f t="shared" si="15"/>
        <v>4445.1812500000005</v>
      </c>
      <c r="M61" s="121">
        <f>100-(L61/(L51/100))</f>
        <v>56.116722783389449</v>
      </c>
    </row>
  </sheetData>
  <mergeCells count="11">
    <mergeCell ref="A9:B9"/>
    <mergeCell ref="A44:XFD45"/>
    <mergeCell ref="A48:F49"/>
    <mergeCell ref="H48:M49"/>
    <mergeCell ref="L1:O1"/>
    <mergeCell ref="A11:F12"/>
    <mergeCell ref="H11:M12"/>
    <mergeCell ref="O11:T12"/>
    <mergeCell ref="A28:F29"/>
    <mergeCell ref="H28:M29"/>
    <mergeCell ref="O28:T29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W288"/>
  <sheetViews>
    <sheetView zoomScale="70" zoomScaleNormal="70" workbookViewId="0">
      <selection sqref="A1:A2"/>
    </sheetView>
  </sheetViews>
  <sheetFormatPr baseColWidth="10" defaultRowHeight="15" x14ac:dyDescent="0.25"/>
  <cols>
    <col min="1" max="1" width="27.28515625" style="1" customWidth="1"/>
    <col min="2" max="2" width="41.42578125" bestFit="1" customWidth="1"/>
    <col min="3" max="3" width="22" bestFit="1" customWidth="1"/>
    <col min="4" max="4" width="8.7109375" customWidth="1"/>
    <col min="5" max="8" width="5.5703125" customWidth="1"/>
    <col min="9" max="9" width="11.42578125" style="37"/>
    <col min="10" max="10" width="11.7109375" bestFit="1" customWidth="1"/>
    <col min="11" max="11" width="41.42578125" bestFit="1" customWidth="1"/>
    <col min="12" max="12" width="22" bestFit="1" customWidth="1"/>
    <col min="13" max="13" width="8.140625" bestFit="1" customWidth="1"/>
    <col min="14" max="17" width="6" customWidth="1"/>
    <col min="18" max="18" width="11.42578125" style="37"/>
    <col min="19" max="19" width="11.7109375" bestFit="1" customWidth="1"/>
    <col min="20" max="20" width="41.42578125" bestFit="1" customWidth="1"/>
    <col min="21" max="21" width="22" bestFit="1" customWidth="1"/>
    <col min="22" max="22" width="8.140625" bestFit="1" customWidth="1"/>
    <col min="23" max="26" width="7.28515625" customWidth="1"/>
    <col min="27" max="27" width="11.42578125" style="37"/>
    <col min="28" max="75" width="11.42578125" style="2"/>
  </cols>
  <sheetData>
    <row r="1" spans="1:75" s="2" customFormat="1" x14ac:dyDescent="0.25">
      <c r="A1" s="138" t="s">
        <v>134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  <c r="X1" s="134"/>
      <c r="Y1" s="134"/>
      <c r="Z1" s="134"/>
      <c r="AA1" s="37"/>
    </row>
    <row r="2" spans="1:75" s="2" customFormat="1" x14ac:dyDescent="0.25">
      <c r="A2" s="139"/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37"/>
    </row>
    <row r="3" spans="1:75" ht="15" customHeight="1" x14ac:dyDescent="0.25">
      <c r="A3" s="81" t="s">
        <v>42</v>
      </c>
      <c r="B3" s="81"/>
      <c r="C3" s="81"/>
      <c r="D3" s="81"/>
      <c r="E3" s="81"/>
      <c r="F3" s="81"/>
      <c r="G3" s="81"/>
      <c r="H3" s="81"/>
      <c r="J3" s="81" t="s">
        <v>40</v>
      </c>
      <c r="K3" s="81"/>
      <c r="L3" s="81"/>
      <c r="M3" s="81"/>
      <c r="N3" s="81"/>
      <c r="O3" s="81"/>
      <c r="P3" s="81"/>
      <c r="Q3" s="81"/>
      <c r="S3" s="81" t="s">
        <v>41</v>
      </c>
      <c r="T3" s="81"/>
      <c r="U3" s="81"/>
      <c r="V3" s="81"/>
      <c r="W3" s="81"/>
      <c r="X3" s="81"/>
      <c r="Y3" s="81"/>
      <c r="Z3" s="81"/>
    </row>
    <row r="4" spans="1:75" ht="15" customHeight="1" x14ac:dyDescent="0.25">
      <c r="A4" s="81"/>
      <c r="B4" s="81"/>
      <c r="C4" s="81"/>
      <c r="D4" s="81"/>
      <c r="E4" s="81"/>
      <c r="F4" s="81"/>
      <c r="G4" s="81"/>
      <c r="H4" s="81"/>
      <c r="J4" s="81"/>
      <c r="K4" s="81"/>
      <c r="L4" s="81"/>
      <c r="M4" s="81"/>
      <c r="N4" s="81"/>
      <c r="O4" s="81"/>
      <c r="P4" s="81"/>
      <c r="Q4" s="81"/>
      <c r="S4" s="81"/>
      <c r="T4" s="81"/>
      <c r="U4" s="81"/>
      <c r="V4" s="81"/>
      <c r="W4" s="81"/>
      <c r="X4" s="81"/>
      <c r="Y4" s="81"/>
      <c r="Z4" s="81"/>
    </row>
    <row r="5" spans="1:75" s="37" customFormat="1" ht="26.25" customHeight="1" thickBot="1" x14ac:dyDescent="0.3">
      <c r="A5" s="82"/>
      <c r="B5" s="82"/>
      <c r="C5" s="82"/>
      <c r="D5" s="82"/>
      <c r="E5" s="82"/>
      <c r="F5" s="82"/>
      <c r="G5" s="82"/>
      <c r="H5" s="82"/>
      <c r="J5" s="82"/>
      <c r="K5" s="82"/>
      <c r="L5" s="82"/>
      <c r="M5" s="82"/>
      <c r="N5" s="82"/>
      <c r="O5" s="82"/>
      <c r="P5" s="82"/>
      <c r="Q5" s="82"/>
      <c r="S5" s="82"/>
      <c r="T5" s="82"/>
      <c r="U5" s="82"/>
      <c r="V5" s="82"/>
      <c r="W5" s="82"/>
      <c r="X5" s="82"/>
      <c r="Y5" s="82"/>
      <c r="Z5" s="8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</row>
    <row r="6" spans="1:75" ht="15.75" thickBot="1" x14ac:dyDescent="0.3">
      <c r="A6" s="77" t="s">
        <v>39</v>
      </c>
      <c r="B6" s="78"/>
      <c r="C6" s="78"/>
      <c r="D6" s="79"/>
      <c r="E6" s="33" t="s">
        <v>0</v>
      </c>
      <c r="F6" s="6" t="s">
        <v>2</v>
      </c>
      <c r="G6" s="7" t="s">
        <v>3</v>
      </c>
      <c r="H6" s="8" t="s">
        <v>6</v>
      </c>
      <c r="J6" s="77" t="s">
        <v>39</v>
      </c>
      <c r="K6" s="78"/>
      <c r="L6" s="78"/>
      <c r="M6" s="79"/>
      <c r="N6" s="33" t="s">
        <v>0</v>
      </c>
      <c r="O6" s="6" t="s">
        <v>2</v>
      </c>
      <c r="P6" s="7" t="s">
        <v>3</v>
      </c>
      <c r="Q6" s="8" t="s">
        <v>6</v>
      </c>
      <c r="S6" s="77" t="s">
        <v>39</v>
      </c>
      <c r="T6" s="78"/>
      <c r="U6" s="78"/>
      <c r="V6" s="79"/>
      <c r="W6" s="33" t="s">
        <v>0</v>
      </c>
      <c r="X6" s="6" t="s">
        <v>2</v>
      </c>
      <c r="Y6" s="7" t="s">
        <v>3</v>
      </c>
      <c r="Z6" s="8" t="s">
        <v>6</v>
      </c>
    </row>
    <row r="7" spans="1:75" ht="15.75" thickBot="1" x14ac:dyDescent="0.3">
      <c r="A7" s="77" t="s">
        <v>7</v>
      </c>
      <c r="B7" s="78"/>
      <c r="C7" s="78"/>
      <c r="D7" s="79"/>
      <c r="E7" s="32">
        <f>3-E8</f>
        <v>0</v>
      </c>
      <c r="F7" s="9">
        <f t="shared" ref="F7:H7" si="0">3-F8</f>
        <v>2</v>
      </c>
      <c r="G7" s="9">
        <f t="shared" si="0"/>
        <v>0</v>
      </c>
      <c r="H7" s="10">
        <f t="shared" si="0"/>
        <v>0</v>
      </c>
      <c r="J7" s="77" t="s">
        <v>7</v>
      </c>
      <c r="K7" s="78"/>
      <c r="L7" s="78"/>
      <c r="M7" s="79"/>
      <c r="N7" s="32">
        <f>3-N8</f>
        <v>3</v>
      </c>
      <c r="O7" s="9">
        <f t="shared" ref="O7" si="1">3-O8</f>
        <v>3</v>
      </c>
      <c r="P7" s="9">
        <f t="shared" ref="P7" si="2">3-P8</f>
        <v>3</v>
      </c>
      <c r="Q7" s="10">
        <f t="shared" ref="Q7" si="3">3-Q8</f>
        <v>3</v>
      </c>
      <c r="S7" s="77" t="s">
        <v>7</v>
      </c>
      <c r="T7" s="78"/>
      <c r="U7" s="78"/>
      <c r="V7" s="79"/>
      <c r="W7" s="32">
        <f>3-W8</f>
        <v>3</v>
      </c>
      <c r="X7" s="9">
        <f t="shared" ref="X7" si="4">3-X8</f>
        <v>3</v>
      </c>
      <c r="Y7" s="9">
        <f t="shared" ref="Y7" si="5">3-Y8</f>
        <v>3</v>
      </c>
      <c r="Z7" s="10">
        <f t="shared" ref="Z7" si="6">3-Z8</f>
        <v>3</v>
      </c>
    </row>
    <row r="8" spans="1:75" ht="15.75" thickBot="1" x14ac:dyDescent="0.3">
      <c r="A8" s="77" t="s">
        <v>8</v>
      </c>
      <c r="B8" s="78"/>
      <c r="C8" s="78"/>
      <c r="D8" s="79"/>
      <c r="E8" s="34">
        <f>D10*E10+D11*E11+D12*E12+D13*E13+D14*E14+D15*E15+D16*E16+D17*E17+D18*E18+D19*E19+D20*E20+D21*E21+D22*E22+D23*E23+D24*E24+D25*E25</f>
        <v>3</v>
      </c>
      <c r="F8" s="4">
        <f>D10*F10+D11*F11+D12*F12+D13*F13+D14*F14+D15*F15+D16*F16+D17*F17+D18*F18+D19*F19+D20*F20+D21*F21+D22*F22+D23*F23+D24*F24+D25*F25</f>
        <v>1</v>
      </c>
      <c r="G8" s="4">
        <f>D10*G10+D11*G11+D12*G12+D13*G13+D14*G14+D15*G15+D16*G16+D17*G17+D18*G18+D19*G19+D20*G20+D21*G21+D22*G22+D23*G23+D24*G24+D25*G25</f>
        <v>3</v>
      </c>
      <c r="H8" s="38">
        <f>D10*H10+D11*H11+D12*H12+D13*H13+D14*H14+D15*H15+D16*H16+D17*H17+D18*H18+D19*H19+D20*H20+D21*H21+D22*H22+D23*H23+D24*H24+D25*H25</f>
        <v>3</v>
      </c>
      <c r="J8" s="77" t="s">
        <v>8</v>
      </c>
      <c r="K8" s="78"/>
      <c r="L8" s="78"/>
      <c r="M8" s="79"/>
      <c r="N8" s="34">
        <f>M10*N10+M11*N11+M12*N12+M13*N13+M14*N14+M15*N15+M16*N16+M17*N17+M18*N18+M19*N19+M20*N20+M21*N21+M22*N22+M23*N23+M24*N24+M25*N25</f>
        <v>0</v>
      </c>
      <c r="O8" s="4">
        <f>M10*O10+M11*O11+M12*O12+M13*O13+M14*O14+M15*O15+M16*O16+M17*O17+M18*O18+M19*O19+M20*O20+M21*O21+M22*O22+M23*O23+M24*O24+M25*O25</f>
        <v>0</v>
      </c>
      <c r="P8" s="4">
        <f>M10*P10+M11*P11+M12*P12+M13*P13+M14*P14+M15*P15+M16*P16+M17*P17+M18*P18+M19*P19+M20*P20+M21*P21+M22*P22+M23*P23+M24*P24+M25*P25</f>
        <v>0</v>
      </c>
      <c r="Q8" s="38">
        <f>M10*Q10+M11*Q11+M12*Q12+M13*Q13+M14*Q14+M15*Q15+M16*Q16+M17*Q17+M18*Q18+M19*Q19+M20*Q20+M21*Q21+M22*Q22+M23*Q23+M24*Q24+M25*Q25</f>
        <v>0</v>
      </c>
      <c r="S8" s="77" t="s">
        <v>8</v>
      </c>
      <c r="T8" s="78"/>
      <c r="U8" s="78"/>
      <c r="V8" s="79"/>
      <c r="W8" s="28">
        <f>V10*W10+V11*W11+V12*W12+V13*W13+V14*W14+V15*W15+V16*W16+V17*W17+V18*W18+V19*W19+V20*W20+V21*W21+V22*W22+V23*W23+V24*W24+V25*W25</f>
        <v>0</v>
      </c>
      <c r="X8" s="5">
        <f>V10*X10+V11*X11+V12*X12+V13*X13+V14*X14+V15*X15+V16*X16+V17*X17+V18*X18+V19*X19+V20*X20+V21*X21+V22*X22+V23*X23+V24*X24+V25*X25</f>
        <v>0</v>
      </c>
      <c r="Y8" s="5">
        <f>V10*Y10+V11*Y11+V12*Y12+V13*Y13+V14*Y14+V15*Y15+V16*Y16+V17*Y17+V18*Y18+V19*Y19+V20*Y20+V21*Y21+V22*Y22+V23*Y23+V24*Y24+V25*Y25</f>
        <v>0</v>
      </c>
      <c r="Z8" s="11">
        <f>V10*Z10+V11*Z11+V12*Z12+V13*Z13+V14*Z14+V15*Z15+V16*Z16+V17*Z17+V18*Z18+V19*Z19+V20*Z20+V21*Z21+V22*Z22+V23*Z23+V24*Z24+V25*Z25</f>
        <v>0</v>
      </c>
    </row>
    <row r="9" spans="1:75" x14ac:dyDescent="0.25">
      <c r="A9" s="12" t="s">
        <v>9</v>
      </c>
      <c r="B9" s="15" t="s">
        <v>26</v>
      </c>
      <c r="C9" s="15" t="s">
        <v>18</v>
      </c>
      <c r="D9" s="29" t="s">
        <v>4</v>
      </c>
      <c r="E9" s="39"/>
      <c r="F9" s="40"/>
      <c r="G9" s="40"/>
      <c r="H9" s="41"/>
      <c r="J9" s="12" t="s">
        <v>9</v>
      </c>
      <c r="K9" s="15" t="s">
        <v>26</v>
      </c>
      <c r="L9" s="15" t="s">
        <v>18</v>
      </c>
      <c r="M9" s="29" t="s">
        <v>4</v>
      </c>
      <c r="N9" s="39"/>
      <c r="O9" s="40"/>
      <c r="P9" s="40"/>
      <c r="Q9" s="41"/>
      <c r="S9" s="12" t="s">
        <v>9</v>
      </c>
      <c r="T9" s="15" t="s">
        <v>26</v>
      </c>
      <c r="U9" s="15" t="s">
        <v>18</v>
      </c>
      <c r="V9" s="29" t="s">
        <v>4</v>
      </c>
      <c r="W9" s="19"/>
      <c r="X9" s="20"/>
      <c r="Y9" s="20"/>
      <c r="Z9" s="21"/>
    </row>
    <row r="10" spans="1:75" x14ac:dyDescent="0.25">
      <c r="A10" s="13">
        <v>1</v>
      </c>
      <c r="B10" s="16" t="s">
        <v>10</v>
      </c>
      <c r="C10" s="16"/>
      <c r="D10" s="30"/>
      <c r="E10" s="42">
        <v>1</v>
      </c>
      <c r="F10" s="43">
        <v>2</v>
      </c>
      <c r="G10" s="43">
        <v>1</v>
      </c>
      <c r="H10" s="44"/>
      <c r="J10" s="13">
        <v>1</v>
      </c>
      <c r="K10" s="16" t="s">
        <v>10</v>
      </c>
      <c r="L10" s="16"/>
      <c r="M10" s="30"/>
      <c r="N10" s="42">
        <v>1</v>
      </c>
      <c r="O10" s="43">
        <v>2</v>
      </c>
      <c r="P10" s="43">
        <v>1</v>
      </c>
      <c r="Q10" s="44"/>
      <c r="S10" s="13">
        <v>1</v>
      </c>
      <c r="T10" s="16" t="s">
        <v>10</v>
      </c>
      <c r="U10" s="16"/>
      <c r="V10" s="30"/>
      <c r="W10" s="22">
        <v>1</v>
      </c>
      <c r="X10" s="23">
        <v>2</v>
      </c>
      <c r="Y10" s="23">
        <v>1</v>
      </c>
      <c r="Z10" s="24"/>
    </row>
    <row r="11" spans="1:75" x14ac:dyDescent="0.25">
      <c r="A11" s="13">
        <v>2</v>
      </c>
      <c r="B11" s="16" t="s">
        <v>5</v>
      </c>
      <c r="C11" s="16"/>
      <c r="D11" s="30"/>
      <c r="E11" s="42">
        <v>2</v>
      </c>
      <c r="F11" s="43">
        <v>1</v>
      </c>
      <c r="G11" s="43"/>
      <c r="H11" s="44">
        <v>1</v>
      </c>
      <c r="J11" s="13">
        <v>2</v>
      </c>
      <c r="K11" s="16" t="s">
        <v>5</v>
      </c>
      <c r="L11" s="16"/>
      <c r="M11" s="30"/>
      <c r="N11" s="42">
        <v>2</v>
      </c>
      <c r="O11" s="43">
        <v>1</v>
      </c>
      <c r="P11" s="43"/>
      <c r="Q11" s="44">
        <v>1</v>
      </c>
      <c r="S11" s="13">
        <v>2</v>
      </c>
      <c r="T11" s="16" t="s">
        <v>5</v>
      </c>
      <c r="U11" s="16"/>
      <c r="V11" s="30"/>
      <c r="W11" s="22">
        <v>2</v>
      </c>
      <c r="X11" s="23">
        <v>1</v>
      </c>
      <c r="Y11" s="23"/>
      <c r="Z11" s="24">
        <v>1</v>
      </c>
    </row>
    <row r="12" spans="1:75" x14ac:dyDescent="0.25">
      <c r="A12" s="13">
        <v>3</v>
      </c>
      <c r="B12" s="17" t="s">
        <v>11</v>
      </c>
      <c r="C12" s="17"/>
      <c r="D12" s="30">
        <v>1</v>
      </c>
      <c r="E12" s="42">
        <v>1</v>
      </c>
      <c r="F12" s="43"/>
      <c r="G12" s="43">
        <v>2</v>
      </c>
      <c r="H12" s="44">
        <v>1</v>
      </c>
      <c r="J12" s="13">
        <v>3</v>
      </c>
      <c r="K12" s="17" t="s">
        <v>11</v>
      </c>
      <c r="L12" s="17"/>
      <c r="M12" s="30"/>
      <c r="N12" s="42">
        <v>1</v>
      </c>
      <c r="O12" s="43"/>
      <c r="P12" s="43">
        <v>2</v>
      </c>
      <c r="Q12" s="44">
        <v>1</v>
      </c>
      <c r="S12" s="13">
        <v>3</v>
      </c>
      <c r="T12" s="17" t="s">
        <v>11</v>
      </c>
      <c r="U12" s="17"/>
      <c r="V12" s="30"/>
      <c r="W12" s="22">
        <v>1</v>
      </c>
      <c r="X12" s="23"/>
      <c r="Y12" s="23">
        <v>2</v>
      </c>
      <c r="Z12" s="24">
        <v>1</v>
      </c>
    </row>
    <row r="13" spans="1:75" x14ac:dyDescent="0.25">
      <c r="A13" s="13">
        <v>4</v>
      </c>
      <c r="B13" s="17" t="s">
        <v>16</v>
      </c>
      <c r="C13" s="17"/>
      <c r="D13" s="30"/>
      <c r="E13" s="42"/>
      <c r="F13" s="43">
        <v>1</v>
      </c>
      <c r="G13" s="43">
        <v>1</v>
      </c>
      <c r="H13" s="44">
        <v>2</v>
      </c>
      <c r="J13" s="13">
        <v>4</v>
      </c>
      <c r="K13" s="17" t="s">
        <v>16</v>
      </c>
      <c r="L13" s="17"/>
      <c r="M13" s="30"/>
      <c r="N13" s="42"/>
      <c r="O13" s="43">
        <v>1</v>
      </c>
      <c r="P13" s="43">
        <v>1</v>
      </c>
      <c r="Q13" s="44">
        <v>2</v>
      </c>
      <c r="S13" s="13">
        <v>4</v>
      </c>
      <c r="T13" s="17" t="s">
        <v>16</v>
      </c>
      <c r="U13" s="17"/>
      <c r="V13" s="30"/>
      <c r="W13" s="22"/>
      <c r="X13" s="23">
        <v>1</v>
      </c>
      <c r="Y13" s="23">
        <v>1</v>
      </c>
      <c r="Z13" s="24">
        <v>2</v>
      </c>
    </row>
    <row r="14" spans="1:75" x14ac:dyDescent="0.25">
      <c r="A14" s="13">
        <v>5</v>
      </c>
      <c r="B14" s="17" t="s">
        <v>15</v>
      </c>
      <c r="C14" s="17"/>
      <c r="D14" s="30"/>
      <c r="E14" s="42">
        <v>1</v>
      </c>
      <c r="F14" s="43">
        <v>1</v>
      </c>
      <c r="G14" s="43"/>
      <c r="H14" s="44">
        <v>1</v>
      </c>
      <c r="J14" s="13">
        <v>5</v>
      </c>
      <c r="K14" s="17" t="s">
        <v>15</v>
      </c>
      <c r="L14" s="17"/>
      <c r="M14" s="30"/>
      <c r="N14" s="42">
        <v>1</v>
      </c>
      <c r="O14" s="43">
        <v>1</v>
      </c>
      <c r="P14" s="43"/>
      <c r="Q14" s="44">
        <v>1</v>
      </c>
      <c r="S14" s="13">
        <v>5</v>
      </c>
      <c r="T14" s="17" t="s">
        <v>15</v>
      </c>
      <c r="U14" s="17"/>
      <c r="V14" s="30"/>
      <c r="W14" s="22">
        <v>1</v>
      </c>
      <c r="X14" s="23">
        <v>1</v>
      </c>
      <c r="Y14" s="23"/>
      <c r="Z14" s="24">
        <v>1</v>
      </c>
    </row>
    <row r="15" spans="1:75" x14ac:dyDescent="0.25">
      <c r="A15" s="13">
        <v>6</v>
      </c>
      <c r="B15" s="17" t="s">
        <v>14</v>
      </c>
      <c r="C15" s="17"/>
      <c r="D15" s="30">
        <v>1</v>
      </c>
      <c r="E15" s="42">
        <v>1</v>
      </c>
      <c r="F15" s="43">
        <v>1</v>
      </c>
      <c r="G15" s="43"/>
      <c r="H15" s="44">
        <v>1</v>
      </c>
      <c r="J15" s="13">
        <v>6</v>
      </c>
      <c r="K15" s="17" t="s">
        <v>14</v>
      </c>
      <c r="L15" s="17"/>
      <c r="M15" s="30"/>
      <c r="N15" s="42">
        <v>1</v>
      </c>
      <c r="O15" s="43">
        <v>1</v>
      </c>
      <c r="P15" s="43"/>
      <c r="Q15" s="44">
        <v>1</v>
      </c>
      <c r="S15" s="13">
        <v>6</v>
      </c>
      <c r="T15" s="17" t="s">
        <v>14</v>
      </c>
      <c r="U15" s="17"/>
      <c r="V15" s="30"/>
      <c r="W15" s="22">
        <v>1</v>
      </c>
      <c r="X15" s="23">
        <v>1</v>
      </c>
      <c r="Y15" s="23"/>
      <c r="Z15" s="24">
        <v>1</v>
      </c>
    </row>
    <row r="16" spans="1:75" x14ac:dyDescent="0.25">
      <c r="A16" s="13">
        <v>7</v>
      </c>
      <c r="B16" s="17" t="s">
        <v>12</v>
      </c>
      <c r="C16" s="17"/>
      <c r="D16" s="30"/>
      <c r="E16" s="42">
        <v>1</v>
      </c>
      <c r="F16" s="43"/>
      <c r="G16" s="43">
        <v>1</v>
      </c>
      <c r="H16" s="44">
        <v>1</v>
      </c>
      <c r="J16" s="13">
        <v>7</v>
      </c>
      <c r="K16" s="17" t="s">
        <v>12</v>
      </c>
      <c r="L16" s="17"/>
      <c r="M16" s="30"/>
      <c r="N16" s="42">
        <v>1</v>
      </c>
      <c r="O16" s="43"/>
      <c r="P16" s="43">
        <v>1</v>
      </c>
      <c r="Q16" s="44">
        <v>1</v>
      </c>
      <c r="S16" s="13">
        <v>7</v>
      </c>
      <c r="T16" s="17" t="s">
        <v>12</v>
      </c>
      <c r="U16" s="17"/>
      <c r="V16" s="30"/>
      <c r="W16" s="22">
        <v>1</v>
      </c>
      <c r="X16" s="23"/>
      <c r="Y16" s="23">
        <v>1</v>
      </c>
      <c r="Z16" s="24">
        <v>1</v>
      </c>
    </row>
    <row r="17" spans="1:75" x14ac:dyDescent="0.25">
      <c r="A17" s="13">
        <v>8</v>
      </c>
      <c r="B17" s="17" t="s">
        <v>13</v>
      </c>
      <c r="C17" s="17"/>
      <c r="D17" s="30">
        <v>1</v>
      </c>
      <c r="E17" s="42">
        <v>1</v>
      </c>
      <c r="F17" s="43"/>
      <c r="G17" s="43">
        <v>1</v>
      </c>
      <c r="H17" s="44">
        <v>1</v>
      </c>
      <c r="J17" s="13">
        <v>8</v>
      </c>
      <c r="K17" s="17" t="s">
        <v>13</v>
      </c>
      <c r="L17" s="17"/>
      <c r="M17" s="30"/>
      <c r="N17" s="42">
        <v>1</v>
      </c>
      <c r="O17" s="43"/>
      <c r="P17" s="43">
        <v>1</v>
      </c>
      <c r="Q17" s="44">
        <v>1</v>
      </c>
      <c r="S17" s="13">
        <v>8</v>
      </c>
      <c r="T17" s="17" t="s">
        <v>13</v>
      </c>
      <c r="U17" s="17"/>
      <c r="V17" s="30"/>
      <c r="W17" s="22">
        <v>1</v>
      </c>
      <c r="X17" s="23"/>
      <c r="Y17" s="23">
        <v>1</v>
      </c>
      <c r="Z17" s="24">
        <v>1</v>
      </c>
    </row>
    <row r="18" spans="1:75" x14ac:dyDescent="0.25">
      <c r="A18" s="13">
        <v>9</v>
      </c>
      <c r="B18" s="16" t="s">
        <v>17</v>
      </c>
      <c r="C18" s="16" t="s">
        <v>19</v>
      </c>
      <c r="D18" s="30"/>
      <c r="E18" s="42">
        <v>1</v>
      </c>
      <c r="F18" s="43">
        <v>1</v>
      </c>
      <c r="G18" s="43">
        <v>2</v>
      </c>
      <c r="H18" s="44">
        <v>1</v>
      </c>
      <c r="J18" s="13">
        <v>9</v>
      </c>
      <c r="K18" s="16" t="s">
        <v>17</v>
      </c>
      <c r="L18" s="16" t="s">
        <v>19</v>
      </c>
      <c r="M18" s="30"/>
      <c r="N18" s="42">
        <v>1</v>
      </c>
      <c r="O18" s="43">
        <v>1</v>
      </c>
      <c r="P18" s="43">
        <v>2</v>
      </c>
      <c r="Q18" s="44">
        <v>1</v>
      </c>
      <c r="S18" s="13">
        <v>9</v>
      </c>
      <c r="T18" s="16" t="s">
        <v>17</v>
      </c>
      <c r="U18" s="16" t="s">
        <v>19</v>
      </c>
      <c r="V18" s="30"/>
      <c r="W18" s="22">
        <v>1</v>
      </c>
      <c r="X18" s="23">
        <v>1</v>
      </c>
      <c r="Y18" s="23">
        <v>2</v>
      </c>
      <c r="Z18" s="24">
        <v>1</v>
      </c>
    </row>
    <row r="19" spans="1:75" x14ac:dyDescent="0.25">
      <c r="A19" s="13">
        <v>10</v>
      </c>
      <c r="B19" s="16" t="s">
        <v>23</v>
      </c>
      <c r="C19" s="16" t="s">
        <v>20</v>
      </c>
      <c r="D19" s="30"/>
      <c r="E19" s="42">
        <v>1</v>
      </c>
      <c r="F19" s="43">
        <v>3</v>
      </c>
      <c r="G19" s="43">
        <v>1</v>
      </c>
      <c r="H19" s="44"/>
      <c r="J19" s="13">
        <v>10</v>
      </c>
      <c r="K19" s="16" t="s">
        <v>23</v>
      </c>
      <c r="L19" s="16" t="s">
        <v>20</v>
      </c>
      <c r="M19" s="30"/>
      <c r="N19" s="42">
        <v>1</v>
      </c>
      <c r="O19" s="43">
        <v>3</v>
      </c>
      <c r="P19" s="43">
        <v>1</v>
      </c>
      <c r="Q19" s="44"/>
      <c r="S19" s="13">
        <v>10</v>
      </c>
      <c r="T19" s="16" t="s">
        <v>23</v>
      </c>
      <c r="U19" s="16" t="s">
        <v>20</v>
      </c>
      <c r="V19" s="30"/>
      <c r="W19" s="22">
        <v>1</v>
      </c>
      <c r="X19" s="23">
        <v>3</v>
      </c>
      <c r="Y19" s="23">
        <v>1</v>
      </c>
      <c r="Z19" s="24"/>
    </row>
    <row r="20" spans="1:75" x14ac:dyDescent="0.25">
      <c r="A20" s="13">
        <v>11</v>
      </c>
      <c r="B20" s="16" t="s">
        <v>22</v>
      </c>
      <c r="C20" s="16" t="s">
        <v>21</v>
      </c>
      <c r="D20" s="30"/>
      <c r="E20" s="42">
        <v>1</v>
      </c>
      <c r="F20" s="43">
        <v>1</v>
      </c>
      <c r="G20" s="43">
        <v>1</v>
      </c>
      <c r="H20" s="44">
        <v>2</v>
      </c>
      <c r="J20" s="13">
        <v>11</v>
      </c>
      <c r="K20" s="16" t="s">
        <v>22</v>
      </c>
      <c r="L20" s="16" t="s">
        <v>21</v>
      </c>
      <c r="M20" s="30"/>
      <c r="N20" s="42">
        <v>1</v>
      </c>
      <c r="O20" s="43">
        <v>1</v>
      </c>
      <c r="P20" s="43">
        <v>1</v>
      </c>
      <c r="Q20" s="44">
        <v>2</v>
      </c>
      <c r="S20" s="13">
        <v>11</v>
      </c>
      <c r="T20" s="16" t="s">
        <v>22</v>
      </c>
      <c r="U20" s="16" t="s">
        <v>21</v>
      </c>
      <c r="V20" s="30"/>
      <c r="W20" s="22">
        <v>1</v>
      </c>
      <c r="X20" s="23">
        <v>1</v>
      </c>
      <c r="Y20" s="23">
        <v>1</v>
      </c>
      <c r="Z20" s="24">
        <v>2</v>
      </c>
    </row>
    <row r="21" spans="1:75" x14ac:dyDescent="0.25">
      <c r="A21" s="13">
        <v>12</v>
      </c>
      <c r="B21" s="16" t="s">
        <v>24</v>
      </c>
      <c r="C21" s="16" t="s">
        <v>25</v>
      </c>
      <c r="D21" s="30"/>
      <c r="E21" s="42">
        <v>2</v>
      </c>
      <c r="F21" s="43">
        <v>2</v>
      </c>
      <c r="G21" s="43">
        <v>1</v>
      </c>
      <c r="H21" s="44"/>
      <c r="J21" s="13">
        <v>12</v>
      </c>
      <c r="K21" s="16" t="s">
        <v>24</v>
      </c>
      <c r="L21" s="16" t="s">
        <v>25</v>
      </c>
      <c r="M21" s="30"/>
      <c r="N21" s="42">
        <v>2</v>
      </c>
      <c r="O21" s="43">
        <v>2</v>
      </c>
      <c r="P21" s="43">
        <v>1</v>
      </c>
      <c r="Q21" s="44"/>
      <c r="S21" s="13">
        <v>12</v>
      </c>
      <c r="T21" s="16" t="s">
        <v>24</v>
      </c>
      <c r="U21" s="16" t="s">
        <v>25</v>
      </c>
      <c r="V21" s="30"/>
      <c r="W21" s="22">
        <v>2</v>
      </c>
      <c r="X21" s="23">
        <v>2</v>
      </c>
      <c r="Y21" s="23">
        <v>1</v>
      </c>
      <c r="Z21" s="24"/>
    </row>
    <row r="22" spans="1:75" x14ac:dyDescent="0.25">
      <c r="A22" s="13">
        <v>13</v>
      </c>
      <c r="B22" s="16" t="s">
        <v>28</v>
      </c>
      <c r="C22" s="16" t="s">
        <v>27</v>
      </c>
      <c r="D22" s="30"/>
      <c r="E22" s="42"/>
      <c r="F22" s="43"/>
      <c r="G22" s="43">
        <v>3</v>
      </c>
      <c r="H22" s="44">
        <v>2</v>
      </c>
      <c r="J22" s="13">
        <v>13</v>
      </c>
      <c r="K22" s="16" t="s">
        <v>28</v>
      </c>
      <c r="L22" s="16" t="s">
        <v>27</v>
      </c>
      <c r="M22" s="30"/>
      <c r="N22" s="42"/>
      <c r="O22" s="43"/>
      <c r="P22" s="43">
        <v>3</v>
      </c>
      <c r="Q22" s="44">
        <v>2</v>
      </c>
      <c r="S22" s="13">
        <v>13</v>
      </c>
      <c r="T22" s="16" t="s">
        <v>28</v>
      </c>
      <c r="U22" s="16" t="s">
        <v>27</v>
      </c>
      <c r="V22" s="30"/>
      <c r="W22" s="22"/>
      <c r="X22" s="23"/>
      <c r="Y22" s="23">
        <v>3</v>
      </c>
      <c r="Z22" s="24">
        <v>2</v>
      </c>
    </row>
    <row r="23" spans="1:75" x14ac:dyDescent="0.25">
      <c r="A23" s="13">
        <v>14</v>
      </c>
      <c r="B23" s="16" t="s">
        <v>30</v>
      </c>
      <c r="C23" s="16" t="s">
        <v>29</v>
      </c>
      <c r="D23" s="30"/>
      <c r="E23" s="42">
        <v>2</v>
      </c>
      <c r="F23" s="43">
        <v>2</v>
      </c>
      <c r="G23" s="43">
        <v>1</v>
      </c>
      <c r="H23" s="44"/>
      <c r="J23" s="13">
        <v>14</v>
      </c>
      <c r="K23" s="16" t="s">
        <v>30</v>
      </c>
      <c r="L23" s="16" t="s">
        <v>29</v>
      </c>
      <c r="M23" s="30"/>
      <c r="N23" s="42">
        <v>2</v>
      </c>
      <c r="O23" s="43">
        <v>2</v>
      </c>
      <c r="P23" s="43">
        <v>1</v>
      </c>
      <c r="Q23" s="44"/>
      <c r="S23" s="13">
        <v>14</v>
      </c>
      <c r="T23" s="16" t="s">
        <v>30</v>
      </c>
      <c r="U23" s="16" t="s">
        <v>29</v>
      </c>
      <c r="V23" s="30"/>
      <c r="W23" s="22">
        <v>2</v>
      </c>
      <c r="X23" s="23">
        <v>2</v>
      </c>
      <c r="Y23" s="23">
        <v>1</v>
      </c>
      <c r="Z23" s="24"/>
    </row>
    <row r="24" spans="1:75" x14ac:dyDescent="0.25">
      <c r="A24" s="13">
        <v>15</v>
      </c>
      <c r="B24" s="16" t="s">
        <v>33</v>
      </c>
      <c r="C24" s="16" t="s">
        <v>32</v>
      </c>
      <c r="D24" s="30"/>
      <c r="E24" s="42">
        <v>2</v>
      </c>
      <c r="F24" s="43">
        <v>2</v>
      </c>
      <c r="G24" s="43"/>
      <c r="H24" s="44">
        <v>1</v>
      </c>
      <c r="J24" s="13">
        <v>15</v>
      </c>
      <c r="K24" s="16" t="s">
        <v>33</v>
      </c>
      <c r="L24" s="16" t="s">
        <v>32</v>
      </c>
      <c r="M24" s="30"/>
      <c r="N24" s="42">
        <v>2</v>
      </c>
      <c r="O24" s="43">
        <v>2</v>
      </c>
      <c r="P24" s="43"/>
      <c r="Q24" s="44">
        <v>1</v>
      </c>
      <c r="S24" s="13">
        <v>15</v>
      </c>
      <c r="T24" s="16" t="s">
        <v>33</v>
      </c>
      <c r="U24" s="16" t="s">
        <v>32</v>
      </c>
      <c r="V24" s="30"/>
      <c r="W24" s="22">
        <v>2</v>
      </c>
      <c r="X24" s="23">
        <v>2</v>
      </c>
      <c r="Y24" s="23"/>
      <c r="Z24" s="24">
        <v>1</v>
      </c>
    </row>
    <row r="25" spans="1:75" x14ac:dyDescent="0.25">
      <c r="A25" s="13">
        <v>16</v>
      </c>
      <c r="B25" s="16" t="s">
        <v>34</v>
      </c>
      <c r="C25" s="16" t="s">
        <v>31</v>
      </c>
      <c r="D25" s="30"/>
      <c r="E25" s="42">
        <v>2</v>
      </c>
      <c r="F25" s="43">
        <v>1</v>
      </c>
      <c r="G25" s="43">
        <v>1</v>
      </c>
      <c r="H25" s="44">
        <v>1</v>
      </c>
      <c r="J25" s="13">
        <v>16</v>
      </c>
      <c r="K25" s="16" t="s">
        <v>34</v>
      </c>
      <c r="L25" s="16" t="s">
        <v>31</v>
      </c>
      <c r="M25" s="30"/>
      <c r="N25" s="42">
        <v>2</v>
      </c>
      <c r="O25" s="43">
        <v>1</v>
      </c>
      <c r="P25" s="43">
        <v>1</v>
      </c>
      <c r="Q25" s="44">
        <v>1</v>
      </c>
      <c r="S25" s="13">
        <v>16</v>
      </c>
      <c r="T25" s="16" t="s">
        <v>34</v>
      </c>
      <c r="U25" s="16" t="s">
        <v>31</v>
      </c>
      <c r="V25" s="30"/>
      <c r="W25" s="22">
        <v>2</v>
      </c>
      <c r="X25" s="23">
        <v>1</v>
      </c>
      <c r="Y25" s="23">
        <v>1</v>
      </c>
      <c r="Z25" s="24">
        <v>1</v>
      </c>
    </row>
    <row r="26" spans="1:75" x14ac:dyDescent="0.25">
      <c r="A26" s="13">
        <v>17</v>
      </c>
      <c r="B26" s="16" t="s">
        <v>36</v>
      </c>
      <c r="C26" s="16" t="s">
        <v>35</v>
      </c>
      <c r="D26" s="30"/>
      <c r="E26" s="42">
        <v>1</v>
      </c>
      <c r="F26" s="43">
        <v>1</v>
      </c>
      <c r="G26" s="43">
        <v>2</v>
      </c>
      <c r="H26" s="44">
        <v>1</v>
      </c>
      <c r="J26" s="13">
        <v>17</v>
      </c>
      <c r="K26" s="16" t="s">
        <v>36</v>
      </c>
      <c r="L26" s="16" t="s">
        <v>35</v>
      </c>
      <c r="M26" s="30"/>
      <c r="N26" s="42">
        <v>1</v>
      </c>
      <c r="O26" s="43">
        <v>1</v>
      </c>
      <c r="P26" s="43">
        <v>2</v>
      </c>
      <c r="Q26" s="44">
        <v>1</v>
      </c>
      <c r="S26" s="13">
        <v>17</v>
      </c>
      <c r="T26" s="16" t="s">
        <v>36</v>
      </c>
      <c r="U26" s="16" t="s">
        <v>35</v>
      </c>
      <c r="V26" s="30"/>
      <c r="W26" s="22">
        <v>1</v>
      </c>
      <c r="X26" s="23">
        <v>1</v>
      </c>
      <c r="Y26" s="23">
        <v>2</v>
      </c>
      <c r="Z26" s="24">
        <v>1</v>
      </c>
    </row>
    <row r="27" spans="1:75" ht="15.75" thickBot="1" x14ac:dyDescent="0.3">
      <c r="A27" s="14">
        <v>18</v>
      </c>
      <c r="B27" s="18" t="s">
        <v>38</v>
      </c>
      <c r="C27" s="18" t="s">
        <v>37</v>
      </c>
      <c r="D27" s="31"/>
      <c r="E27" s="45">
        <v>1</v>
      </c>
      <c r="F27" s="35">
        <v>3</v>
      </c>
      <c r="G27" s="35">
        <v>1</v>
      </c>
      <c r="H27" s="46"/>
      <c r="J27" s="14">
        <v>18</v>
      </c>
      <c r="K27" s="18" t="s">
        <v>38</v>
      </c>
      <c r="L27" s="18" t="s">
        <v>37</v>
      </c>
      <c r="M27" s="31"/>
      <c r="N27" s="45">
        <v>1</v>
      </c>
      <c r="O27" s="35">
        <v>3</v>
      </c>
      <c r="P27" s="35">
        <v>1</v>
      </c>
      <c r="Q27" s="46"/>
      <c r="S27" s="14">
        <v>18</v>
      </c>
      <c r="T27" s="18" t="s">
        <v>38</v>
      </c>
      <c r="U27" s="18" t="s">
        <v>37</v>
      </c>
      <c r="V27" s="31"/>
      <c r="W27" s="25">
        <v>1</v>
      </c>
      <c r="X27" s="26">
        <v>3</v>
      </c>
      <c r="Y27" s="26">
        <v>1</v>
      </c>
      <c r="Z27" s="27"/>
    </row>
    <row r="28" spans="1:75" s="37" customFormat="1" x14ac:dyDescent="0.25">
      <c r="A28" s="36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</row>
    <row r="29" spans="1:75" s="37" customFormat="1" x14ac:dyDescent="0.25">
      <c r="A29" s="80"/>
      <c r="B29" s="80"/>
      <c r="C29" s="80"/>
      <c r="D29" s="80"/>
      <c r="E29" s="80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0"/>
      <c r="S29" s="80"/>
      <c r="T29" s="80"/>
      <c r="U29" s="80"/>
      <c r="V29" s="80"/>
      <c r="W29" s="80"/>
      <c r="X29" s="80"/>
      <c r="Y29" s="80"/>
      <c r="Z29" s="80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</row>
    <row r="30" spans="1:75" s="37" customFormat="1" x14ac:dyDescent="0.25">
      <c r="A30" s="80"/>
      <c r="B30" s="80"/>
      <c r="C30" s="80"/>
      <c r="D30" s="80"/>
      <c r="E30" s="80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80"/>
      <c r="Z30" s="80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</row>
    <row r="31" spans="1:75" ht="15" customHeight="1" x14ac:dyDescent="0.25">
      <c r="A31" s="81" t="s">
        <v>43</v>
      </c>
      <c r="B31" s="81"/>
      <c r="C31" s="81"/>
      <c r="D31" s="81"/>
      <c r="E31" s="81"/>
      <c r="F31" s="81"/>
      <c r="G31" s="81"/>
      <c r="H31" s="81"/>
      <c r="J31" s="81" t="s">
        <v>44</v>
      </c>
      <c r="K31" s="81"/>
      <c r="L31" s="81"/>
      <c r="M31" s="81"/>
      <c r="N31" s="81"/>
      <c r="O31" s="81"/>
      <c r="P31" s="81"/>
      <c r="Q31" s="81"/>
      <c r="S31" s="81" t="s">
        <v>45</v>
      </c>
      <c r="T31" s="81"/>
      <c r="U31" s="81"/>
      <c r="V31" s="81"/>
      <c r="W31" s="81"/>
      <c r="X31" s="81"/>
      <c r="Y31" s="81"/>
      <c r="Z31" s="81"/>
    </row>
    <row r="32" spans="1:75" ht="15" customHeight="1" x14ac:dyDescent="0.25">
      <c r="A32" s="81"/>
      <c r="B32" s="81"/>
      <c r="C32" s="81"/>
      <c r="D32" s="81"/>
      <c r="E32" s="81"/>
      <c r="F32" s="81"/>
      <c r="G32" s="81"/>
      <c r="H32" s="81"/>
      <c r="J32" s="81"/>
      <c r="K32" s="81"/>
      <c r="L32" s="81"/>
      <c r="M32" s="81"/>
      <c r="N32" s="81"/>
      <c r="O32" s="81"/>
      <c r="P32" s="81"/>
      <c r="Q32" s="81"/>
      <c r="S32" s="81"/>
      <c r="T32" s="81"/>
      <c r="U32" s="81"/>
      <c r="V32" s="81"/>
      <c r="W32" s="81"/>
      <c r="X32" s="81"/>
      <c r="Y32" s="81"/>
      <c r="Z32" s="81"/>
    </row>
    <row r="33" spans="1:75" s="37" customFormat="1" ht="26.25" customHeight="1" thickBot="1" x14ac:dyDescent="0.3">
      <c r="A33" s="82"/>
      <c r="B33" s="82"/>
      <c r="C33" s="82"/>
      <c r="D33" s="82"/>
      <c r="E33" s="82"/>
      <c r="F33" s="82"/>
      <c r="G33" s="82"/>
      <c r="H33" s="82"/>
      <c r="J33" s="82"/>
      <c r="K33" s="82"/>
      <c r="L33" s="82"/>
      <c r="M33" s="82"/>
      <c r="N33" s="82"/>
      <c r="O33" s="82"/>
      <c r="P33" s="82"/>
      <c r="Q33" s="82"/>
      <c r="S33" s="82"/>
      <c r="T33" s="82"/>
      <c r="U33" s="82"/>
      <c r="V33" s="82"/>
      <c r="W33" s="82"/>
      <c r="X33" s="82"/>
      <c r="Y33" s="82"/>
      <c r="Z33" s="8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</row>
    <row r="34" spans="1:75" ht="15.75" thickBot="1" x14ac:dyDescent="0.3">
      <c r="A34" s="77" t="s">
        <v>39</v>
      </c>
      <c r="B34" s="78"/>
      <c r="C34" s="78"/>
      <c r="D34" s="79"/>
      <c r="E34" s="33" t="s">
        <v>0</v>
      </c>
      <c r="F34" s="6" t="s">
        <v>2</v>
      </c>
      <c r="G34" s="7" t="s">
        <v>3</v>
      </c>
      <c r="H34" s="8" t="s">
        <v>6</v>
      </c>
      <c r="J34" s="77" t="s">
        <v>39</v>
      </c>
      <c r="K34" s="78"/>
      <c r="L34" s="78"/>
      <c r="M34" s="79"/>
      <c r="N34" s="33" t="s">
        <v>0</v>
      </c>
      <c r="O34" s="6" t="s">
        <v>2</v>
      </c>
      <c r="P34" s="7" t="s">
        <v>3</v>
      </c>
      <c r="Q34" s="8" t="s">
        <v>6</v>
      </c>
      <c r="S34" s="77" t="s">
        <v>39</v>
      </c>
      <c r="T34" s="78"/>
      <c r="U34" s="78"/>
      <c r="V34" s="79"/>
      <c r="W34" s="33" t="s">
        <v>0</v>
      </c>
      <c r="X34" s="6" t="s">
        <v>2</v>
      </c>
      <c r="Y34" s="7" t="s">
        <v>3</v>
      </c>
      <c r="Z34" s="8" t="s">
        <v>6</v>
      </c>
    </row>
    <row r="35" spans="1:75" ht="15.75" thickBot="1" x14ac:dyDescent="0.3">
      <c r="A35" s="77" t="s">
        <v>7</v>
      </c>
      <c r="B35" s="78"/>
      <c r="C35" s="78"/>
      <c r="D35" s="79"/>
      <c r="E35" s="32">
        <f>3-E36</f>
        <v>0</v>
      </c>
      <c r="F35" s="9">
        <f t="shared" ref="F35" si="7">3-F36</f>
        <v>2</v>
      </c>
      <c r="G35" s="9">
        <f t="shared" ref="G35" si="8">3-G36</f>
        <v>0</v>
      </c>
      <c r="H35" s="10">
        <f t="shared" ref="H35" si="9">3-H36</f>
        <v>0</v>
      </c>
      <c r="J35" s="77" t="s">
        <v>7</v>
      </c>
      <c r="K35" s="78"/>
      <c r="L35" s="78"/>
      <c r="M35" s="79"/>
      <c r="N35" s="32">
        <f>3-N36</f>
        <v>0</v>
      </c>
      <c r="O35" s="9">
        <f t="shared" ref="O35" si="10">3-O36</f>
        <v>2</v>
      </c>
      <c r="P35" s="9">
        <f t="shared" ref="P35" si="11">3-P36</f>
        <v>0</v>
      </c>
      <c r="Q35" s="10">
        <f t="shared" ref="Q35" si="12">3-Q36</f>
        <v>0</v>
      </c>
      <c r="S35" s="77" t="s">
        <v>7</v>
      </c>
      <c r="T35" s="78"/>
      <c r="U35" s="78"/>
      <c r="V35" s="79"/>
      <c r="W35" s="32">
        <f>3-W36</f>
        <v>0</v>
      </c>
      <c r="X35" s="9">
        <f t="shared" ref="X35" si="13">3-X36</f>
        <v>2</v>
      </c>
      <c r="Y35" s="9">
        <f t="shared" ref="Y35" si="14">3-Y36</f>
        <v>0</v>
      </c>
      <c r="Z35" s="10">
        <f t="shared" ref="Z35" si="15">3-Z36</f>
        <v>0</v>
      </c>
    </row>
    <row r="36" spans="1:75" ht="15.75" thickBot="1" x14ac:dyDescent="0.3">
      <c r="A36" s="77" t="s">
        <v>8</v>
      </c>
      <c r="B36" s="78"/>
      <c r="C36" s="78"/>
      <c r="D36" s="79"/>
      <c r="E36" s="28">
        <f>D38*E38+D39*E39+D40*E40+D41*E41+D42*E42+D43*E43+D44*E44+D45*E45+D46*E46+D47*E47+D48*E48+D49*E49+D50*E50+D51*E51+D52*E52+D53*E53</f>
        <v>3</v>
      </c>
      <c r="F36" s="5">
        <f>D38*F38+D39*F39+D40*F40+D41*F41+D42*F42+D43*F43+D44*F44+D45*F45+D46*F46+D47*F47+D48*F48+D49*F49+D50*F50+D51*F51+D52*F52+D53*F53</f>
        <v>1</v>
      </c>
      <c r="G36" s="5">
        <f>D38*G38+D39*G39+D40*G40+D41*G41+D42*G42+D43*G43+D44*G44+D45*G45+D46*G46+D47*G47+D48*G48+D49*G49+D50*G50+D51*G51+D52*G52+D53*G53</f>
        <v>3</v>
      </c>
      <c r="H36" s="11">
        <f>D38*H38+D39*H39+D40*H40+D41*H41+D42*H42+D43*H43+D44*H44+D45*H45+D46*H46+D47*H47+D48*H48+D49*H49+D50*H50+D51*H51+D52*H52+D53*H53</f>
        <v>3</v>
      </c>
      <c r="J36" s="77" t="s">
        <v>8</v>
      </c>
      <c r="K36" s="78"/>
      <c r="L36" s="78"/>
      <c r="M36" s="79"/>
      <c r="N36" s="28">
        <f>M38*N38+M39*N39+M40*N40+M41*N41+M42*N42+M43*N43+M44*N44+M45*N45+M46*N46+M47*N47+M48*N48+M49*N49+M50*N50+M51*N51+M52*N52+M53*N53</f>
        <v>3</v>
      </c>
      <c r="O36" s="5">
        <f>M38*O38+M39*O39+M40*O40+M41*O41+M42*O42+M43*O43+M44*O44+M45*O45+M46*O46+M47*O47+M48*O48+M49*O49+M50*O50+M51*O51+M52*O52+M53*O53</f>
        <v>1</v>
      </c>
      <c r="P36" s="5">
        <f>M38*P38+M39*P39+M40*P40+M41*P41+M42*P42+M43*P43+M44*P44+M45*P45+M46*P46+M47*P47+M48*P48+M49*P49+M50*P50+M51*P51+M52*P52+M53*P53</f>
        <v>3</v>
      </c>
      <c r="Q36" s="11">
        <f>M38*Q38+M39*Q39+M40*Q40+M41*Q41+M42*Q42+M43*Q43+M44*Q44+M45*Q45+M46*Q46+M47*Q47+M48*Q48+M49*Q49+M50*Q50+M51*Q51+M52*Q52+M53*Q53</f>
        <v>3</v>
      </c>
      <c r="S36" s="77" t="s">
        <v>8</v>
      </c>
      <c r="T36" s="78"/>
      <c r="U36" s="78"/>
      <c r="V36" s="79"/>
      <c r="W36" s="28">
        <f>V38*W38+V39*W39+V40*W40+V41*W41+V42*W42+V43*W43+V44*W44+V45*W45+V46*W46+V47*W47+V48*W48+V49*W49+V50*W50+V51*W51+V52*W52+V53*W53</f>
        <v>3</v>
      </c>
      <c r="X36" s="5">
        <f>V38*X38+V39*X39+V40*X40+V41*X41+V42*X42+V43*X43+V44*X44+V45*X45+V46*X46+V47*X47+V48*X48+V49*X49+V50*X50+V51*X51+V52*X52+V53*X53</f>
        <v>1</v>
      </c>
      <c r="Y36" s="5">
        <f>V38*Y38+V39*Y39+V40*Y40+V41*Y41+V42*Y42+V43*Y43+V44*Y44+V45*Y45+V46*Y46+V47*Y47+V48*Y48+V49*Y49+V50*Y50+V51*Y51+V52*Y52+V53*Y53</f>
        <v>3</v>
      </c>
      <c r="Z36" s="11">
        <f>V38*Z38+V39*Z39+V40*Z40+V41*Z41+V42*Z42+V43*Z43+V44*Z44+V45*Z45+V46*Z46+V47*Z47+V48*Z48+V49*Z49+V50*Z50+V51*Z51+V52*Z52+V53*Z53</f>
        <v>3</v>
      </c>
    </row>
    <row r="37" spans="1:75" x14ac:dyDescent="0.25">
      <c r="A37" s="12" t="s">
        <v>9</v>
      </c>
      <c r="B37" s="15" t="s">
        <v>26</v>
      </c>
      <c r="C37" s="15" t="s">
        <v>18</v>
      </c>
      <c r="D37" s="29" t="s">
        <v>4</v>
      </c>
      <c r="E37" s="19"/>
      <c r="F37" s="20"/>
      <c r="G37" s="20"/>
      <c r="H37" s="21"/>
      <c r="J37" s="12" t="s">
        <v>9</v>
      </c>
      <c r="K37" s="15" t="s">
        <v>26</v>
      </c>
      <c r="L37" s="15" t="s">
        <v>18</v>
      </c>
      <c r="M37" s="29" t="s">
        <v>4</v>
      </c>
      <c r="N37" s="19"/>
      <c r="O37" s="20"/>
      <c r="P37" s="20"/>
      <c r="Q37" s="21"/>
      <c r="S37" s="12" t="s">
        <v>9</v>
      </c>
      <c r="T37" s="15" t="s">
        <v>26</v>
      </c>
      <c r="U37" s="15" t="s">
        <v>18</v>
      </c>
      <c r="V37" s="29" t="s">
        <v>4</v>
      </c>
      <c r="W37" s="19"/>
      <c r="X37" s="20"/>
      <c r="Y37" s="20"/>
      <c r="Z37" s="21"/>
    </row>
    <row r="38" spans="1:75" x14ac:dyDescent="0.25">
      <c r="A38" s="13">
        <v>1</v>
      </c>
      <c r="B38" s="16" t="s">
        <v>10</v>
      </c>
      <c r="C38" s="16"/>
      <c r="D38" s="30"/>
      <c r="E38" s="22">
        <v>1</v>
      </c>
      <c r="F38" s="23">
        <v>2</v>
      </c>
      <c r="G38" s="23">
        <v>1</v>
      </c>
      <c r="H38" s="24"/>
      <c r="J38" s="13">
        <v>1</v>
      </c>
      <c r="K38" s="16" t="s">
        <v>10</v>
      </c>
      <c r="L38" s="16"/>
      <c r="M38" s="30"/>
      <c r="N38" s="22">
        <v>1</v>
      </c>
      <c r="O38" s="23">
        <v>2</v>
      </c>
      <c r="P38" s="23">
        <v>1</v>
      </c>
      <c r="Q38" s="24"/>
      <c r="S38" s="13">
        <v>1</v>
      </c>
      <c r="T38" s="16" t="s">
        <v>10</v>
      </c>
      <c r="U38" s="16"/>
      <c r="V38" s="30"/>
      <c r="W38" s="22">
        <v>1</v>
      </c>
      <c r="X38" s="23">
        <v>2</v>
      </c>
      <c r="Y38" s="23">
        <v>1</v>
      </c>
      <c r="Z38" s="24"/>
    </row>
    <row r="39" spans="1:75" x14ac:dyDescent="0.25">
      <c r="A39" s="13">
        <v>2</v>
      </c>
      <c r="B39" s="16" t="s">
        <v>5</v>
      </c>
      <c r="C39" s="16"/>
      <c r="D39" s="30"/>
      <c r="E39" s="22">
        <v>2</v>
      </c>
      <c r="F39" s="23">
        <v>1</v>
      </c>
      <c r="G39" s="23"/>
      <c r="H39" s="24">
        <v>1</v>
      </c>
      <c r="J39" s="13">
        <v>2</v>
      </c>
      <c r="K39" s="16" t="s">
        <v>5</v>
      </c>
      <c r="L39" s="16"/>
      <c r="M39" s="30"/>
      <c r="N39" s="22">
        <v>2</v>
      </c>
      <c r="O39" s="23">
        <v>1</v>
      </c>
      <c r="P39" s="23"/>
      <c r="Q39" s="24">
        <v>1</v>
      </c>
      <c r="S39" s="13">
        <v>2</v>
      </c>
      <c r="T39" s="16" t="s">
        <v>5</v>
      </c>
      <c r="U39" s="16"/>
      <c r="V39" s="30"/>
      <c r="W39" s="22">
        <v>2</v>
      </c>
      <c r="X39" s="23">
        <v>1</v>
      </c>
      <c r="Y39" s="23"/>
      <c r="Z39" s="24">
        <v>1</v>
      </c>
    </row>
    <row r="40" spans="1:75" x14ac:dyDescent="0.25">
      <c r="A40" s="13">
        <v>3</v>
      </c>
      <c r="B40" s="17" t="s">
        <v>11</v>
      </c>
      <c r="C40" s="17"/>
      <c r="D40" s="30">
        <v>1</v>
      </c>
      <c r="E40" s="22">
        <v>1</v>
      </c>
      <c r="F40" s="23"/>
      <c r="G40" s="23">
        <v>2</v>
      </c>
      <c r="H40" s="24">
        <v>1</v>
      </c>
      <c r="J40" s="13">
        <v>3</v>
      </c>
      <c r="K40" s="17" t="s">
        <v>11</v>
      </c>
      <c r="L40" s="17"/>
      <c r="M40" s="30">
        <v>1</v>
      </c>
      <c r="N40" s="22">
        <v>1</v>
      </c>
      <c r="O40" s="23"/>
      <c r="P40" s="23">
        <v>2</v>
      </c>
      <c r="Q40" s="24">
        <v>1</v>
      </c>
      <c r="S40" s="13">
        <v>3</v>
      </c>
      <c r="T40" s="17" t="s">
        <v>11</v>
      </c>
      <c r="U40" s="17"/>
      <c r="V40" s="30">
        <v>1</v>
      </c>
      <c r="W40" s="22">
        <v>1</v>
      </c>
      <c r="X40" s="23"/>
      <c r="Y40" s="23">
        <v>2</v>
      </c>
      <c r="Z40" s="24">
        <v>1</v>
      </c>
    </row>
    <row r="41" spans="1:75" x14ac:dyDescent="0.25">
      <c r="A41" s="13">
        <v>4</v>
      </c>
      <c r="B41" s="17" t="s">
        <v>16</v>
      </c>
      <c r="C41" s="17"/>
      <c r="D41" s="30"/>
      <c r="E41" s="22"/>
      <c r="F41" s="23">
        <v>1</v>
      </c>
      <c r="G41" s="23">
        <v>1</v>
      </c>
      <c r="H41" s="24">
        <v>2</v>
      </c>
      <c r="J41" s="13">
        <v>4</v>
      </c>
      <c r="K41" s="17" t="s">
        <v>16</v>
      </c>
      <c r="L41" s="17"/>
      <c r="M41" s="30"/>
      <c r="N41" s="22"/>
      <c r="O41" s="23">
        <v>1</v>
      </c>
      <c r="P41" s="23">
        <v>1</v>
      </c>
      <c r="Q41" s="24">
        <v>2</v>
      </c>
      <c r="S41" s="13">
        <v>4</v>
      </c>
      <c r="T41" s="17" t="s">
        <v>16</v>
      </c>
      <c r="U41" s="17"/>
      <c r="V41" s="30"/>
      <c r="W41" s="22"/>
      <c r="X41" s="23">
        <v>1</v>
      </c>
      <c r="Y41" s="23">
        <v>1</v>
      </c>
      <c r="Z41" s="24">
        <v>2</v>
      </c>
    </row>
    <row r="42" spans="1:75" x14ac:dyDescent="0.25">
      <c r="A42" s="13">
        <v>5</v>
      </c>
      <c r="B42" s="17" t="s">
        <v>15</v>
      </c>
      <c r="C42" s="17"/>
      <c r="D42" s="30"/>
      <c r="E42" s="22">
        <v>1</v>
      </c>
      <c r="F42" s="23">
        <v>1</v>
      </c>
      <c r="G42" s="23"/>
      <c r="H42" s="24">
        <v>1</v>
      </c>
      <c r="J42" s="13">
        <v>5</v>
      </c>
      <c r="K42" s="17" t="s">
        <v>15</v>
      </c>
      <c r="L42" s="17"/>
      <c r="M42" s="30"/>
      <c r="N42" s="22">
        <v>1</v>
      </c>
      <c r="O42" s="23">
        <v>1</v>
      </c>
      <c r="P42" s="23"/>
      <c r="Q42" s="24">
        <v>1</v>
      </c>
      <c r="S42" s="13">
        <v>5</v>
      </c>
      <c r="T42" s="17" t="s">
        <v>15</v>
      </c>
      <c r="U42" s="17"/>
      <c r="V42" s="30"/>
      <c r="W42" s="22">
        <v>1</v>
      </c>
      <c r="X42" s="23">
        <v>1</v>
      </c>
      <c r="Y42" s="23"/>
      <c r="Z42" s="24">
        <v>1</v>
      </c>
    </row>
    <row r="43" spans="1:75" x14ac:dyDescent="0.25">
      <c r="A43" s="13">
        <v>6</v>
      </c>
      <c r="B43" s="17" t="s">
        <v>14</v>
      </c>
      <c r="C43" s="17"/>
      <c r="D43" s="30">
        <v>1</v>
      </c>
      <c r="E43" s="22">
        <v>1</v>
      </c>
      <c r="F43" s="23">
        <v>1</v>
      </c>
      <c r="G43" s="23"/>
      <c r="H43" s="24">
        <v>1</v>
      </c>
      <c r="J43" s="13">
        <v>6</v>
      </c>
      <c r="K43" s="17" t="s">
        <v>14</v>
      </c>
      <c r="L43" s="17"/>
      <c r="M43" s="30">
        <v>1</v>
      </c>
      <c r="N43" s="22">
        <v>1</v>
      </c>
      <c r="O43" s="23">
        <v>1</v>
      </c>
      <c r="P43" s="23"/>
      <c r="Q43" s="24">
        <v>1</v>
      </c>
      <c r="S43" s="13">
        <v>6</v>
      </c>
      <c r="T43" s="17" t="s">
        <v>14</v>
      </c>
      <c r="U43" s="17"/>
      <c r="V43" s="30">
        <v>1</v>
      </c>
      <c r="W43" s="22">
        <v>1</v>
      </c>
      <c r="X43" s="23">
        <v>1</v>
      </c>
      <c r="Y43" s="23"/>
      <c r="Z43" s="24">
        <v>1</v>
      </c>
    </row>
    <row r="44" spans="1:75" x14ac:dyDescent="0.25">
      <c r="A44" s="13">
        <v>7</v>
      </c>
      <c r="B44" s="17" t="s">
        <v>12</v>
      </c>
      <c r="C44" s="17"/>
      <c r="D44" s="30"/>
      <c r="E44" s="22">
        <v>1</v>
      </c>
      <c r="F44" s="23"/>
      <c r="G44" s="23">
        <v>1</v>
      </c>
      <c r="H44" s="24">
        <v>1</v>
      </c>
      <c r="J44" s="13">
        <v>7</v>
      </c>
      <c r="K44" s="17" t="s">
        <v>12</v>
      </c>
      <c r="L44" s="17"/>
      <c r="M44" s="30"/>
      <c r="N44" s="22">
        <v>1</v>
      </c>
      <c r="O44" s="23"/>
      <c r="P44" s="23">
        <v>1</v>
      </c>
      <c r="Q44" s="24">
        <v>1</v>
      </c>
      <c r="S44" s="13">
        <v>7</v>
      </c>
      <c r="T44" s="17" t="s">
        <v>12</v>
      </c>
      <c r="U44" s="17"/>
      <c r="V44" s="30"/>
      <c r="W44" s="22">
        <v>1</v>
      </c>
      <c r="X44" s="23"/>
      <c r="Y44" s="23">
        <v>1</v>
      </c>
      <c r="Z44" s="24">
        <v>1</v>
      </c>
    </row>
    <row r="45" spans="1:75" x14ac:dyDescent="0.25">
      <c r="A45" s="13">
        <v>8</v>
      </c>
      <c r="B45" s="17" t="s">
        <v>13</v>
      </c>
      <c r="C45" s="17"/>
      <c r="D45" s="30">
        <v>1</v>
      </c>
      <c r="E45" s="22">
        <v>1</v>
      </c>
      <c r="F45" s="23"/>
      <c r="G45" s="23">
        <v>1</v>
      </c>
      <c r="H45" s="24">
        <v>1</v>
      </c>
      <c r="J45" s="13">
        <v>8</v>
      </c>
      <c r="K45" s="17" t="s">
        <v>13</v>
      </c>
      <c r="L45" s="17"/>
      <c r="M45" s="30">
        <v>1</v>
      </c>
      <c r="N45" s="22">
        <v>1</v>
      </c>
      <c r="O45" s="23"/>
      <c r="P45" s="23">
        <v>1</v>
      </c>
      <c r="Q45" s="24">
        <v>1</v>
      </c>
      <c r="S45" s="13">
        <v>8</v>
      </c>
      <c r="T45" s="17" t="s">
        <v>13</v>
      </c>
      <c r="U45" s="17"/>
      <c r="V45" s="30">
        <v>1</v>
      </c>
      <c r="W45" s="22">
        <v>1</v>
      </c>
      <c r="X45" s="23"/>
      <c r="Y45" s="23">
        <v>1</v>
      </c>
      <c r="Z45" s="24">
        <v>1</v>
      </c>
    </row>
    <row r="46" spans="1:75" x14ac:dyDescent="0.25">
      <c r="A46" s="13">
        <v>9</v>
      </c>
      <c r="B46" s="16" t="s">
        <v>17</v>
      </c>
      <c r="C46" s="16" t="s">
        <v>19</v>
      </c>
      <c r="D46" s="30"/>
      <c r="E46" s="22">
        <v>1</v>
      </c>
      <c r="F46" s="23">
        <v>1</v>
      </c>
      <c r="G46" s="23">
        <v>2</v>
      </c>
      <c r="H46" s="24">
        <v>1</v>
      </c>
      <c r="J46" s="13">
        <v>9</v>
      </c>
      <c r="K46" s="16" t="s">
        <v>17</v>
      </c>
      <c r="L46" s="16" t="s">
        <v>19</v>
      </c>
      <c r="M46" s="30"/>
      <c r="N46" s="22">
        <v>1</v>
      </c>
      <c r="O46" s="23">
        <v>1</v>
      </c>
      <c r="P46" s="23">
        <v>2</v>
      </c>
      <c r="Q46" s="24">
        <v>1</v>
      </c>
      <c r="S46" s="13">
        <v>9</v>
      </c>
      <c r="T46" s="16" t="s">
        <v>17</v>
      </c>
      <c r="U46" s="16" t="s">
        <v>19</v>
      </c>
      <c r="V46" s="30"/>
      <c r="W46" s="22">
        <v>1</v>
      </c>
      <c r="X46" s="23">
        <v>1</v>
      </c>
      <c r="Y46" s="23">
        <v>2</v>
      </c>
      <c r="Z46" s="24">
        <v>1</v>
      </c>
    </row>
    <row r="47" spans="1:75" x14ac:dyDescent="0.25">
      <c r="A47" s="13">
        <v>10</v>
      </c>
      <c r="B47" s="16" t="s">
        <v>23</v>
      </c>
      <c r="C47" s="16" t="s">
        <v>20</v>
      </c>
      <c r="D47" s="30"/>
      <c r="E47" s="22">
        <v>1</v>
      </c>
      <c r="F47" s="23">
        <v>3</v>
      </c>
      <c r="G47" s="23">
        <v>1</v>
      </c>
      <c r="H47" s="24"/>
      <c r="J47" s="13">
        <v>10</v>
      </c>
      <c r="K47" s="16" t="s">
        <v>23</v>
      </c>
      <c r="L47" s="16" t="s">
        <v>20</v>
      </c>
      <c r="M47" s="30"/>
      <c r="N47" s="22">
        <v>1</v>
      </c>
      <c r="O47" s="23">
        <v>3</v>
      </c>
      <c r="P47" s="23">
        <v>1</v>
      </c>
      <c r="Q47" s="24"/>
      <c r="S47" s="13">
        <v>10</v>
      </c>
      <c r="T47" s="16" t="s">
        <v>23</v>
      </c>
      <c r="U47" s="16" t="s">
        <v>20</v>
      </c>
      <c r="V47" s="30"/>
      <c r="W47" s="22">
        <v>1</v>
      </c>
      <c r="X47" s="23">
        <v>3</v>
      </c>
      <c r="Y47" s="23">
        <v>1</v>
      </c>
      <c r="Z47" s="24"/>
    </row>
    <row r="48" spans="1:75" x14ac:dyDescent="0.25">
      <c r="A48" s="13">
        <v>11</v>
      </c>
      <c r="B48" s="16" t="s">
        <v>22</v>
      </c>
      <c r="C48" s="16" t="s">
        <v>21</v>
      </c>
      <c r="D48" s="30"/>
      <c r="E48" s="22">
        <v>1</v>
      </c>
      <c r="F48" s="23">
        <v>1</v>
      </c>
      <c r="G48" s="23">
        <v>1</v>
      </c>
      <c r="H48" s="24">
        <v>2</v>
      </c>
      <c r="J48" s="13">
        <v>11</v>
      </c>
      <c r="K48" s="16" t="s">
        <v>22</v>
      </c>
      <c r="L48" s="16" t="s">
        <v>21</v>
      </c>
      <c r="M48" s="30"/>
      <c r="N48" s="22">
        <v>1</v>
      </c>
      <c r="O48" s="23">
        <v>1</v>
      </c>
      <c r="P48" s="23">
        <v>1</v>
      </c>
      <c r="Q48" s="24">
        <v>2</v>
      </c>
      <c r="S48" s="13">
        <v>11</v>
      </c>
      <c r="T48" s="16" t="s">
        <v>22</v>
      </c>
      <c r="U48" s="16" t="s">
        <v>21</v>
      </c>
      <c r="V48" s="30"/>
      <c r="W48" s="22">
        <v>1</v>
      </c>
      <c r="X48" s="23">
        <v>1</v>
      </c>
      <c r="Y48" s="23">
        <v>1</v>
      </c>
      <c r="Z48" s="24">
        <v>2</v>
      </c>
    </row>
    <row r="49" spans="1:75" x14ac:dyDescent="0.25">
      <c r="A49" s="13">
        <v>12</v>
      </c>
      <c r="B49" s="16" t="s">
        <v>24</v>
      </c>
      <c r="C49" s="16" t="s">
        <v>25</v>
      </c>
      <c r="D49" s="30"/>
      <c r="E49" s="22">
        <v>2</v>
      </c>
      <c r="F49" s="23">
        <v>2</v>
      </c>
      <c r="G49" s="23">
        <v>1</v>
      </c>
      <c r="H49" s="24"/>
      <c r="J49" s="13">
        <v>12</v>
      </c>
      <c r="K49" s="16" t="s">
        <v>24</v>
      </c>
      <c r="L49" s="16" t="s">
        <v>25</v>
      </c>
      <c r="M49" s="30"/>
      <c r="N49" s="22">
        <v>2</v>
      </c>
      <c r="O49" s="23">
        <v>2</v>
      </c>
      <c r="P49" s="23">
        <v>1</v>
      </c>
      <c r="Q49" s="24"/>
      <c r="S49" s="13">
        <v>12</v>
      </c>
      <c r="T49" s="16" t="s">
        <v>24</v>
      </c>
      <c r="U49" s="16" t="s">
        <v>25</v>
      </c>
      <c r="V49" s="30"/>
      <c r="W49" s="22">
        <v>2</v>
      </c>
      <c r="X49" s="23">
        <v>2</v>
      </c>
      <c r="Y49" s="23">
        <v>1</v>
      </c>
      <c r="Z49" s="24"/>
    </row>
    <row r="50" spans="1:75" x14ac:dyDescent="0.25">
      <c r="A50" s="13">
        <v>13</v>
      </c>
      <c r="B50" s="16" t="s">
        <v>28</v>
      </c>
      <c r="C50" s="16" t="s">
        <v>27</v>
      </c>
      <c r="D50" s="30"/>
      <c r="E50" s="22"/>
      <c r="F50" s="23"/>
      <c r="G50" s="23">
        <v>3</v>
      </c>
      <c r="H50" s="24">
        <v>2</v>
      </c>
      <c r="J50" s="13">
        <v>13</v>
      </c>
      <c r="K50" s="16" t="s">
        <v>28</v>
      </c>
      <c r="L50" s="16" t="s">
        <v>27</v>
      </c>
      <c r="M50" s="30"/>
      <c r="N50" s="22"/>
      <c r="O50" s="23"/>
      <c r="P50" s="23">
        <v>3</v>
      </c>
      <c r="Q50" s="24">
        <v>2</v>
      </c>
      <c r="S50" s="13">
        <v>13</v>
      </c>
      <c r="T50" s="16" t="s">
        <v>28</v>
      </c>
      <c r="U50" s="16" t="s">
        <v>27</v>
      </c>
      <c r="V50" s="30"/>
      <c r="W50" s="22"/>
      <c r="X50" s="23"/>
      <c r="Y50" s="23">
        <v>3</v>
      </c>
      <c r="Z50" s="24">
        <v>2</v>
      </c>
    </row>
    <row r="51" spans="1:75" x14ac:dyDescent="0.25">
      <c r="A51" s="13">
        <v>14</v>
      </c>
      <c r="B51" s="16" t="s">
        <v>30</v>
      </c>
      <c r="C51" s="16" t="s">
        <v>29</v>
      </c>
      <c r="D51" s="30"/>
      <c r="E51" s="22">
        <v>2</v>
      </c>
      <c r="F51" s="23">
        <v>2</v>
      </c>
      <c r="G51" s="23">
        <v>1</v>
      </c>
      <c r="H51" s="24"/>
      <c r="J51" s="13">
        <v>14</v>
      </c>
      <c r="K51" s="16" t="s">
        <v>30</v>
      </c>
      <c r="L51" s="16" t="s">
        <v>29</v>
      </c>
      <c r="M51" s="30"/>
      <c r="N51" s="22">
        <v>2</v>
      </c>
      <c r="O51" s="23">
        <v>2</v>
      </c>
      <c r="P51" s="23">
        <v>1</v>
      </c>
      <c r="Q51" s="24"/>
      <c r="S51" s="13">
        <v>14</v>
      </c>
      <c r="T51" s="16" t="s">
        <v>30</v>
      </c>
      <c r="U51" s="16" t="s">
        <v>29</v>
      </c>
      <c r="V51" s="30"/>
      <c r="W51" s="22">
        <v>2</v>
      </c>
      <c r="X51" s="23">
        <v>2</v>
      </c>
      <c r="Y51" s="23">
        <v>1</v>
      </c>
      <c r="Z51" s="24"/>
    </row>
    <row r="52" spans="1:75" x14ac:dyDescent="0.25">
      <c r="A52" s="13">
        <v>15</v>
      </c>
      <c r="B52" s="16" t="s">
        <v>33</v>
      </c>
      <c r="C52" s="16" t="s">
        <v>32</v>
      </c>
      <c r="D52" s="30"/>
      <c r="E52" s="22">
        <v>2</v>
      </c>
      <c r="F52" s="23">
        <v>2</v>
      </c>
      <c r="G52" s="23"/>
      <c r="H52" s="24">
        <v>1</v>
      </c>
      <c r="J52" s="13">
        <v>15</v>
      </c>
      <c r="K52" s="16" t="s">
        <v>33</v>
      </c>
      <c r="L52" s="16" t="s">
        <v>32</v>
      </c>
      <c r="M52" s="30"/>
      <c r="N52" s="22">
        <v>2</v>
      </c>
      <c r="O52" s="23">
        <v>2</v>
      </c>
      <c r="P52" s="23"/>
      <c r="Q52" s="24">
        <v>1</v>
      </c>
      <c r="S52" s="13">
        <v>15</v>
      </c>
      <c r="T52" s="16" t="s">
        <v>33</v>
      </c>
      <c r="U52" s="16" t="s">
        <v>32</v>
      </c>
      <c r="V52" s="30"/>
      <c r="W52" s="22">
        <v>2</v>
      </c>
      <c r="X52" s="23">
        <v>2</v>
      </c>
      <c r="Y52" s="23"/>
      <c r="Z52" s="24">
        <v>1</v>
      </c>
    </row>
    <row r="53" spans="1:75" x14ac:dyDescent="0.25">
      <c r="A53" s="13">
        <v>16</v>
      </c>
      <c r="B53" s="16" t="s">
        <v>34</v>
      </c>
      <c r="C53" s="16" t="s">
        <v>31</v>
      </c>
      <c r="D53" s="30"/>
      <c r="E53" s="22">
        <v>2</v>
      </c>
      <c r="F53" s="23">
        <v>1</v>
      </c>
      <c r="G53" s="23">
        <v>1</v>
      </c>
      <c r="H53" s="24">
        <v>1</v>
      </c>
      <c r="J53" s="13">
        <v>16</v>
      </c>
      <c r="K53" s="16" t="s">
        <v>34</v>
      </c>
      <c r="L53" s="16" t="s">
        <v>31</v>
      </c>
      <c r="M53" s="30"/>
      <c r="N53" s="22">
        <v>2</v>
      </c>
      <c r="O53" s="23">
        <v>1</v>
      </c>
      <c r="P53" s="23">
        <v>1</v>
      </c>
      <c r="Q53" s="24">
        <v>1</v>
      </c>
      <c r="S53" s="13">
        <v>16</v>
      </c>
      <c r="T53" s="16" t="s">
        <v>34</v>
      </c>
      <c r="U53" s="16" t="s">
        <v>31</v>
      </c>
      <c r="V53" s="30"/>
      <c r="W53" s="22">
        <v>2</v>
      </c>
      <c r="X53" s="23">
        <v>1</v>
      </c>
      <c r="Y53" s="23">
        <v>1</v>
      </c>
      <c r="Z53" s="24">
        <v>1</v>
      </c>
    </row>
    <row r="54" spans="1:75" x14ac:dyDescent="0.25">
      <c r="A54" s="13">
        <v>17</v>
      </c>
      <c r="B54" s="16" t="s">
        <v>36</v>
      </c>
      <c r="C54" s="16" t="s">
        <v>35</v>
      </c>
      <c r="D54" s="30"/>
      <c r="E54" s="22">
        <v>1</v>
      </c>
      <c r="F54" s="23">
        <v>1</v>
      </c>
      <c r="G54" s="23">
        <v>2</v>
      </c>
      <c r="H54" s="24">
        <v>1</v>
      </c>
      <c r="J54" s="13">
        <v>17</v>
      </c>
      <c r="K54" s="16" t="s">
        <v>36</v>
      </c>
      <c r="L54" s="16" t="s">
        <v>35</v>
      </c>
      <c r="M54" s="30"/>
      <c r="N54" s="22">
        <v>1</v>
      </c>
      <c r="O54" s="23">
        <v>1</v>
      </c>
      <c r="P54" s="23">
        <v>2</v>
      </c>
      <c r="Q54" s="24">
        <v>1</v>
      </c>
      <c r="S54" s="13">
        <v>17</v>
      </c>
      <c r="T54" s="16" t="s">
        <v>36</v>
      </c>
      <c r="U54" s="16" t="s">
        <v>35</v>
      </c>
      <c r="V54" s="30"/>
      <c r="W54" s="22">
        <v>1</v>
      </c>
      <c r="X54" s="23">
        <v>1</v>
      </c>
      <c r="Y54" s="23">
        <v>2</v>
      </c>
      <c r="Z54" s="24">
        <v>1</v>
      </c>
    </row>
    <row r="55" spans="1:75" ht="15.75" thickBot="1" x14ac:dyDescent="0.3">
      <c r="A55" s="14">
        <v>18</v>
      </c>
      <c r="B55" s="18" t="s">
        <v>38</v>
      </c>
      <c r="C55" s="18" t="s">
        <v>37</v>
      </c>
      <c r="D55" s="31"/>
      <c r="E55" s="25">
        <v>1</v>
      </c>
      <c r="F55" s="26">
        <v>3</v>
      </c>
      <c r="G55" s="26">
        <v>1</v>
      </c>
      <c r="H55" s="27"/>
      <c r="J55" s="14">
        <v>18</v>
      </c>
      <c r="K55" s="18" t="s">
        <v>38</v>
      </c>
      <c r="L55" s="18" t="s">
        <v>37</v>
      </c>
      <c r="M55" s="31"/>
      <c r="N55" s="25">
        <v>1</v>
      </c>
      <c r="O55" s="26">
        <v>3</v>
      </c>
      <c r="P55" s="26">
        <v>1</v>
      </c>
      <c r="Q55" s="27"/>
      <c r="S55" s="14">
        <v>18</v>
      </c>
      <c r="T55" s="18" t="s">
        <v>38</v>
      </c>
      <c r="U55" s="18" t="s">
        <v>37</v>
      </c>
      <c r="V55" s="31"/>
      <c r="W55" s="25">
        <v>1</v>
      </c>
      <c r="X55" s="26">
        <v>3</v>
      </c>
      <c r="Y55" s="26">
        <v>1</v>
      </c>
      <c r="Z55" s="27"/>
    </row>
    <row r="56" spans="1:75" s="37" customFormat="1" x14ac:dyDescent="0.25">
      <c r="A56" s="36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</row>
    <row r="57" spans="1:75" s="37" customFormat="1" x14ac:dyDescent="0.25">
      <c r="A57" s="36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</row>
    <row r="58" spans="1:75" s="2" customFormat="1" x14ac:dyDescent="0.25">
      <c r="A58" s="3"/>
    </row>
    <row r="59" spans="1:75" s="2" customFormat="1" x14ac:dyDescent="0.25">
      <c r="A59" s="3"/>
    </row>
    <row r="60" spans="1:75" s="2" customFormat="1" x14ac:dyDescent="0.25">
      <c r="A60" s="3"/>
    </row>
    <row r="61" spans="1:75" s="2" customFormat="1" x14ac:dyDescent="0.25">
      <c r="A61" s="3"/>
    </row>
    <row r="62" spans="1:75" s="2" customFormat="1" x14ac:dyDescent="0.25">
      <c r="A62" s="3"/>
    </row>
    <row r="63" spans="1:75" s="2" customFormat="1" x14ac:dyDescent="0.25">
      <c r="A63" s="3"/>
    </row>
    <row r="64" spans="1:75" s="2" customFormat="1" x14ac:dyDescent="0.25">
      <c r="A64" s="3"/>
    </row>
    <row r="65" spans="1:1" s="2" customFormat="1" x14ac:dyDescent="0.25">
      <c r="A65" s="3"/>
    </row>
    <row r="66" spans="1:1" s="2" customFormat="1" x14ac:dyDescent="0.25">
      <c r="A66" s="3"/>
    </row>
    <row r="67" spans="1:1" s="2" customFormat="1" x14ac:dyDescent="0.25">
      <c r="A67" s="3"/>
    </row>
    <row r="68" spans="1:1" s="2" customFormat="1" x14ac:dyDescent="0.25">
      <c r="A68" s="3"/>
    </row>
    <row r="69" spans="1:1" s="2" customFormat="1" x14ac:dyDescent="0.25">
      <c r="A69" s="3"/>
    </row>
    <row r="70" spans="1:1" s="2" customFormat="1" x14ac:dyDescent="0.25">
      <c r="A70" s="3"/>
    </row>
    <row r="71" spans="1:1" s="2" customFormat="1" x14ac:dyDescent="0.25">
      <c r="A71" s="3"/>
    </row>
    <row r="72" spans="1:1" s="2" customFormat="1" x14ac:dyDescent="0.25">
      <c r="A72" s="3"/>
    </row>
    <row r="73" spans="1:1" s="2" customFormat="1" x14ac:dyDescent="0.25">
      <c r="A73" s="3"/>
    </row>
    <row r="74" spans="1:1" s="2" customFormat="1" x14ac:dyDescent="0.25">
      <c r="A74" s="3"/>
    </row>
    <row r="75" spans="1:1" s="2" customFormat="1" x14ac:dyDescent="0.25">
      <c r="A75" s="3"/>
    </row>
    <row r="76" spans="1:1" s="2" customFormat="1" x14ac:dyDescent="0.25">
      <c r="A76" s="3"/>
    </row>
    <row r="77" spans="1:1" s="2" customFormat="1" x14ac:dyDescent="0.25">
      <c r="A77" s="3"/>
    </row>
    <row r="78" spans="1:1" s="2" customFormat="1" x14ac:dyDescent="0.25">
      <c r="A78" s="3"/>
    </row>
    <row r="79" spans="1:1" s="2" customFormat="1" x14ac:dyDescent="0.25">
      <c r="A79" s="3"/>
    </row>
    <row r="80" spans="1:1" s="2" customFormat="1" x14ac:dyDescent="0.25">
      <c r="A80" s="3"/>
    </row>
    <row r="81" spans="1:1" s="2" customFormat="1" x14ac:dyDescent="0.25">
      <c r="A81" s="3"/>
    </row>
    <row r="82" spans="1:1" s="2" customFormat="1" x14ac:dyDescent="0.25">
      <c r="A82" s="3"/>
    </row>
    <row r="83" spans="1:1" s="2" customFormat="1" x14ac:dyDescent="0.25">
      <c r="A83" s="3"/>
    </row>
    <row r="84" spans="1:1" s="2" customFormat="1" x14ac:dyDescent="0.25">
      <c r="A84" s="3"/>
    </row>
    <row r="85" spans="1:1" s="2" customFormat="1" x14ac:dyDescent="0.25">
      <c r="A85" s="3"/>
    </row>
    <row r="86" spans="1:1" s="2" customFormat="1" x14ac:dyDescent="0.25">
      <c r="A86" s="3"/>
    </row>
    <row r="87" spans="1:1" s="2" customFormat="1" x14ac:dyDescent="0.25">
      <c r="A87" s="3"/>
    </row>
    <row r="88" spans="1:1" s="2" customFormat="1" x14ac:dyDescent="0.25">
      <c r="A88" s="3"/>
    </row>
    <row r="89" spans="1:1" s="2" customFormat="1" x14ac:dyDescent="0.25">
      <c r="A89" s="3"/>
    </row>
    <row r="90" spans="1:1" s="2" customFormat="1" x14ac:dyDescent="0.25">
      <c r="A90" s="3"/>
    </row>
    <row r="91" spans="1:1" s="2" customFormat="1" x14ac:dyDescent="0.25">
      <c r="A91" s="3"/>
    </row>
    <row r="92" spans="1:1" s="2" customFormat="1" x14ac:dyDescent="0.25">
      <c r="A92" s="3"/>
    </row>
    <row r="93" spans="1:1" s="2" customFormat="1" x14ac:dyDescent="0.25">
      <c r="A93" s="3"/>
    </row>
    <row r="94" spans="1:1" s="2" customFormat="1" x14ac:dyDescent="0.25">
      <c r="A94" s="3"/>
    </row>
    <row r="95" spans="1:1" s="2" customFormat="1" x14ac:dyDescent="0.25">
      <c r="A95" s="3"/>
    </row>
    <row r="96" spans="1:1" s="2" customFormat="1" x14ac:dyDescent="0.25">
      <c r="A96" s="3"/>
    </row>
    <row r="97" spans="1:1" s="2" customFormat="1" x14ac:dyDescent="0.25">
      <c r="A97" s="3"/>
    </row>
    <row r="98" spans="1:1" s="2" customFormat="1" x14ac:dyDescent="0.25">
      <c r="A98" s="3"/>
    </row>
    <row r="99" spans="1:1" s="2" customFormat="1" x14ac:dyDescent="0.25">
      <c r="A99" s="3"/>
    </row>
    <row r="100" spans="1:1" s="2" customFormat="1" x14ac:dyDescent="0.25">
      <c r="A100" s="3"/>
    </row>
    <row r="101" spans="1:1" s="2" customFormat="1" x14ac:dyDescent="0.25">
      <c r="A101" s="3"/>
    </row>
    <row r="102" spans="1:1" s="2" customFormat="1" x14ac:dyDescent="0.25">
      <c r="A102" s="3"/>
    </row>
    <row r="103" spans="1:1" s="2" customFormat="1" x14ac:dyDescent="0.25">
      <c r="A103" s="3"/>
    </row>
    <row r="104" spans="1:1" s="2" customFormat="1" x14ac:dyDescent="0.25">
      <c r="A104" s="3"/>
    </row>
    <row r="105" spans="1:1" s="2" customFormat="1" x14ac:dyDescent="0.25">
      <c r="A105" s="3"/>
    </row>
    <row r="106" spans="1:1" s="2" customFormat="1" x14ac:dyDescent="0.25">
      <c r="A106" s="3"/>
    </row>
    <row r="107" spans="1:1" s="2" customFormat="1" x14ac:dyDescent="0.25">
      <c r="A107" s="3"/>
    </row>
    <row r="108" spans="1:1" s="2" customFormat="1" x14ac:dyDescent="0.25">
      <c r="A108" s="3"/>
    </row>
    <row r="109" spans="1:1" s="2" customFormat="1" x14ac:dyDescent="0.25">
      <c r="A109" s="3"/>
    </row>
    <row r="110" spans="1:1" s="2" customFormat="1" x14ac:dyDescent="0.25">
      <c r="A110" s="3"/>
    </row>
    <row r="111" spans="1:1" s="2" customFormat="1" x14ac:dyDescent="0.25">
      <c r="A111" s="3"/>
    </row>
    <row r="112" spans="1:1" s="2" customFormat="1" x14ac:dyDescent="0.25">
      <c r="A112" s="3"/>
    </row>
    <row r="113" spans="1:1" s="2" customFormat="1" x14ac:dyDescent="0.25">
      <c r="A113" s="3"/>
    </row>
    <row r="114" spans="1:1" s="2" customFormat="1" x14ac:dyDescent="0.25">
      <c r="A114" s="3"/>
    </row>
    <row r="115" spans="1:1" s="2" customFormat="1" x14ac:dyDescent="0.25">
      <c r="A115" s="3"/>
    </row>
    <row r="116" spans="1:1" s="2" customFormat="1" x14ac:dyDescent="0.25">
      <c r="A116" s="3"/>
    </row>
    <row r="117" spans="1:1" s="2" customFormat="1" x14ac:dyDescent="0.25">
      <c r="A117" s="3"/>
    </row>
    <row r="118" spans="1:1" s="2" customFormat="1" x14ac:dyDescent="0.25">
      <c r="A118" s="3"/>
    </row>
    <row r="119" spans="1:1" s="2" customFormat="1" x14ac:dyDescent="0.25">
      <c r="A119" s="3"/>
    </row>
    <row r="120" spans="1:1" s="2" customFormat="1" x14ac:dyDescent="0.25">
      <c r="A120" s="3"/>
    </row>
    <row r="121" spans="1:1" s="2" customFormat="1" x14ac:dyDescent="0.25">
      <c r="A121" s="3"/>
    </row>
    <row r="122" spans="1:1" s="2" customFormat="1" x14ac:dyDescent="0.25">
      <c r="A122" s="3"/>
    </row>
    <row r="123" spans="1:1" s="2" customFormat="1" x14ac:dyDescent="0.25">
      <c r="A123" s="3"/>
    </row>
    <row r="124" spans="1:1" s="2" customFormat="1" x14ac:dyDescent="0.25">
      <c r="A124" s="3"/>
    </row>
    <row r="125" spans="1:1" s="2" customFormat="1" x14ac:dyDescent="0.25">
      <c r="A125" s="3"/>
    </row>
    <row r="126" spans="1:1" s="2" customFormat="1" x14ac:dyDescent="0.25">
      <c r="A126" s="3"/>
    </row>
    <row r="127" spans="1:1" s="2" customFormat="1" x14ac:dyDescent="0.25">
      <c r="A127" s="3"/>
    </row>
    <row r="128" spans="1:1" s="2" customFormat="1" x14ac:dyDescent="0.25">
      <c r="A128" s="3"/>
    </row>
    <row r="129" spans="1:1" s="2" customFormat="1" x14ac:dyDescent="0.25">
      <c r="A129" s="3"/>
    </row>
    <row r="130" spans="1:1" s="2" customFormat="1" x14ac:dyDescent="0.25">
      <c r="A130" s="3"/>
    </row>
    <row r="131" spans="1:1" s="2" customFormat="1" x14ac:dyDescent="0.25">
      <c r="A131" s="3"/>
    </row>
    <row r="132" spans="1:1" s="2" customFormat="1" x14ac:dyDescent="0.25">
      <c r="A132" s="3"/>
    </row>
    <row r="133" spans="1:1" s="2" customFormat="1" x14ac:dyDescent="0.25">
      <c r="A133" s="3"/>
    </row>
    <row r="134" spans="1:1" s="2" customFormat="1" x14ac:dyDescent="0.25">
      <c r="A134" s="3"/>
    </row>
    <row r="135" spans="1:1" s="2" customFormat="1" x14ac:dyDescent="0.25">
      <c r="A135" s="3"/>
    </row>
    <row r="136" spans="1:1" s="2" customFormat="1" x14ac:dyDescent="0.25">
      <c r="A136" s="3"/>
    </row>
    <row r="137" spans="1:1" s="2" customFormat="1" x14ac:dyDescent="0.25">
      <c r="A137" s="3"/>
    </row>
    <row r="138" spans="1:1" s="2" customFormat="1" x14ac:dyDescent="0.25">
      <c r="A138" s="3"/>
    </row>
    <row r="139" spans="1:1" s="2" customFormat="1" x14ac:dyDescent="0.25">
      <c r="A139" s="3"/>
    </row>
    <row r="140" spans="1:1" s="2" customFormat="1" x14ac:dyDescent="0.25">
      <c r="A140" s="3"/>
    </row>
    <row r="141" spans="1:1" s="2" customFormat="1" x14ac:dyDescent="0.25">
      <c r="A141" s="3"/>
    </row>
    <row r="142" spans="1:1" s="2" customFormat="1" x14ac:dyDescent="0.25">
      <c r="A142" s="3"/>
    </row>
    <row r="143" spans="1:1" s="2" customFormat="1" x14ac:dyDescent="0.25">
      <c r="A143" s="3"/>
    </row>
    <row r="144" spans="1:1" s="2" customFormat="1" x14ac:dyDescent="0.25">
      <c r="A144" s="3"/>
    </row>
    <row r="145" spans="1:1" s="2" customFormat="1" x14ac:dyDescent="0.25">
      <c r="A145" s="3"/>
    </row>
    <row r="146" spans="1:1" s="2" customFormat="1" x14ac:dyDescent="0.25">
      <c r="A146" s="3"/>
    </row>
    <row r="147" spans="1:1" s="2" customFormat="1" x14ac:dyDescent="0.25">
      <c r="A147" s="3"/>
    </row>
    <row r="148" spans="1:1" s="2" customFormat="1" x14ac:dyDescent="0.25">
      <c r="A148" s="3"/>
    </row>
    <row r="149" spans="1:1" s="2" customFormat="1" x14ac:dyDescent="0.25">
      <c r="A149" s="3"/>
    </row>
    <row r="150" spans="1:1" s="2" customFormat="1" x14ac:dyDescent="0.25">
      <c r="A150" s="3"/>
    </row>
    <row r="151" spans="1:1" s="2" customFormat="1" x14ac:dyDescent="0.25">
      <c r="A151" s="3"/>
    </row>
    <row r="152" spans="1:1" s="2" customFormat="1" x14ac:dyDescent="0.25">
      <c r="A152" s="3"/>
    </row>
    <row r="153" spans="1:1" s="2" customFormat="1" x14ac:dyDescent="0.25">
      <c r="A153" s="3"/>
    </row>
    <row r="154" spans="1:1" s="2" customFormat="1" x14ac:dyDescent="0.25">
      <c r="A154" s="3"/>
    </row>
    <row r="155" spans="1:1" s="2" customFormat="1" x14ac:dyDescent="0.25">
      <c r="A155" s="3"/>
    </row>
    <row r="156" spans="1:1" s="2" customFormat="1" x14ac:dyDescent="0.25">
      <c r="A156" s="3"/>
    </row>
    <row r="157" spans="1:1" s="2" customFormat="1" x14ac:dyDescent="0.25">
      <c r="A157" s="3"/>
    </row>
    <row r="158" spans="1:1" s="2" customFormat="1" x14ac:dyDescent="0.25">
      <c r="A158" s="3"/>
    </row>
    <row r="159" spans="1:1" s="2" customFormat="1" x14ac:dyDescent="0.25">
      <c r="A159" s="3"/>
    </row>
    <row r="160" spans="1:1" s="2" customFormat="1" x14ac:dyDescent="0.25">
      <c r="A160" s="3"/>
    </row>
    <row r="161" spans="1:1" s="2" customFormat="1" x14ac:dyDescent="0.25">
      <c r="A161" s="3"/>
    </row>
    <row r="162" spans="1:1" s="2" customFormat="1" x14ac:dyDescent="0.25">
      <c r="A162" s="3"/>
    </row>
    <row r="163" spans="1:1" s="2" customFormat="1" x14ac:dyDescent="0.25">
      <c r="A163" s="3"/>
    </row>
    <row r="164" spans="1:1" s="2" customFormat="1" x14ac:dyDescent="0.25">
      <c r="A164" s="3"/>
    </row>
    <row r="165" spans="1:1" s="2" customFormat="1" x14ac:dyDescent="0.25">
      <c r="A165" s="3"/>
    </row>
    <row r="166" spans="1:1" s="2" customFormat="1" x14ac:dyDescent="0.25">
      <c r="A166" s="3"/>
    </row>
    <row r="167" spans="1:1" s="2" customFormat="1" x14ac:dyDescent="0.25">
      <c r="A167" s="3"/>
    </row>
    <row r="168" spans="1:1" s="2" customFormat="1" x14ac:dyDescent="0.25">
      <c r="A168" s="3"/>
    </row>
    <row r="169" spans="1:1" s="2" customFormat="1" x14ac:dyDescent="0.25">
      <c r="A169" s="3"/>
    </row>
    <row r="170" spans="1:1" s="2" customFormat="1" x14ac:dyDescent="0.25">
      <c r="A170" s="3"/>
    </row>
    <row r="171" spans="1:1" s="2" customFormat="1" x14ac:dyDescent="0.25">
      <c r="A171" s="3"/>
    </row>
    <row r="172" spans="1:1" s="2" customFormat="1" x14ac:dyDescent="0.25">
      <c r="A172" s="3"/>
    </row>
    <row r="173" spans="1:1" s="2" customFormat="1" x14ac:dyDescent="0.25">
      <c r="A173" s="3"/>
    </row>
    <row r="174" spans="1:1" s="2" customFormat="1" x14ac:dyDescent="0.25">
      <c r="A174" s="3"/>
    </row>
    <row r="175" spans="1:1" s="2" customFormat="1" x14ac:dyDescent="0.25">
      <c r="A175" s="3"/>
    </row>
    <row r="176" spans="1:1" s="2" customFormat="1" x14ac:dyDescent="0.25">
      <c r="A176" s="3"/>
    </row>
    <row r="177" spans="1:1" s="2" customFormat="1" x14ac:dyDescent="0.25">
      <c r="A177" s="3"/>
    </row>
    <row r="178" spans="1:1" s="2" customFormat="1" x14ac:dyDescent="0.25">
      <c r="A178" s="3"/>
    </row>
    <row r="179" spans="1:1" s="2" customFormat="1" x14ac:dyDescent="0.25">
      <c r="A179" s="3"/>
    </row>
    <row r="180" spans="1:1" s="2" customFormat="1" x14ac:dyDescent="0.25">
      <c r="A180" s="3"/>
    </row>
    <row r="181" spans="1:1" s="2" customFormat="1" x14ac:dyDescent="0.25">
      <c r="A181" s="3"/>
    </row>
    <row r="182" spans="1:1" s="2" customFormat="1" x14ac:dyDescent="0.25">
      <c r="A182" s="3"/>
    </row>
    <row r="183" spans="1:1" s="2" customFormat="1" x14ac:dyDescent="0.25">
      <c r="A183" s="3"/>
    </row>
    <row r="184" spans="1:1" s="2" customFormat="1" x14ac:dyDescent="0.25">
      <c r="A184" s="3"/>
    </row>
    <row r="185" spans="1:1" s="2" customFormat="1" x14ac:dyDescent="0.25">
      <c r="A185" s="3"/>
    </row>
    <row r="186" spans="1:1" s="2" customFormat="1" x14ac:dyDescent="0.25">
      <c r="A186" s="3"/>
    </row>
    <row r="187" spans="1:1" s="2" customFormat="1" x14ac:dyDescent="0.25">
      <c r="A187" s="3"/>
    </row>
    <row r="188" spans="1:1" s="2" customFormat="1" x14ac:dyDescent="0.25">
      <c r="A188" s="3"/>
    </row>
    <row r="189" spans="1:1" s="2" customFormat="1" x14ac:dyDescent="0.25">
      <c r="A189" s="3"/>
    </row>
    <row r="190" spans="1:1" s="2" customFormat="1" x14ac:dyDescent="0.25">
      <c r="A190" s="3"/>
    </row>
    <row r="191" spans="1:1" s="2" customFormat="1" x14ac:dyDescent="0.25">
      <c r="A191" s="3"/>
    </row>
    <row r="192" spans="1:1" s="2" customFormat="1" x14ac:dyDescent="0.25">
      <c r="A192" s="3"/>
    </row>
    <row r="193" spans="1:1" s="2" customFormat="1" x14ac:dyDescent="0.25">
      <c r="A193" s="3"/>
    </row>
    <row r="194" spans="1:1" s="2" customFormat="1" x14ac:dyDescent="0.25">
      <c r="A194" s="3"/>
    </row>
    <row r="195" spans="1:1" s="2" customFormat="1" x14ac:dyDescent="0.25">
      <c r="A195" s="3"/>
    </row>
    <row r="196" spans="1:1" s="2" customFormat="1" x14ac:dyDescent="0.25">
      <c r="A196" s="3"/>
    </row>
    <row r="197" spans="1:1" s="2" customFormat="1" x14ac:dyDescent="0.25">
      <c r="A197" s="3"/>
    </row>
    <row r="198" spans="1:1" s="2" customFormat="1" x14ac:dyDescent="0.25">
      <c r="A198" s="3"/>
    </row>
    <row r="199" spans="1:1" s="2" customFormat="1" x14ac:dyDescent="0.25">
      <c r="A199" s="3"/>
    </row>
    <row r="200" spans="1:1" s="2" customFormat="1" x14ac:dyDescent="0.25">
      <c r="A200" s="3"/>
    </row>
    <row r="201" spans="1:1" s="2" customFormat="1" x14ac:dyDescent="0.25">
      <c r="A201" s="3"/>
    </row>
    <row r="202" spans="1:1" s="2" customFormat="1" x14ac:dyDescent="0.25">
      <c r="A202" s="3"/>
    </row>
    <row r="203" spans="1:1" s="2" customFormat="1" x14ac:dyDescent="0.25">
      <c r="A203" s="3"/>
    </row>
    <row r="204" spans="1:1" s="2" customFormat="1" x14ac:dyDescent="0.25">
      <c r="A204" s="3"/>
    </row>
    <row r="205" spans="1:1" s="2" customFormat="1" x14ac:dyDescent="0.25">
      <c r="A205" s="3"/>
    </row>
    <row r="206" spans="1:1" s="2" customFormat="1" x14ac:dyDescent="0.25">
      <c r="A206" s="3"/>
    </row>
    <row r="207" spans="1:1" s="2" customFormat="1" x14ac:dyDescent="0.25">
      <c r="A207" s="3"/>
    </row>
    <row r="208" spans="1:1" s="2" customFormat="1" x14ac:dyDescent="0.25">
      <c r="A208" s="3"/>
    </row>
    <row r="209" spans="1:1" s="2" customFormat="1" x14ac:dyDescent="0.25">
      <c r="A209" s="3"/>
    </row>
    <row r="210" spans="1:1" s="2" customFormat="1" x14ac:dyDescent="0.25">
      <c r="A210" s="3"/>
    </row>
    <row r="211" spans="1:1" s="2" customFormat="1" x14ac:dyDescent="0.25">
      <c r="A211" s="3"/>
    </row>
    <row r="212" spans="1:1" s="2" customFormat="1" x14ac:dyDescent="0.25">
      <c r="A212" s="3"/>
    </row>
    <row r="213" spans="1:1" s="2" customFormat="1" x14ac:dyDescent="0.25">
      <c r="A213" s="3"/>
    </row>
    <row r="214" spans="1:1" s="2" customFormat="1" x14ac:dyDescent="0.25">
      <c r="A214" s="3"/>
    </row>
    <row r="215" spans="1:1" s="2" customFormat="1" x14ac:dyDescent="0.25">
      <c r="A215" s="3"/>
    </row>
    <row r="216" spans="1:1" s="2" customFormat="1" x14ac:dyDescent="0.25">
      <c r="A216" s="3"/>
    </row>
    <row r="217" spans="1:1" s="2" customFormat="1" x14ac:dyDescent="0.25">
      <c r="A217" s="3"/>
    </row>
    <row r="218" spans="1:1" s="2" customFormat="1" x14ac:dyDescent="0.25">
      <c r="A218" s="3"/>
    </row>
    <row r="219" spans="1:1" s="2" customFormat="1" x14ac:dyDescent="0.25">
      <c r="A219" s="3"/>
    </row>
    <row r="220" spans="1:1" s="2" customFormat="1" x14ac:dyDescent="0.25">
      <c r="A220" s="3"/>
    </row>
    <row r="221" spans="1:1" s="2" customFormat="1" x14ac:dyDescent="0.25">
      <c r="A221" s="3"/>
    </row>
    <row r="222" spans="1:1" s="2" customFormat="1" x14ac:dyDescent="0.25">
      <c r="A222" s="3"/>
    </row>
    <row r="223" spans="1:1" s="2" customFormat="1" x14ac:dyDescent="0.25">
      <c r="A223" s="3"/>
    </row>
    <row r="224" spans="1:1" s="2" customFormat="1" x14ac:dyDescent="0.25">
      <c r="A224" s="3"/>
    </row>
    <row r="225" spans="1:1" s="2" customFormat="1" x14ac:dyDescent="0.25">
      <c r="A225" s="3"/>
    </row>
    <row r="226" spans="1:1" s="2" customFormat="1" x14ac:dyDescent="0.25">
      <c r="A226" s="3"/>
    </row>
    <row r="227" spans="1:1" s="2" customFormat="1" x14ac:dyDescent="0.25">
      <c r="A227" s="3"/>
    </row>
    <row r="228" spans="1:1" s="2" customFormat="1" x14ac:dyDescent="0.25">
      <c r="A228" s="3"/>
    </row>
    <row r="229" spans="1:1" s="2" customFormat="1" x14ac:dyDescent="0.25">
      <c r="A229" s="3"/>
    </row>
    <row r="230" spans="1:1" s="2" customFormat="1" x14ac:dyDescent="0.25">
      <c r="A230" s="3"/>
    </row>
    <row r="231" spans="1:1" s="2" customFormat="1" x14ac:dyDescent="0.25">
      <c r="A231" s="3"/>
    </row>
    <row r="232" spans="1:1" s="2" customFormat="1" x14ac:dyDescent="0.25">
      <c r="A232" s="3"/>
    </row>
    <row r="233" spans="1:1" s="2" customFormat="1" x14ac:dyDescent="0.25">
      <c r="A233" s="3"/>
    </row>
    <row r="234" spans="1:1" s="2" customFormat="1" x14ac:dyDescent="0.25">
      <c r="A234" s="3"/>
    </row>
    <row r="235" spans="1:1" s="2" customFormat="1" x14ac:dyDescent="0.25">
      <c r="A235" s="3"/>
    </row>
    <row r="236" spans="1:1" s="2" customFormat="1" x14ac:dyDescent="0.25">
      <c r="A236" s="3"/>
    </row>
    <row r="237" spans="1:1" s="2" customFormat="1" x14ac:dyDescent="0.25">
      <c r="A237" s="3"/>
    </row>
    <row r="238" spans="1:1" s="2" customFormat="1" x14ac:dyDescent="0.25">
      <c r="A238" s="3"/>
    </row>
    <row r="239" spans="1:1" s="2" customFormat="1" x14ac:dyDescent="0.25">
      <c r="A239" s="3"/>
    </row>
    <row r="240" spans="1:1" s="2" customFormat="1" x14ac:dyDescent="0.25">
      <c r="A240" s="3"/>
    </row>
    <row r="241" spans="1:1" s="2" customFormat="1" x14ac:dyDescent="0.25">
      <c r="A241" s="3"/>
    </row>
    <row r="242" spans="1:1" s="2" customFormat="1" x14ac:dyDescent="0.25">
      <c r="A242" s="3"/>
    </row>
    <row r="243" spans="1:1" s="2" customFormat="1" x14ac:dyDescent="0.25">
      <c r="A243" s="3"/>
    </row>
    <row r="244" spans="1:1" s="2" customFormat="1" x14ac:dyDescent="0.25">
      <c r="A244" s="3"/>
    </row>
    <row r="245" spans="1:1" s="2" customFormat="1" x14ac:dyDescent="0.25">
      <c r="A245" s="3"/>
    </row>
    <row r="246" spans="1:1" s="2" customFormat="1" x14ac:dyDescent="0.25">
      <c r="A246" s="3"/>
    </row>
    <row r="247" spans="1:1" s="2" customFormat="1" x14ac:dyDescent="0.25">
      <c r="A247" s="3"/>
    </row>
    <row r="248" spans="1:1" s="2" customFormat="1" x14ac:dyDescent="0.25">
      <c r="A248" s="3"/>
    </row>
    <row r="249" spans="1:1" s="2" customFormat="1" x14ac:dyDescent="0.25">
      <c r="A249" s="3"/>
    </row>
    <row r="250" spans="1:1" s="2" customFormat="1" x14ac:dyDescent="0.25">
      <c r="A250" s="3"/>
    </row>
    <row r="251" spans="1:1" s="2" customFormat="1" x14ac:dyDescent="0.25">
      <c r="A251" s="3"/>
    </row>
    <row r="252" spans="1:1" s="2" customFormat="1" x14ac:dyDescent="0.25">
      <c r="A252" s="3"/>
    </row>
    <row r="253" spans="1:1" s="2" customFormat="1" x14ac:dyDescent="0.25">
      <c r="A253" s="3"/>
    </row>
    <row r="254" spans="1:1" s="2" customFormat="1" x14ac:dyDescent="0.25">
      <c r="A254" s="3"/>
    </row>
    <row r="255" spans="1:1" s="2" customFormat="1" x14ac:dyDescent="0.25">
      <c r="A255" s="3"/>
    </row>
    <row r="256" spans="1:1" s="2" customFormat="1" x14ac:dyDescent="0.25">
      <c r="A256" s="3"/>
    </row>
    <row r="257" spans="1:1" s="2" customFormat="1" x14ac:dyDescent="0.25">
      <c r="A257" s="3"/>
    </row>
    <row r="258" spans="1:1" s="2" customFormat="1" x14ac:dyDescent="0.25">
      <c r="A258" s="3"/>
    </row>
    <row r="259" spans="1:1" s="2" customFormat="1" x14ac:dyDescent="0.25">
      <c r="A259" s="3"/>
    </row>
    <row r="260" spans="1:1" s="2" customFormat="1" x14ac:dyDescent="0.25">
      <c r="A260" s="3"/>
    </row>
    <row r="261" spans="1:1" s="2" customFormat="1" x14ac:dyDescent="0.25">
      <c r="A261" s="3"/>
    </row>
    <row r="262" spans="1:1" s="2" customFormat="1" x14ac:dyDescent="0.25">
      <c r="A262" s="3"/>
    </row>
    <row r="263" spans="1:1" s="2" customFormat="1" x14ac:dyDescent="0.25">
      <c r="A263" s="3"/>
    </row>
    <row r="264" spans="1:1" s="2" customFormat="1" x14ac:dyDescent="0.25">
      <c r="A264" s="3"/>
    </row>
    <row r="265" spans="1:1" s="2" customFormat="1" x14ac:dyDescent="0.25">
      <c r="A265" s="3"/>
    </row>
    <row r="266" spans="1:1" s="2" customFormat="1" x14ac:dyDescent="0.25">
      <c r="A266" s="3"/>
    </row>
    <row r="267" spans="1:1" s="2" customFormat="1" x14ac:dyDescent="0.25">
      <c r="A267" s="3"/>
    </row>
    <row r="268" spans="1:1" s="2" customFormat="1" x14ac:dyDescent="0.25">
      <c r="A268" s="3"/>
    </row>
    <row r="269" spans="1:1" s="2" customFormat="1" x14ac:dyDescent="0.25">
      <c r="A269" s="3"/>
    </row>
    <row r="270" spans="1:1" s="2" customFormat="1" x14ac:dyDescent="0.25">
      <c r="A270" s="3"/>
    </row>
    <row r="271" spans="1:1" s="2" customFormat="1" x14ac:dyDescent="0.25">
      <c r="A271" s="3"/>
    </row>
    <row r="272" spans="1:1" s="2" customFormat="1" x14ac:dyDescent="0.25">
      <c r="A272" s="3"/>
    </row>
    <row r="273" spans="1:1" s="2" customFormat="1" x14ac:dyDescent="0.25">
      <c r="A273" s="3"/>
    </row>
    <row r="274" spans="1:1" s="2" customFormat="1" x14ac:dyDescent="0.25">
      <c r="A274" s="3"/>
    </row>
    <row r="275" spans="1:1" s="2" customFormat="1" x14ac:dyDescent="0.25">
      <c r="A275" s="3"/>
    </row>
    <row r="276" spans="1:1" s="2" customFormat="1" x14ac:dyDescent="0.25">
      <c r="A276" s="3"/>
    </row>
    <row r="277" spans="1:1" s="2" customFormat="1" x14ac:dyDescent="0.25">
      <c r="A277" s="3"/>
    </row>
    <row r="278" spans="1:1" s="2" customFormat="1" x14ac:dyDescent="0.25">
      <c r="A278" s="3"/>
    </row>
    <row r="279" spans="1:1" s="2" customFormat="1" x14ac:dyDescent="0.25">
      <c r="A279" s="3"/>
    </row>
    <row r="280" spans="1:1" s="2" customFormat="1" x14ac:dyDescent="0.25">
      <c r="A280" s="3"/>
    </row>
    <row r="281" spans="1:1" s="2" customFormat="1" x14ac:dyDescent="0.25">
      <c r="A281" s="3"/>
    </row>
    <row r="282" spans="1:1" s="2" customFormat="1" x14ac:dyDescent="0.25">
      <c r="A282" s="3"/>
    </row>
    <row r="283" spans="1:1" s="2" customFormat="1" x14ac:dyDescent="0.25">
      <c r="A283" s="3"/>
    </row>
    <row r="284" spans="1:1" s="2" customFormat="1" x14ac:dyDescent="0.25">
      <c r="A284" s="3"/>
    </row>
    <row r="285" spans="1:1" s="2" customFormat="1" x14ac:dyDescent="0.25">
      <c r="A285" s="3"/>
    </row>
    <row r="286" spans="1:1" s="2" customFormat="1" x14ac:dyDescent="0.25">
      <c r="A286" s="3"/>
    </row>
    <row r="287" spans="1:1" s="2" customFormat="1" x14ac:dyDescent="0.25">
      <c r="A287" s="3"/>
    </row>
    <row r="288" spans="1:1" s="2" customFormat="1" x14ac:dyDescent="0.25">
      <c r="A288" s="3"/>
    </row>
  </sheetData>
  <mergeCells count="32">
    <mergeCell ref="A8:D8"/>
    <mergeCell ref="A5:H5"/>
    <mergeCell ref="J3:Q4"/>
    <mergeCell ref="J5:Q5"/>
    <mergeCell ref="J6:M6"/>
    <mergeCell ref="J7:M7"/>
    <mergeCell ref="J8:M8"/>
    <mergeCell ref="A3:H4"/>
    <mergeCell ref="A6:D6"/>
    <mergeCell ref="A7:D7"/>
    <mergeCell ref="A1:A2"/>
    <mergeCell ref="S3:Z4"/>
    <mergeCell ref="S5:Z5"/>
    <mergeCell ref="S6:V6"/>
    <mergeCell ref="S7:V7"/>
    <mergeCell ref="S8:V8"/>
    <mergeCell ref="A29:Z30"/>
    <mergeCell ref="A31:H32"/>
    <mergeCell ref="J31:Q32"/>
    <mergeCell ref="S31:Z32"/>
    <mergeCell ref="A33:H33"/>
    <mergeCell ref="J33:Q33"/>
    <mergeCell ref="S33:Z33"/>
    <mergeCell ref="A36:D36"/>
    <mergeCell ref="J36:M36"/>
    <mergeCell ref="S36:V36"/>
    <mergeCell ref="A34:D34"/>
    <mergeCell ref="J34:M34"/>
    <mergeCell ref="S34:V34"/>
    <mergeCell ref="A35:D35"/>
    <mergeCell ref="J35:M35"/>
    <mergeCell ref="S35:V35"/>
  </mergeCells>
  <conditionalFormatting sqref="E7:H7">
    <cfRule type="cellIs" dxfId="53" priority="29" operator="between">
      <formula>1</formula>
      <formula>3</formula>
    </cfRule>
    <cfRule type="cellIs" dxfId="52" priority="30" operator="lessThan">
      <formula>0</formula>
    </cfRule>
    <cfRule type="cellIs" dxfId="51" priority="31" operator="greaterThan">
      <formula>0</formula>
    </cfRule>
    <cfRule type="colorScale" priority="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Q7">
    <cfRule type="cellIs" dxfId="50" priority="17" operator="between">
      <formula>1</formula>
      <formula>3</formula>
    </cfRule>
    <cfRule type="cellIs" dxfId="49" priority="18" operator="lessThan">
      <formula>0</formula>
    </cfRule>
    <cfRule type="cellIs" dxfId="48" priority="19" operator="greaterThan">
      <formula>0</formula>
    </cfRule>
    <cfRule type="colorScale" priority="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7:Z7">
    <cfRule type="cellIs" dxfId="47" priority="13" operator="between">
      <formula>1</formula>
      <formula>3</formula>
    </cfRule>
    <cfRule type="cellIs" dxfId="46" priority="14" operator="lessThan">
      <formula>0</formula>
    </cfRule>
    <cfRule type="cellIs" dxfId="45" priority="15" operator="greaterThan">
      <formula>0</formula>
    </cfRule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5:H35">
    <cfRule type="cellIs" dxfId="44" priority="9" operator="between">
      <formula>1</formula>
      <formula>3</formula>
    </cfRule>
    <cfRule type="cellIs" dxfId="43" priority="10" operator="lessThan">
      <formula>0</formula>
    </cfRule>
    <cfRule type="cellIs" dxfId="42" priority="11" operator="greaterThan">
      <formula>0</formula>
    </cfRule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5:Q35">
    <cfRule type="cellIs" dxfId="41" priority="5" operator="between">
      <formula>1</formula>
      <formula>3</formula>
    </cfRule>
    <cfRule type="cellIs" dxfId="40" priority="6" operator="lessThan">
      <formula>0</formula>
    </cfRule>
    <cfRule type="cellIs" dxfId="39" priority="7" operator="greaterThan">
      <formula>0</formula>
    </cfRule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35:Z35">
    <cfRule type="cellIs" dxfId="38" priority="1" operator="between">
      <formula>1</formula>
      <formula>3</formula>
    </cfRule>
    <cfRule type="cellIs" dxfId="37" priority="2" operator="lessThan">
      <formula>0</formula>
    </cfRule>
    <cfRule type="cellIs" dxfId="36" priority="3" operator="greaterThan">
      <formula>0</formula>
    </cfRule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A132"/>
  <sheetViews>
    <sheetView zoomScale="70" zoomScaleNormal="70" workbookViewId="0">
      <selection sqref="A1:A2"/>
    </sheetView>
  </sheetViews>
  <sheetFormatPr baseColWidth="10" defaultRowHeight="15" x14ac:dyDescent="0.25"/>
  <cols>
    <col min="1" max="1" width="27.7109375" style="1" customWidth="1"/>
    <col min="2" max="2" width="41.42578125" bestFit="1" customWidth="1"/>
    <col min="3" max="3" width="22" bestFit="1" customWidth="1"/>
    <col min="4" max="4" width="8.7109375" customWidth="1"/>
    <col min="5" max="8" width="5.5703125" customWidth="1"/>
    <col min="9" max="9" width="11.42578125" style="37"/>
    <col min="10" max="10" width="11.7109375" bestFit="1" customWidth="1"/>
    <col min="11" max="11" width="41.42578125" bestFit="1" customWidth="1"/>
    <col min="12" max="12" width="22" bestFit="1" customWidth="1"/>
    <col min="13" max="13" width="8.140625" bestFit="1" customWidth="1"/>
    <col min="14" max="17" width="6" customWidth="1"/>
    <col min="18" max="18" width="11.42578125" style="37"/>
    <col min="19" max="19" width="11.7109375" bestFit="1" customWidth="1"/>
    <col min="20" max="20" width="41.42578125" bestFit="1" customWidth="1"/>
    <col min="21" max="21" width="22" bestFit="1" customWidth="1"/>
    <col min="22" max="22" width="8.140625" bestFit="1" customWidth="1"/>
    <col min="23" max="26" width="7.28515625" customWidth="1"/>
    <col min="27" max="27" width="11.42578125" style="37"/>
    <col min="28" max="157" width="11.42578125" style="2"/>
  </cols>
  <sheetData>
    <row r="1" spans="1:157" s="37" customFormat="1" x14ac:dyDescent="0.25">
      <c r="A1" s="138" t="s">
        <v>134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  <c r="X1" s="134"/>
      <c r="Y1" s="134"/>
      <c r="Z1" s="134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</row>
    <row r="2" spans="1:157" s="37" customFormat="1" x14ac:dyDescent="0.25">
      <c r="A2" s="139"/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</row>
    <row r="3" spans="1:157" ht="15" customHeight="1" x14ac:dyDescent="0.25">
      <c r="A3" s="81" t="s">
        <v>46</v>
      </c>
      <c r="B3" s="81"/>
      <c r="C3" s="81"/>
      <c r="D3" s="81"/>
      <c r="E3" s="81"/>
      <c r="F3" s="81"/>
      <c r="G3" s="81"/>
      <c r="H3" s="81"/>
      <c r="J3" s="81" t="s">
        <v>47</v>
      </c>
      <c r="K3" s="81"/>
      <c r="L3" s="81"/>
      <c r="M3" s="81"/>
      <c r="N3" s="81"/>
      <c r="O3" s="81"/>
      <c r="P3" s="81"/>
      <c r="Q3" s="81"/>
      <c r="S3" s="81" t="s">
        <v>48</v>
      </c>
      <c r="T3" s="81"/>
      <c r="U3" s="81"/>
      <c r="V3" s="81"/>
      <c r="W3" s="81"/>
      <c r="X3" s="81"/>
      <c r="Y3" s="81"/>
      <c r="Z3" s="81"/>
    </row>
    <row r="4" spans="1:157" ht="15" customHeight="1" x14ac:dyDescent="0.25">
      <c r="A4" s="81"/>
      <c r="B4" s="81"/>
      <c r="C4" s="81"/>
      <c r="D4" s="81"/>
      <c r="E4" s="81"/>
      <c r="F4" s="81"/>
      <c r="G4" s="81"/>
      <c r="H4" s="81"/>
      <c r="J4" s="81"/>
      <c r="K4" s="81"/>
      <c r="L4" s="81"/>
      <c r="M4" s="81"/>
      <c r="N4" s="81"/>
      <c r="O4" s="81"/>
      <c r="P4" s="81"/>
      <c r="Q4" s="81"/>
      <c r="S4" s="81"/>
      <c r="T4" s="81"/>
      <c r="U4" s="81"/>
      <c r="V4" s="81"/>
      <c r="W4" s="81"/>
      <c r="X4" s="81"/>
      <c r="Y4" s="81"/>
      <c r="Z4" s="81"/>
    </row>
    <row r="5" spans="1:157" s="37" customFormat="1" ht="26.25" customHeight="1" thickBot="1" x14ac:dyDescent="0.3">
      <c r="A5" s="82"/>
      <c r="B5" s="82"/>
      <c r="C5" s="82"/>
      <c r="D5" s="82"/>
      <c r="E5" s="82"/>
      <c r="F5" s="82"/>
      <c r="G5" s="82"/>
      <c r="H5" s="82"/>
      <c r="J5" s="82"/>
      <c r="K5" s="82"/>
      <c r="L5" s="82"/>
      <c r="M5" s="82"/>
      <c r="N5" s="82"/>
      <c r="O5" s="82"/>
      <c r="P5" s="82"/>
      <c r="Q5" s="82"/>
      <c r="S5" s="82"/>
      <c r="T5" s="82"/>
      <c r="U5" s="82"/>
      <c r="V5" s="82"/>
      <c r="W5" s="82"/>
      <c r="X5" s="82"/>
      <c r="Y5" s="82"/>
      <c r="Z5" s="8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</row>
    <row r="6" spans="1:157" ht="15.75" thickBot="1" x14ac:dyDescent="0.3">
      <c r="A6" s="77" t="s">
        <v>39</v>
      </c>
      <c r="B6" s="78"/>
      <c r="C6" s="78"/>
      <c r="D6" s="79"/>
      <c r="E6" s="33" t="s">
        <v>0</v>
      </c>
      <c r="F6" s="6" t="s">
        <v>2</v>
      </c>
      <c r="G6" s="7" t="s">
        <v>3</v>
      </c>
      <c r="H6" s="8" t="s">
        <v>6</v>
      </c>
      <c r="J6" s="77" t="s">
        <v>39</v>
      </c>
      <c r="K6" s="78"/>
      <c r="L6" s="78"/>
      <c r="M6" s="79"/>
      <c r="N6" s="33" t="s">
        <v>0</v>
      </c>
      <c r="O6" s="6" t="s">
        <v>2</v>
      </c>
      <c r="P6" s="7" t="s">
        <v>3</v>
      </c>
      <c r="Q6" s="8" t="s">
        <v>6</v>
      </c>
      <c r="S6" s="77" t="s">
        <v>39</v>
      </c>
      <c r="T6" s="78"/>
      <c r="U6" s="78"/>
      <c r="V6" s="79"/>
      <c r="W6" s="33" t="s">
        <v>0</v>
      </c>
      <c r="X6" s="6" t="s">
        <v>2</v>
      </c>
      <c r="Y6" s="7" t="s">
        <v>3</v>
      </c>
      <c r="Z6" s="8" t="s">
        <v>6</v>
      </c>
    </row>
    <row r="7" spans="1:157" ht="15.75" thickBot="1" x14ac:dyDescent="0.3">
      <c r="A7" s="77" t="s">
        <v>7</v>
      </c>
      <c r="B7" s="78"/>
      <c r="C7" s="78"/>
      <c r="D7" s="79"/>
      <c r="E7" s="32">
        <f>3-E8</f>
        <v>0</v>
      </c>
      <c r="F7" s="9">
        <f t="shared" ref="F7:H7" si="0">3-F8</f>
        <v>2</v>
      </c>
      <c r="G7" s="9">
        <f t="shared" si="0"/>
        <v>0</v>
      </c>
      <c r="H7" s="10">
        <f t="shared" si="0"/>
        <v>0</v>
      </c>
      <c r="J7" s="77" t="s">
        <v>7</v>
      </c>
      <c r="K7" s="78"/>
      <c r="L7" s="78"/>
      <c r="M7" s="79"/>
      <c r="N7" s="32">
        <f>3-N8</f>
        <v>3</v>
      </c>
      <c r="O7" s="9">
        <f t="shared" ref="O7:Q7" si="1">3-O8</f>
        <v>3</v>
      </c>
      <c r="P7" s="9">
        <f t="shared" si="1"/>
        <v>3</v>
      </c>
      <c r="Q7" s="10">
        <f t="shared" si="1"/>
        <v>3</v>
      </c>
      <c r="S7" s="77" t="s">
        <v>7</v>
      </c>
      <c r="T7" s="78"/>
      <c r="U7" s="78"/>
      <c r="V7" s="79"/>
      <c r="W7" s="32">
        <f>3-W8</f>
        <v>3</v>
      </c>
      <c r="X7" s="9">
        <f t="shared" ref="X7:Z7" si="2">3-X8</f>
        <v>3</v>
      </c>
      <c r="Y7" s="9">
        <f t="shared" si="2"/>
        <v>3</v>
      </c>
      <c r="Z7" s="10">
        <f t="shared" si="2"/>
        <v>3</v>
      </c>
    </row>
    <row r="8" spans="1:157" ht="15.75" thickBot="1" x14ac:dyDescent="0.3">
      <c r="A8" s="77" t="s">
        <v>8</v>
      </c>
      <c r="B8" s="78"/>
      <c r="C8" s="78"/>
      <c r="D8" s="79"/>
      <c r="E8" s="34">
        <f>D10*E10+D11*E11+D12*E12+D13*E13+D14*E14+D15*E15+D16*E16+D17*E17+D18*E18+D19*E19+D20*E20+D21*E21+D22*E22+D23*E23+D24*E24+D25*E25</f>
        <v>3</v>
      </c>
      <c r="F8" s="4">
        <f>D10*F10+D11*F11+D12*F12+D13*F13+D14*F14+D15*F15+D16*F16+D17*F17+D18*F18+D19*F19+D20*F20+D21*F21+D22*F22+D23*F23+D24*F24+D25*F25</f>
        <v>1</v>
      </c>
      <c r="G8" s="4">
        <f>D10*G10+D11*G11+D12*G12+D13*G13+D14*G14+D15*G15+D16*G16+D17*G17+D18*G18+D19*G19+D20*G20+D21*G21+D22*G22+D23*G23+D24*G24+D25*G25</f>
        <v>3</v>
      </c>
      <c r="H8" s="38">
        <f>D10*H10+D11*H11+D12*H12+D13*H13+D14*H14+D15*H15+D16*H16+D17*H17+D18*H18+D19*H19+D20*H20+D21*H21+D22*H22+D23*H23+D24*H24+D25*H25</f>
        <v>3</v>
      </c>
      <c r="J8" s="77" t="s">
        <v>8</v>
      </c>
      <c r="K8" s="78"/>
      <c r="L8" s="78"/>
      <c r="M8" s="79"/>
      <c r="N8" s="34">
        <f>M10*N10+M11*N11+M12*N12+M13*N13+M14*N14+M15*N15+M16*N16+M17*N17+M18*N18+M19*N19+M20*N20+M21*N21+M22*N22+M23*N23+M24*N24+M25*N25</f>
        <v>0</v>
      </c>
      <c r="O8" s="4">
        <f>M10*O10+M11*O11+M12*O12+M13*O13+M14*O14+M15*O15+M16*O16+M17*O17+M18*O18+M19*O19+M20*O20+M21*O21+M22*O22+M23*O23+M24*O24+M25*O25</f>
        <v>0</v>
      </c>
      <c r="P8" s="4">
        <f>M10*P10+M11*P11+M12*P12+M13*P13+M14*P14+M15*P15+M16*P16+M17*P17+M18*P18+M19*P19+M20*P20+M21*P21+M22*P22+M23*P23+M24*P24+M25*P25</f>
        <v>0</v>
      </c>
      <c r="Q8" s="38">
        <f>M10*Q10+M11*Q11+M12*Q12+M13*Q13+M14*Q14+M15*Q15+M16*Q16+M17*Q17+M18*Q18+M19*Q19+M20*Q20+M21*Q21+M22*Q22+M23*Q23+M24*Q24+M25*Q25</f>
        <v>0</v>
      </c>
      <c r="S8" s="77" t="s">
        <v>8</v>
      </c>
      <c r="T8" s="78"/>
      <c r="U8" s="78"/>
      <c r="V8" s="79"/>
      <c r="W8" s="28">
        <f>V10*W10+V11*W11+V12*W12+V13*W13+V14*W14+V15*W15+V16*W16+V17*W17+V18*W18+V19*W19+V20*W20+V21*W21+V22*W22+V23*W23+V24*W24+V25*W25</f>
        <v>0</v>
      </c>
      <c r="X8" s="5">
        <f>V10*X10+V11*X11+V12*X12+V13*X13+V14*X14+V15*X15+V16*X16+V17*X17+V18*X18+V19*X19+V20*X20+V21*X21+V22*X22+V23*X23+V24*X24+V25*X25</f>
        <v>0</v>
      </c>
      <c r="Y8" s="5">
        <f>V10*Y10+V11*Y11+V12*Y12+V13*Y13+V14*Y14+V15*Y15+V16*Y16+V17*Y17+V18*Y18+V19*Y19+V20*Y20+V21*Y21+V22*Y22+V23*Y23+V24*Y24+V25*Y25</f>
        <v>0</v>
      </c>
      <c r="Z8" s="11">
        <f>V10*Z10+V11*Z11+V12*Z12+V13*Z13+V14*Z14+V15*Z15+V16*Z16+V17*Z17+V18*Z18+V19*Z19+V20*Z20+V21*Z21+V22*Z22+V23*Z23+V24*Z24+V25*Z25</f>
        <v>0</v>
      </c>
    </row>
    <row r="9" spans="1:157" x14ac:dyDescent="0.25">
      <c r="A9" s="12" t="s">
        <v>9</v>
      </c>
      <c r="B9" s="15" t="s">
        <v>26</v>
      </c>
      <c r="C9" s="15" t="s">
        <v>18</v>
      </c>
      <c r="D9" s="29" t="s">
        <v>4</v>
      </c>
      <c r="E9" s="39"/>
      <c r="F9" s="40"/>
      <c r="G9" s="40"/>
      <c r="H9" s="41"/>
      <c r="J9" s="12" t="s">
        <v>9</v>
      </c>
      <c r="K9" s="15" t="s">
        <v>26</v>
      </c>
      <c r="L9" s="15" t="s">
        <v>18</v>
      </c>
      <c r="M9" s="29" t="s">
        <v>4</v>
      </c>
      <c r="N9" s="39"/>
      <c r="O9" s="40"/>
      <c r="P9" s="40"/>
      <c r="Q9" s="41"/>
      <c r="S9" s="12" t="s">
        <v>9</v>
      </c>
      <c r="T9" s="15" t="s">
        <v>26</v>
      </c>
      <c r="U9" s="15" t="s">
        <v>18</v>
      </c>
      <c r="V9" s="29" t="s">
        <v>4</v>
      </c>
      <c r="W9" s="19"/>
      <c r="X9" s="20"/>
      <c r="Y9" s="20"/>
      <c r="Z9" s="21"/>
    </row>
    <row r="10" spans="1:157" x14ac:dyDescent="0.25">
      <c r="A10" s="13">
        <v>1</v>
      </c>
      <c r="B10" s="16" t="s">
        <v>10</v>
      </c>
      <c r="C10" s="16"/>
      <c r="D10" s="30"/>
      <c r="E10" s="42">
        <v>1</v>
      </c>
      <c r="F10" s="43">
        <v>2</v>
      </c>
      <c r="G10" s="43">
        <v>1</v>
      </c>
      <c r="H10" s="44"/>
      <c r="J10" s="13">
        <v>1</v>
      </c>
      <c r="K10" s="16" t="s">
        <v>10</v>
      </c>
      <c r="L10" s="16"/>
      <c r="M10" s="30"/>
      <c r="N10" s="42">
        <v>1</v>
      </c>
      <c r="O10" s="43">
        <v>2</v>
      </c>
      <c r="P10" s="43">
        <v>1</v>
      </c>
      <c r="Q10" s="44"/>
      <c r="S10" s="13">
        <v>1</v>
      </c>
      <c r="T10" s="16" t="s">
        <v>10</v>
      </c>
      <c r="U10" s="16"/>
      <c r="V10" s="30"/>
      <c r="W10" s="22">
        <v>1</v>
      </c>
      <c r="X10" s="23">
        <v>2</v>
      </c>
      <c r="Y10" s="23">
        <v>1</v>
      </c>
      <c r="Z10" s="24"/>
    </row>
    <row r="11" spans="1:157" x14ac:dyDescent="0.25">
      <c r="A11" s="13">
        <v>2</v>
      </c>
      <c r="B11" s="16" t="s">
        <v>5</v>
      </c>
      <c r="C11" s="16"/>
      <c r="D11" s="30"/>
      <c r="E11" s="42">
        <v>2</v>
      </c>
      <c r="F11" s="43">
        <v>1</v>
      </c>
      <c r="G11" s="43"/>
      <c r="H11" s="44">
        <v>1</v>
      </c>
      <c r="J11" s="13">
        <v>2</v>
      </c>
      <c r="K11" s="16" t="s">
        <v>5</v>
      </c>
      <c r="L11" s="16"/>
      <c r="M11" s="30"/>
      <c r="N11" s="42">
        <v>2</v>
      </c>
      <c r="O11" s="43">
        <v>1</v>
      </c>
      <c r="P11" s="43"/>
      <c r="Q11" s="44">
        <v>1</v>
      </c>
      <c r="S11" s="13">
        <v>2</v>
      </c>
      <c r="T11" s="16" t="s">
        <v>5</v>
      </c>
      <c r="U11" s="16"/>
      <c r="V11" s="30"/>
      <c r="W11" s="22">
        <v>2</v>
      </c>
      <c r="X11" s="23">
        <v>1</v>
      </c>
      <c r="Y11" s="23"/>
      <c r="Z11" s="24">
        <v>1</v>
      </c>
    </row>
    <row r="12" spans="1:157" x14ac:dyDescent="0.25">
      <c r="A12" s="13">
        <v>3</v>
      </c>
      <c r="B12" s="17" t="s">
        <v>11</v>
      </c>
      <c r="C12" s="17"/>
      <c r="D12" s="30">
        <v>1</v>
      </c>
      <c r="E12" s="42">
        <v>1</v>
      </c>
      <c r="F12" s="43"/>
      <c r="G12" s="43">
        <v>2</v>
      </c>
      <c r="H12" s="44">
        <v>1</v>
      </c>
      <c r="J12" s="13">
        <v>3</v>
      </c>
      <c r="K12" s="17" t="s">
        <v>11</v>
      </c>
      <c r="L12" s="17"/>
      <c r="M12" s="30"/>
      <c r="N12" s="42">
        <v>1</v>
      </c>
      <c r="O12" s="43"/>
      <c r="P12" s="43">
        <v>2</v>
      </c>
      <c r="Q12" s="44">
        <v>1</v>
      </c>
      <c r="S12" s="13">
        <v>3</v>
      </c>
      <c r="T12" s="17" t="s">
        <v>11</v>
      </c>
      <c r="U12" s="17"/>
      <c r="V12" s="30"/>
      <c r="W12" s="22">
        <v>1</v>
      </c>
      <c r="X12" s="23"/>
      <c r="Y12" s="23">
        <v>2</v>
      </c>
      <c r="Z12" s="24">
        <v>1</v>
      </c>
    </row>
    <row r="13" spans="1:157" x14ac:dyDescent="0.25">
      <c r="A13" s="13">
        <v>4</v>
      </c>
      <c r="B13" s="17" t="s">
        <v>16</v>
      </c>
      <c r="C13" s="17"/>
      <c r="D13" s="30"/>
      <c r="E13" s="42"/>
      <c r="F13" s="43">
        <v>1</v>
      </c>
      <c r="G13" s="43">
        <v>1</v>
      </c>
      <c r="H13" s="44">
        <v>2</v>
      </c>
      <c r="J13" s="13">
        <v>4</v>
      </c>
      <c r="K13" s="17" t="s">
        <v>16</v>
      </c>
      <c r="L13" s="17"/>
      <c r="M13" s="30"/>
      <c r="N13" s="42"/>
      <c r="O13" s="43">
        <v>1</v>
      </c>
      <c r="P13" s="43">
        <v>1</v>
      </c>
      <c r="Q13" s="44">
        <v>2</v>
      </c>
      <c r="S13" s="13">
        <v>4</v>
      </c>
      <c r="T13" s="17" t="s">
        <v>16</v>
      </c>
      <c r="U13" s="17"/>
      <c r="V13" s="30"/>
      <c r="W13" s="22"/>
      <c r="X13" s="23">
        <v>1</v>
      </c>
      <c r="Y13" s="23">
        <v>1</v>
      </c>
      <c r="Z13" s="24">
        <v>2</v>
      </c>
    </row>
    <row r="14" spans="1:157" x14ac:dyDescent="0.25">
      <c r="A14" s="13">
        <v>5</v>
      </c>
      <c r="B14" s="17" t="s">
        <v>15</v>
      </c>
      <c r="C14" s="17"/>
      <c r="D14" s="30"/>
      <c r="E14" s="42">
        <v>1</v>
      </c>
      <c r="F14" s="43">
        <v>1</v>
      </c>
      <c r="G14" s="43"/>
      <c r="H14" s="44">
        <v>1</v>
      </c>
      <c r="J14" s="13">
        <v>5</v>
      </c>
      <c r="K14" s="17" t="s">
        <v>15</v>
      </c>
      <c r="L14" s="17"/>
      <c r="M14" s="30"/>
      <c r="N14" s="42">
        <v>1</v>
      </c>
      <c r="O14" s="43">
        <v>1</v>
      </c>
      <c r="P14" s="43"/>
      <c r="Q14" s="44">
        <v>1</v>
      </c>
      <c r="S14" s="13">
        <v>5</v>
      </c>
      <c r="T14" s="17" t="s">
        <v>15</v>
      </c>
      <c r="U14" s="17"/>
      <c r="V14" s="30"/>
      <c r="W14" s="22">
        <v>1</v>
      </c>
      <c r="X14" s="23">
        <v>1</v>
      </c>
      <c r="Y14" s="23"/>
      <c r="Z14" s="24">
        <v>1</v>
      </c>
    </row>
    <row r="15" spans="1:157" x14ac:dyDescent="0.25">
      <c r="A15" s="13">
        <v>6</v>
      </c>
      <c r="B15" s="17" t="s">
        <v>14</v>
      </c>
      <c r="C15" s="17"/>
      <c r="D15" s="30">
        <v>1</v>
      </c>
      <c r="E15" s="42">
        <v>1</v>
      </c>
      <c r="F15" s="43">
        <v>1</v>
      </c>
      <c r="G15" s="43"/>
      <c r="H15" s="44">
        <v>1</v>
      </c>
      <c r="J15" s="13">
        <v>6</v>
      </c>
      <c r="K15" s="17" t="s">
        <v>14</v>
      </c>
      <c r="L15" s="17"/>
      <c r="M15" s="30"/>
      <c r="N15" s="42">
        <v>1</v>
      </c>
      <c r="O15" s="43">
        <v>1</v>
      </c>
      <c r="P15" s="43"/>
      <c r="Q15" s="44">
        <v>1</v>
      </c>
      <c r="S15" s="13">
        <v>6</v>
      </c>
      <c r="T15" s="17" t="s">
        <v>14</v>
      </c>
      <c r="U15" s="17"/>
      <c r="V15" s="30"/>
      <c r="W15" s="22">
        <v>1</v>
      </c>
      <c r="X15" s="23">
        <v>1</v>
      </c>
      <c r="Y15" s="23"/>
      <c r="Z15" s="24">
        <v>1</v>
      </c>
    </row>
    <row r="16" spans="1:157" x14ac:dyDescent="0.25">
      <c r="A16" s="13">
        <v>7</v>
      </c>
      <c r="B16" s="17" t="s">
        <v>12</v>
      </c>
      <c r="C16" s="17"/>
      <c r="D16" s="30"/>
      <c r="E16" s="42">
        <v>1</v>
      </c>
      <c r="F16" s="43"/>
      <c r="G16" s="43">
        <v>1</v>
      </c>
      <c r="H16" s="44">
        <v>1</v>
      </c>
      <c r="J16" s="13">
        <v>7</v>
      </c>
      <c r="K16" s="17" t="s">
        <v>12</v>
      </c>
      <c r="L16" s="17"/>
      <c r="M16" s="30"/>
      <c r="N16" s="42">
        <v>1</v>
      </c>
      <c r="O16" s="43"/>
      <c r="P16" s="43">
        <v>1</v>
      </c>
      <c r="Q16" s="44">
        <v>1</v>
      </c>
      <c r="S16" s="13">
        <v>7</v>
      </c>
      <c r="T16" s="17" t="s">
        <v>12</v>
      </c>
      <c r="U16" s="17"/>
      <c r="V16" s="30"/>
      <c r="W16" s="22">
        <v>1</v>
      </c>
      <c r="X16" s="23"/>
      <c r="Y16" s="23">
        <v>1</v>
      </c>
      <c r="Z16" s="24">
        <v>1</v>
      </c>
    </row>
    <row r="17" spans="1:26" x14ac:dyDescent="0.25">
      <c r="A17" s="13">
        <v>8</v>
      </c>
      <c r="B17" s="17" t="s">
        <v>13</v>
      </c>
      <c r="C17" s="17"/>
      <c r="D17" s="30">
        <v>1</v>
      </c>
      <c r="E17" s="42">
        <v>1</v>
      </c>
      <c r="F17" s="43"/>
      <c r="G17" s="43">
        <v>1</v>
      </c>
      <c r="H17" s="44">
        <v>1</v>
      </c>
      <c r="J17" s="13">
        <v>8</v>
      </c>
      <c r="K17" s="17" t="s">
        <v>13</v>
      </c>
      <c r="L17" s="17"/>
      <c r="M17" s="30"/>
      <c r="N17" s="42">
        <v>1</v>
      </c>
      <c r="O17" s="43"/>
      <c r="P17" s="43">
        <v>1</v>
      </c>
      <c r="Q17" s="44">
        <v>1</v>
      </c>
      <c r="S17" s="13">
        <v>8</v>
      </c>
      <c r="T17" s="17" t="s">
        <v>13</v>
      </c>
      <c r="U17" s="17"/>
      <c r="V17" s="30"/>
      <c r="W17" s="22">
        <v>1</v>
      </c>
      <c r="X17" s="23"/>
      <c r="Y17" s="23">
        <v>1</v>
      </c>
      <c r="Z17" s="24">
        <v>1</v>
      </c>
    </row>
    <row r="18" spans="1:26" x14ac:dyDescent="0.25">
      <c r="A18" s="13">
        <v>9</v>
      </c>
      <c r="B18" s="16" t="s">
        <v>17</v>
      </c>
      <c r="C18" s="16" t="s">
        <v>19</v>
      </c>
      <c r="D18" s="30"/>
      <c r="E18" s="42">
        <v>1</v>
      </c>
      <c r="F18" s="43">
        <v>1</v>
      </c>
      <c r="G18" s="43">
        <v>2</v>
      </c>
      <c r="H18" s="44">
        <v>1</v>
      </c>
      <c r="J18" s="13">
        <v>9</v>
      </c>
      <c r="K18" s="16" t="s">
        <v>17</v>
      </c>
      <c r="L18" s="16" t="s">
        <v>19</v>
      </c>
      <c r="M18" s="30"/>
      <c r="N18" s="42">
        <v>1</v>
      </c>
      <c r="O18" s="43">
        <v>1</v>
      </c>
      <c r="P18" s="43">
        <v>2</v>
      </c>
      <c r="Q18" s="44">
        <v>1</v>
      </c>
      <c r="S18" s="13">
        <v>9</v>
      </c>
      <c r="T18" s="16" t="s">
        <v>17</v>
      </c>
      <c r="U18" s="16" t="s">
        <v>19</v>
      </c>
      <c r="V18" s="30"/>
      <c r="W18" s="22">
        <v>1</v>
      </c>
      <c r="X18" s="23">
        <v>1</v>
      </c>
      <c r="Y18" s="23">
        <v>2</v>
      </c>
      <c r="Z18" s="24">
        <v>1</v>
      </c>
    </row>
    <row r="19" spans="1:26" x14ac:dyDescent="0.25">
      <c r="A19" s="13">
        <v>10</v>
      </c>
      <c r="B19" s="16" t="s">
        <v>23</v>
      </c>
      <c r="C19" s="16" t="s">
        <v>20</v>
      </c>
      <c r="D19" s="30"/>
      <c r="E19" s="42">
        <v>1</v>
      </c>
      <c r="F19" s="43">
        <v>3</v>
      </c>
      <c r="G19" s="43">
        <v>1</v>
      </c>
      <c r="H19" s="44"/>
      <c r="J19" s="13">
        <v>10</v>
      </c>
      <c r="K19" s="16" t="s">
        <v>23</v>
      </c>
      <c r="L19" s="16" t="s">
        <v>20</v>
      </c>
      <c r="M19" s="30"/>
      <c r="N19" s="42">
        <v>1</v>
      </c>
      <c r="O19" s="43">
        <v>3</v>
      </c>
      <c r="P19" s="43">
        <v>1</v>
      </c>
      <c r="Q19" s="44"/>
      <c r="S19" s="13">
        <v>10</v>
      </c>
      <c r="T19" s="16" t="s">
        <v>23</v>
      </c>
      <c r="U19" s="16" t="s">
        <v>20</v>
      </c>
      <c r="V19" s="30"/>
      <c r="W19" s="22">
        <v>1</v>
      </c>
      <c r="X19" s="23">
        <v>3</v>
      </c>
      <c r="Y19" s="23">
        <v>1</v>
      </c>
      <c r="Z19" s="24"/>
    </row>
    <row r="20" spans="1:26" x14ac:dyDescent="0.25">
      <c r="A20" s="13">
        <v>11</v>
      </c>
      <c r="B20" s="16" t="s">
        <v>22</v>
      </c>
      <c r="C20" s="16" t="s">
        <v>21</v>
      </c>
      <c r="D20" s="30"/>
      <c r="E20" s="42">
        <v>1</v>
      </c>
      <c r="F20" s="43">
        <v>1</v>
      </c>
      <c r="G20" s="43">
        <v>1</v>
      </c>
      <c r="H20" s="44">
        <v>2</v>
      </c>
      <c r="J20" s="13">
        <v>11</v>
      </c>
      <c r="K20" s="16" t="s">
        <v>22</v>
      </c>
      <c r="L20" s="16" t="s">
        <v>21</v>
      </c>
      <c r="M20" s="30"/>
      <c r="N20" s="42">
        <v>1</v>
      </c>
      <c r="O20" s="43">
        <v>1</v>
      </c>
      <c r="P20" s="43">
        <v>1</v>
      </c>
      <c r="Q20" s="44">
        <v>2</v>
      </c>
      <c r="S20" s="13">
        <v>11</v>
      </c>
      <c r="T20" s="16" t="s">
        <v>22</v>
      </c>
      <c r="U20" s="16" t="s">
        <v>21</v>
      </c>
      <c r="V20" s="30"/>
      <c r="W20" s="22">
        <v>1</v>
      </c>
      <c r="X20" s="23">
        <v>1</v>
      </c>
      <c r="Y20" s="23">
        <v>1</v>
      </c>
      <c r="Z20" s="24">
        <v>2</v>
      </c>
    </row>
    <row r="21" spans="1:26" x14ac:dyDescent="0.25">
      <c r="A21" s="13">
        <v>12</v>
      </c>
      <c r="B21" s="16" t="s">
        <v>24</v>
      </c>
      <c r="C21" s="16" t="s">
        <v>25</v>
      </c>
      <c r="D21" s="30"/>
      <c r="E21" s="42">
        <v>2</v>
      </c>
      <c r="F21" s="43">
        <v>2</v>
      </c>
      <c r="G21" s="43">
        <v>1</v>
      </c>
      <c r="H21" s="44"/>
      <c r="J21" s="13">
        <v>12</v>
      </c>
      <c r="K21" s="16" t="s">
        <v>24</v>
      </c>
      <c r="L21" s="16" t="s">
        <v>25</v>
      </c>
      <c r="M21" s="30"/>
      <c r="N21" s="42">
        <v>2</v>
      </c>
      <c r="O21" s="43">
        <v>2</v>
      </c>
      <c r="P21" s="43">
        <v>1</v>
      </c>
      <c r="Q21" s="44"/>
      <c r="S21" s="13">
        <v>12</v>
      </c>
      <c r="T21" s="16" t="s">
        <v>24</v>
      </c>
      <c r="U21" s="16" t="s">
        <v>25</v>
      </c>
      <c r="V21" s="30"/>
      <c r="W21" s="22">
        <v>2</v>
      </c>
      <c r="X21" s="23">
        <v>2</v>
      </c>
      <c r="Y21" s="23">
        <v>1</v>
      </c>
      <c r="Z21" s="24"/>
    </row>
    <row r="22" spans="1:26" x14ac:dyDescent="0.25">
      <c r="A22" s="13">
        <v>13</v>
      </c>
      <c r="B22" s="16" t="s">
        <v>28</v>
      </c>
      <c r="C22" s="16" t="s">
        <v>27</v>
      </c>
      <c r="D22" s="30"/>
      <c r="E22" s="42"/>
      <c r="F22" s="43"/>
      <c r="G22" s="43">
        <v>3</v>
      </c>
      <c r="H22" s="44">
        <v>2</v>
      </c>
      <c r="J22" s="13">
        <v>13</v>
      </c>
      <c r="K22" s="16" t="s">
        <v>28</v>
      </c>
      <c r="L22" s="16" t="s">
        <v>27</v>
      </c>
      <c r="M22" s="30"/>
      <c r="N22" s="42"/>
      <c r="O22" s="43"/>
      <c r="P22" s="43">
        <v>3</v>
      </c>
      <c r="Q22" s="44">
        <v>2</v>
      </c>
      <c r="S22" s="13">
        <v>13</v>
      </c>
      <c r="T22" s="16" t="s">
        <v>28</v>
      </c>
      <c r="U22" s="16" t="s">
        <v>27</v>
      </c>
      <c r="V22" s="30"/>
      <c r="W22" s="22"/>
      <c r="X22" s="23"/>
      <c r="Y22" s="23">
        <v>3</v>
      </c>
      <c r="Z22" s="24">
        <v>2</v>
      </c>
    </row>
    <row r="23" spans="1:26" x14ac:dyDescent="0.25">
      <c r="A23" s="13">
        <v>14</v>
      </c>
      <c r="B23" s="16" t="s">
        <v>30</v>
      </c>
      <c r="C23" s="16" t="s">
        <v>29</v>
      </c>
      <c r="D23" s="30"/>
      <c r="E23" s="42">
        <v>2</v>
      </c>
      <c r="F23" s="43">
        <v>2</v>
      </c>
      <c r="G23" s="43">
        <v>1</v>
      </c>
      <c r="H23" s="44"/>
      <c r="J23" s="13">
        <v>14</v>
      </c>
      <c r="K23" s="16" t="s">
        <v>30</v>
      </c>
      <c r="L23" s="16" t="s">
        <v>29</v>
      </c>
      <c r="M23" s="30"/>
      <c r="N23" s="42">
        <v>2</v>
      </c>
      <c r="O23" s="43">
        <v>2</v>
      </c>
      <c r="P23" s="43">
        <v>1</v>
      </c>
      <c r="Q23" s="44"/>
      <c r="S23" s="13">
        <v>14</v>
      </c>
      <c r="T23" s="16" t="s">
        <v>30</v>
      </c>
      <c r="U23" s="16" t="s">
        <v>29</v>
      </c>
      <c r="V23" s="30"/>
      <c r="W23" s="22">
        <v>2</v>
      </c>
      <c r="X23" s="23">
        <v>2</v>
      </c>
      <c r="Y23" s="23">
        <v>1</v>
      </c>
      <c r="Z23" s="24"/>
    </row>
    <row r="24" spans="1:26" x14ac:dyDescent="0.25">
      <c r="A24" s="13">
        <v>15</v>
      </c>
      <c r="B24" s="16" t="s">
        <v>33</v>
      </c>
      <c r="C24" s="16" t="s">
        <v>32</v>
      </c>
      <c r="D24" s="30"/>
      <c r="E24" s="42">
        <v>2</v>
      </c>
      <c r="F24" s="43">
        <v>2</v>
      </c>
      <c r="G24" s="43"/>
      <c r="H24" s="44">
        <v>1</v>
      </c>
      <c r="J24" s="13">
        <v>15</v>
      </c>
      <c r="K24" s="16" t="s">
        <v>33</v>
      </c>
      <c r="L24" s="16" t="s">
        <v>32</v>
      </c>
      <c r="M24" s="30"/>
      <c r="N24" s="42">
        <v>2</v>
      </c>
      <c r="O24" s="43">
        <v>2</v>
      </c>
      <c r="P24" s="43"/>
      <c r="Q24" s="44">
        <v>1</v>
      </c>
      <c r="S24" s="13">
        <v>15</v>
      </c>
      <c r="T24" s="16" t="s">
        <v>33</v>
      </c>
      <c r="U24" s="16" t="s">
        <v>32</v>
      </c>
      <c r="V24" s="30"/>
      <c r="W24" s="22">
        <v>2</v>
      </c>
      <c r="X24" s="23">
        <v>2</v>
      </c>
      <c r="Y24" s="23"/>
      <c r="Z24" s="24">
        <v>1</v>
      </c>
    </row>
    <row r="25" spans="1:26" x14ac:dyDescent="0.25">
      <c r="A25" s="13">
        <v>16</v>
      </c>
      <c r="B25" s="16" t="s">
        <v>34</v>
      </c>
      <c r="C25" s="16" t="s">
        <v>31</v>
      </c>
      <c r="D25" s="30"/>
      <c r="E25" s="42">
        <v>2</v>
      </c>
      <c r="F25" s="43">
        <v>1</v>
      </c>
      <c r="G25" s="43">
        <v>1</v>
      </c>
      <c r="H25" s="44">
        <v>1</v>
      </c>
      <c r="J25" s="13">
        <v>16</v>
      </c>
      <c r="K25" s="16" t="s">
        <v>34</v>
      </c>
      <c r="L25" s="16" t="s">
        <v>31</v>
      </c>
      <c r="M25" s="30"/>
      <c r="N25" s="42">
        <v>2</v>
      </c>
      <c r="O25" s="43">
        <v>1</v>
      </c>
      <c r="P25" s="43">
        <v>1</v>
      </c>
      <c r="Q25" s="44">
        <v>1</v>
      </c>
      <c r="S25" s="13">
        <v>16</v>
      </c>
      <c r="T25" s="16" t="s">
        <v>34</v>
      </c>
      <c r="U25" s="16" t="s">
        <v>31</v>
      </c>
      <c r="V25" s="30"/>
      <c r="W25" s="22">
        <v>2</v>
      </c>
      <c r="X25" s="23">
        <v>1</v>
      </c>
      <c r="Y25" s="23">
        <v>1</v>
      </c>
      <c r="Z25" s="24">
        <v>1</v>
      </c>
    </row>
    <row r="26" spans="1:26" x14ac:dyDescent="0.25">
      <c r="A26" s="13">
        <v>17</v>
      </c>
      <c r="B26" s="16" t="s">
        <v>36</v>
      </c>
      <c r="C26" s="16" t="s">
        <v>35</v>
      </c>
      <c r="D26" s="30"/>
      <c r="E26" s="42">
        <v>1</v>
      </c>
      <c r="F26" s="43">
        <v>1</v>
      </c>
      <c r="G26" s="43">
        <v>2</v>
      </c>
      <c r="H26" s="44">
        <v>1</v>
      </c>
      <c r="J26" s="13">
        <v>17</v>
      </c>
      <c r="K26" s="16" t="s">
        <v>36</v>
      </c>
      <c r="L26" s="16" t="s">
        <v>35</v>
      </c>
      <c r="M26" s="30"/>
      <c r="N26" s="42">
        <v>1</v>
      </c>
      <c r="O26" s="43">
        <v>1</v>
      </c>
      <c r="P26" s="43">
        <v>2</v>
      </c>
      <c r="Q26" s="44">
        <v>1</v>
      </c>
      <c r="S26" s="13">
        <v>17</v>
      </c>
      <c r="T26" s="16" t="s">
        <v>36</v>
      </c>
      <c r="U26" s="16" t="s">
        <v>35</v>
      </c>
      <c r="V26" s="30"/>
      <c r="W26" s="22">
        <v>1</v>
      </c>
      <c r="X26" s="23">
        <v>1</v>
      </c>
      <c r="Y26" s="23">
        <v>2</v>
      </c>
      <c r="Z26" s="24">
        <v>1</v>
      </c>
    </row>
    <row r="27" spans="1:26" ht="15.75" thickBot="1" x14ac:dyDescent="0.3">
      <c r="A27" s="14">
        <v>18</v>
      </c>
      <c r="B27" s="18" t="s">
        <v>38</v>
      </c>
      <c r="C27" s="18" t="s">
        <v>37</v>
      </c>
      <c r="D27" s="31"/>
      <c r="E27" s="45">
        <v>1</v>
      </c>
      <c r="F27" s="35">
        <v>3</v>
      </c>
      <c r="G27" s="35">
        <v>1</v>
      </c>
      <c r="H27" s="46"/>
      <c r="J27" s="14">
        <v>18</v>
      </c>
      <c r="K27" s="18" t="s">
        <v>38</v>
      </c>
      <c r="L27" s="18" t="s">
        <v>37</v>
      </c>
      <c r="M27" s="31"/>
      <c r="N27" s="45">
        <v>1</v>
      </c>
      <c r="O27" s="35">
        <v>3</v>
      </c>
      <c r="P27" s="35">
        <v>1</v>
      </c>
      <c r="Q27" s="46"/>
      <c r="S27" s="14">
        <v>18</v>
      </c>
      <c r="T27" s="18" t="s">
        <v>38</v>
      </c>
      <c r="U27" s="18" t="s">
        <v>37</v>
      </c>
      <c r="V27" s="31"/>
      <c r="W27" s="25">
        <v>1</v>
      </c>
      <c r="X27" s="26">
        <v>3</v>
      </c>
      <c r="Y27" s="26">
        <v>1</v>
      </c>
      <c r="Z27" s="27"/>
    </row>
    <row r="28" spans="1:26" s="80" customFormat="1" x14ac:dyDescent="0.25"/>
    <row r="29" spans="1:26" s="80" customFormat="1" x14ac:dyDescent="0.25"/>
    <row r="30" spans="1:26" s="80" customFormat="1" x14ac:dyDescent="0.25"/>
    <row r="31" spans="1:26" ht="15" customHeight="1" x14ac:dyDescent="0.25">
      <c r="A31" s="81" t="s">
        <v>49</v>
      </c>
      <c r="B31" s="81"/>
      <c r="C31" s="81"/>
      <c r="D31" s="81"/>
      <c r="E31" s="81"/>
      <c r="F31" s="81"/>
      <c r="G31" s="81"/>
      <c r="H31" s="81"/>
      <c r="J31" s="81" t="s">
        <v>50</v>
      </c>
      <c r="K31" s="81"/>
      <c r="L31" s="81"/>
      <c r="M31" s="81"/>
      <c r="N31" s="81"/>
      <c r="O31" s="81"/>
      <c r="P31" s="81"/>
      <c r="Q31" s="81"/>
      <c r="S31" s="81" t="s">
        <v>51</v>
      </c>
      <c r="T31" s="81"/>
      <c r="U31" s="81"/>
      <c r="V31" s="81"/>
      <c r="W31" s="81"/>
      <c r="X31" s="81"/>
      <c r="Y31" s="81"/>
      <c r="Z31" s="81"/>
    </row>
    <row r="32" spans="1:26" ht="15" customHeight="1" x14ac:dyDescent="0.25">
      <c r="A32" s="81"/>
      <c r="B32" s="81"/>
      <c r="C32" s="81"/>
      <c r="D32" s="81"/>
      <c r="E32" s="81"/>
      <c r="F32" s="81"/>
      <c r="G32" s="81"/>
      <c r="H32" s="81"/>
      <c r="J32" s="81"/>
      <c r="K32" s="81"/>
      <c r="L32" s="81"/>
      <c r="M32" s="81"/>
      <c r="N32" s="81"/>
      <c r="O32" s="81"/>
      <c r="P32" s="81"/>
      <c r="Q32" s="81"/>
      <c r="S32" s="81"/>
      <c r="T32" s="81"/>
      <c r="U32" s="81"/>
      <c r="V32" s="81"/>
      <c r="W32" s="81"/>
      <c r="X32" s="81"/>
      <c r="Y32" s="81"/>
      <c r="Z32" s="81"/>
    </row>
    <row r="33" spans="1:157" s="37" customFormat="1" ht="26.25" customHeight="1" thickBot="1" x14ac:dyDescent="0.3">
      <c r="A33" s="82"/>
      <c r="B33" s="82"/>
      <c r="C33" s="82"/>
      <c r="D33" s="82"/>
      <c r="E33" s="82"/>
      <c r="F33" s="82"/>
      <c r="G33" s="82"/>
      <c r="H33" s="82"/>
      <c r="J33" s="82"/>
      <c r="K33" s="82"/>
      <c r="L33" s="82"/>
      <c r="M33" s="82"/>
      <c r="N33" s="82"/>
      <c r="O33" s="82"/>
      <c r="P33" s="82"/>
      <c r="Q33" s="82"/>
      <c r="S33" s="82"/>
      <c r="T33" s="82"/>
      <c r="U33" s="82"/>
      <c r="V33" s="82"/>
      <c r="W33" s="82"/>
      <c r="X33" s="82"/>
      <c r="Y33" s="82"/>
      <c r="Z33" s="8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</row>
    <row r="34" spans="1:157" ht="15.75" thickBot="1" x14ac:dyDescent="0.3">
      <c r="A34" s="77" t="s">
        <v>39</v>
      </c>
      <c r="B34" s="78"/>
      <c r="C34" s="78"/>
      <c r="D34" s="79"/>
      <c r="E34" s="33" t="s">
        <v>0</v>
      </c>
      <c r="F34" s="6" t="s">
        <v>2</v>
      </c>
      <c r="G34" s="7" t="s">
        <v>3</v>
      </c>
      <c r="H34" s="8" t="s">
        <v>6</v>
      </c>
      <c r="J34" s="77" t="s">
        <v>39</v>
      </c>
      <c r="K34" s="78"/>
      <c r="L34" s="78"/>
      <c r="M34" s="79"/>
      <c r="N34" s="33" t="s">
        <v>0</v>
      </c>
      <c r="O34" s="6" t="s">
        <v>2</v>
      </c>
      <c r="P34" s="7" t="s">
        <v>3</v>
      </c>
      <c r="Q34" s="8" t="s">
        <v>6</v>
      </c>
      <c r="S34" s="77" t="s">
        <v>39</v>
      </c>
      <c r="T34" s="78"/>
      <c r="U34" s="78"/>
      <c r="V34" s="79"/>
      <c r="W34" s="33" t="s">
        <v>0</v>
      </c>
      <c r="X34" s="6" t="s">
        <v>2</v>
      </c>
      <c r="Y34" s="7" t="s">
        <v>3</v>
      </c>
      <c r="Z34" s="8" t="s">
        <v>6</v>
      </c>
    </row>
    <row r="35" spans="1:157" ht="15.75" thickBot="1" x14ac:dyDescent="0.3">
      <c r="A35" s="77" t="s">
        <v>7</v>
      </c>
      <c r="B35" s="78"/>
      <c r="C35" s="78"/>
      <c r="D35" s="79"/>
      <c r="E35" s="32">
        <f>3-E36</f>
        <v>0</v>
      </c>
      <c r="F35" s="9">
        <f t="shared" ref="F35:H35" si="3">3-F36</f>
        <v>2</v>
      </c>
      <c r="G35" s="9">
        <f t="shared" si="3"/>
        <v>0</v>
      </c>
      <c r="H35" s="10">
        <f t="shared" si="3"/>
        <v>0</v>
      </c>
      <c r="J35" s="77" t="s">
        <v>7</v>
      </c>
      <c r="K35" s="78"/>
      <c r="L35" s="78"/>
      <c r="M35" s="79"/>
      <c r="N35" s="32">
        <f>3-N36</f>
        <v>0</v>
      </c>
      <c r="O35" s="9">
        <f t="shared" ref="O35:Q35" si="4">3-O36</f>
        <v>2</v>
      </c>
      <c r="P35" s="9">
        <f t="shared" si="4"/>
        <v>0</v>
      </c>
      <c r="Q35" s="10">
        <f t="shared" si="4"/>
        <v>0</v>
      </c>
      <c r="S35" s="77" t="s">
        <v>7</v>
      </c>
      <c r="T35" s="78"/>
      <c r="U35" s="78"/>
      <c r="V35" s="79"/>
      <c r="W35" s="32">
        <f>3-W36</f>
        <v>0</v>
      </c>
      <c r="X35" s="9">
        <f t="shared" ref="X35:Z35" si="5">3-X36</f>
        <v>2</v>
      </c>
      <c r="Y35" s="9">
        <f t="shared" si="5"/>
        <v>0</v>
      </c>
      <c r="Z35" s="10">
        <f t="shared" si="5"/>
        <v>0</v>
      </c>
    </row>
    <row r="36" spans="1:157" ht="15.75" thickBot="1" x14ac:dyDescent="0.3">
      <c r="A36" s="77" t="s">
        <v>8</v>
      </c>
      <c r="B36" s="78"/>
      <c r="C36" s="78"/>
      <c r="D36" s="79"/>
      <c r="E36" s="28">
        <f>D38*E38+D39*E39+D40*E40+D41*E41+D42*E42+D43*E43+D44*E44+D45*E45+D46*E46+D47*E47+D48*E48+D49*E49+D50*E50+D51*E51+D52*E52+D53*E53</f>
        <v>3</v>
      </c>
      <c r="F36" s="5">
        <f>D38*F38+D39*F39+D40*F40+D41*F41+D42*F42+D43*F43+D44*F44+D45*F45+D46*F46+D47*F47+D48*F48+D49*F49+D50*F50+D51*F51+D52*F52+D53*F53</f>
        <v>1</v>
      </c>
      <c r="G36" s="5">
        <f>D38*G38+D39*G39+D40*G40+D41*G41+D42*G42+D43*G43+D44*G44+D45*G45+D46*G46+D47*G47+D48*G48+D49*G49+D50*G50+D51*G51+D52*G52+D53*G53</f>
        <v>3</v>
      </c>
      <c r="H36" s="11">
        <f>D38*H38+D39*H39+D40*H40+D41*H41+D42*H42+D43*H43+D44*H44+D45*H45+D46*H46+D47*H47+D48*H48+D49*H49+D50*H50+D51*H51+D52*H52+D53*H53</f>
        <v>3</v>
      </c>
      <c r="J36" s="77" t="s">
        <v>8</v>
      </c>
      <c r="K36" s="78"/>
      <c r="L36" s="78"/>
      <c r="M36" s="79"/>
      <c r="N36" s="28">
        <f>M38*N38+M39*N39+M40*N40+M41*N41+M42*N42+M43*N43+M44*N44+M45*N45+M46*N46+M47*N47+M48*N48+M49*N49+M50*N50+M51*N51+M52*N52+M53*N53</f>
        <v>3</v>
      </c>
      <c r="O36" s="5">
        <f>M38*O38+M39*O39+M40*O40+M41*O41+M42*O42+M43*O43+M44*O44+M45*O45+M46*O46+M47*O47+M48*O48+M49*O49+M50*O50+M51*O51+M52*O52+M53*O53</f>
        <v>1</v>
      </c>
      <c r="P36" s="5">
        <f>M38*P38+M39*P39+M40*P40+M41*P41+M42*P42+M43*P43+M44*P44+M45*P45+M46*P46+M47*P47+M48*P48+M49*P49+M50*P50+M51*P51+M52*P52+M53*P53</f>
        <v>3</v>
      </c>
      <c r="Q36" s="11">
        <f>M38*Q38+M39*Q39+M40*Q40+M41*Q41+M42*Q42+M43*Q43+M44*Q44+M45*Q45+M46*Q46+M47*Q47+M48*Q48+M49*Q49+M50*Q50+M51*Q51+M52*Q52+M53*Q53</f>
        <v>3</v>
      </c>
      <c r="S36" s="77" t="s">
        <v>8</v>
      </c>
      <c r="T36" s="78"/>
      <c r="U36" s="78"/>
      <c r="V36" s="79"/>
      <c r="W36" s="28">
        <f>V38*W38+V39*W39+V40*W40+V41*W41+V42*W42+V43*W43+V44*W44+V45*W45+V46*W46+V47*W47+V48*W48+V49*W49+V50*W50+V51*W51+V52*W52+V53*W53</f>
        <v>3</v>
      </c>
      <c r="X36" s="5">
        <f>V38*X38+V39*X39+V40*X40+V41*X41+V42*X42+V43*X43+V44*X44+V45*X45+V46*X46+V47*X47+V48*X48+V49*X49+V50*X50+V51*X51+V52*X52+V53*X53</f>
        <v>1</v>
      </c>
      <c r="Y36" s="5">
        <f>V38*Y38+V39*Y39+V40*Y40+V41*Y41+V42*Y42+V43*Y43+V44*Y44+V45*Y45+V46*Y46+V47*Y47+V48*Y48+V49*Y49+V50*Y50+V51*Y51+V52*Y52+V53*Y53</f>
        <v>3</v>
      </c>
      <c r="Z36" s="11">
        <f>V38*Z38+V39*Z39+V40*Z40+V41*Z41+V42*Z42+V43*Z43+V44*Z44+V45*Z45+V46*Z46+V47*Z47+V48*Z48+V49*Z49+V50*Z50+V51*Z51+V52*Z52+V53*Z53</f>
        <v>3</v>
      </c>
    </row>
    <row r="37" spans="1:157" x14ac:dyDescent="0.25">
      <c r="A37" s="12" t="s">
        <v>9</v>
      </c>
      <c r="B37" s="15" t="s">
        <v>26</v>
      </c>
      <c r="C37" s="15" t="s">
        <v>18</v>
      </c>
      <c r="D37" s="29" t="s">
        <v>4</v>
      </c>
      <c r="E37" s="19"/>
      <c r="F37" s="20"/>
      <c r="G37" s="20"/>
      <c r="H37" s="21"/>
      <c r="J37" s="12" t="s">
        <v>9</v>
      </c>
      <c r="K37" s="15" t="s">
        <v>26</v>
      </c>
      <c r="L37" s="15" t="s">
        <v>18</v>
      </c>
      <c r="M37" s="29" t="s">
        <v>4</v>
      </c>
      <c r="N37" s="19"/>
      <c r="O37" s="20"/>
      <c r="P37" s="20"/>
      <c r="Q37" s="21"/>
      <c r="S37" s="12" t="s">
        <v>9</v>
      </c>
      <c r="T37" s="15" t="s">
        <v>26</v>
      </c>
      <c r="U37" s="15" t="s">
        <v>18</v>
      </c>
      <c r="V37" s="29" t="s">
        <v>4</v>
      </c>
      <c r="W37" s="19"/>
      <c r="X37" s="20"/>
      <c r="Y37" s="20"/>
      <c r="Z37" s="21"/>
    </row>
    <row r="38" spans="1:157" x14ac:dyDescent="0.25">
      <c r="A38" s="13">
        <v>1</v>
      </c>
      <c r="B38" s="16" t="s">
        <v>10</v>
      </c>
      <c r="C38" s="16"/>
      <c r="D38" s="30"/>
      <c r="E38" s="22">
        <v>1</v>
      </c>
      <c r="F38" s="23">
        <v>2</v>
      </c>
      <c r="G38" s="23">
        <v>1</v>
      </c>
      <c r="H38" s="24"/>
      <c r="J38" s="13">
        <v>1</v>
      </c>
      <c r="K38" s="16" t="s">
        <v>10</v>
      </c>
      <c r="L38" s="16"/>
      <c r="M38" s="30"/>
      <c r="N38" s="22">
        <v>1</v>
      </c>
      <c r="O38" s="23">
        <v>2</v>
      </c>
      <c r="P38" s="23">
        <v>1</v>
      </c>
      <c r="Q38" s="24"/>
      <c r="S38" s="13">
        <v>1</v>
      </c>
      <c r="T38" s="16" t="s">
        <v>10</v>
      </c>
      <c r="U38" s="16"/>
      <c r="V38" s="30"/>
      <c r="W38" s="22">
        <v>1</v>
      </c>
      <c r="X38" s="23">
        <v>2</v>
      </c>
      <c r="Y38" s="23">
        <v>1</v>
      </c>
      <c r="Z38" s="24"/>
    </row>
    <row r="39" spans="1:157" x14ac:dyDescent="0.25">
      <c r="A39" s="13">
        <v>2</v>
      </c>
      <c r="B39" s="16" t="s">
        <v>5</v>
      </c>
      <c r="C39" s="16"/>
      <c r="D39" s="30"/>
      <c r="E39" s="22">
        <v>2</v>
      </c>
      <c r="F39" s="23">
        <v>1</v>
      </c>
      <c r="G39" s="23"/>
      <c r="H39" s="24">
        <v>1</v>
      </c>
      <c r="J39" s="13">
        <v>2</v>
      </c>
      <c r="K39" s="16" t="s">
        <v>5</v>
      </c>
      <c r="L39" s="16"/>
      <c r="M39" s="30"/>
      <c r="N39" s="22">
        <v>2</v>
      </c>
      <c r="O39" s="23">
        <v>1</v>
      </c>
      <c r="P39" s="23"/>
      <c r="Q39" s="24">
        <v>1</v>
      </c>
      <c r="S39" s="13">
        <v>2</v>
      </c>
      <c r="T39" s="16" t="s">
        <v>5</v>
      </c>
      <c r="U39" s="16"/>
      <c r="V39" s="30"/>
      <c r="W39" s="22">
        <v>2</v>
      </c>
      <c r="X39" s="23">
        <v>1</v>
      </c>
      <c r="Y39" s="23"/>
      <c r="Z39" s="24">
        <v>1</v>
      </c>
    </row>
    <row r="40" spans="1:157" x14ac:dyDescent="0.25">
      <c r="A40" s="13">
        <v>3</v>
      </c>
      <c r="B40" s="17" t="s">
        <v>11</v>
      </c>
      <c r="C40" s="17"/>
      <c r="D40" s="30">
        <v>1</v>
      </c>
      <c r="E40" s="22">
        <v>1</v>
      </c>
      <c r="F40" s="23"/>
      <c r="G40" s="23">
        <v>2</v>
      </c>
      <c r="H40" s="24">
        <v>1</v>
      </c>
      <c r="J40" s="13">
        <v>3</v>
      </c>
      <c r="K40" s="17" t="s">
        <v>11</v>
      </c>
      <c r="L40" s="17"/>
      <c r="M40" s="30">
        <v>1</v>
      </c>
      <c r="N40" s="22">
        <v>1</v>
      </c>
      <c r="O40" s="23"/>
      <c r="P40" s="23">
        <v>2</v>
      </c>
      <c r="Q40" s="24">
        <v>1</v>
      </c>
      <c r="S40" s="13">
        <v>3</v>
      </c>
      <c r="T40" s="17" t="s">
        <v>11</v>
      </c>
      <c r="U40" s="17"/>
      <c r="V40" s="30">
        <v>1</v>
      </c>
      <c r="W40" s="22">
        <v>1</v>
      </c>
      <c r="X40" s="23"/>
      <c r="Y40" s="23">
        <v>2</v>
      </c>
      <c r="Z40" s="24">
        <v>1</v>
      </c>
    </row>
    <row r="41" spans="1:157" x14ac:dyDescent="0.25">
      <c r="A41" s="13">
        <v>4</v>
      </c>
      <c r="B41" s="17" t="s">
        <v>16</v>
      </c>
      <c r="C41" s="17"/>
      <c r="D41" s="30"/>
      <c r="E41" s="22"/>
      <c r="F41" s="23">
        <v>1</v>
      </c>
      <c r="G41" s="23">
        <v>1</v>
      </c>
      <c r="H41" s="24">
        <v>2</v>
      </c>
      <c r="J41" s="13">
        <v>4</v>
      </c>
      <c r="K41" s="17" t="s">
        <v>16</v>
      </c>
      <c r="L41" s="17"/>
      <c r="M41" s="30"/>
      <c r="N41" s="22"/>
      <c r="O41" s="23">
        <v>1</v>
      </c>
      <c r="P41" s="23">
        <v>1</v>
      </c>
      <c r="Q41" s="24">
        <v>2</v>
      </c>
      <c r="S41" s="13">
        <v>4</v>
      </c>
      <c r="T41" s="17" t="s">
        <v>16</v>
      </c>
      <c r="U41" s="17"/>
      <c r="V41" s="30"/>
      <c r="W41" s="22"/>
      <c r="X41" s="23">
        <v>1</v>
      </c>
      <c r="Y41" s="23">
        <v>1</v>
      </c>
      <c r="Z41" s="24">
        <v>2</v>
      </c>
    </row>
    <row r="42" spans="1:157" x14ac:dyDescent="0.25">
      <c r="A42" s="13">
        <v>5</v>
      </c>
      <c r="B42" s="17" t="s">
        <v>15</v>
      </c>
      <c r="C42" s="17"/>
      <c r="D42" s="30"/>
      <c r="E42" s="22">
        <v>1</v>
      </c>
      <c r="F42" s="23">
        <v>1</v>
      </c>
      <c r="G42" s="23"/>
      <c r="H42" s="24">
        <v>1</v>
      </c>
      <c r="J42" s="13">
        <v>5</v>
      </c>
      <c r="K42" s="17" t="s">
        <v>15</v>
      </c>
      <c r="L42" s="17"/>
      <c r="M42" s="30"/>
      <c r="N42" s="22">
        <v>1</v>
      </c>
      <c r="O42" s="23">
        <v>1</v>
      </c>
      <c r="P42" s="23"/>
      <c r="Q42" s="24">
        <v>1</v>
      </c>
      <c r="S42" s="13">
        <v>5</v>
      </c>
      <c r="T42" s="17" t="s">
        <v>15</v>
      </c>
      <c r="U42" s="17"/>
      <c r="V42" s="30"/>
      <c r="W42" s="22">
        <v>1</v>
      </c>
      <c r="X42" s="23">
        <v>1</v>
      </c>
      <c r="Y42" s="23"/>
      <c r="Z42" s="24">
        <v>1</v>
      </c>
    </row>
    <row r="43" spans="1:157" x14ac:dyDescent="0.25">
      <c r="A43" s="13">
        <v>6</v>
      </c>
      <c r="B43" s="17" t="s">
        <v>14</v>
      </c>
      <c r="C43" s="17"/>
      <c r="D43" s="30">
        <v>1</v>
      </c>
      <c r="E43" s="22">
        <v>1</v>
      </c>
      <c r="F43" s="23">
        <v>1</v>
      </c>
      <c r="G43" s="23"/>
      <c r="H43" s="24">
        <v>1</v>
      </c>
      <c r="J43" s="13">
        <v>6</v>
      </c>
      <c r="K43" s="17" t="s">
        <v>14</v>
      </c>
      <c r="L43" s="17"/>
      <c r="M43" s="30">
        <v>1</v>
      </c>
      <c r="N43" s="22">
        <v>1</v>
      </c>
      <c r="O43" s="23">
        <v>1</v>
      </c>
      <c r="P43" s="23"/>
      <c r="Q43" s="24">
        <v>1</v>
      </c>
      <c r="S43" s="13">
        <v>6</v>
      </c>
      <c r="T43" s="17" t="s">
        <v>14</v>
      </c>
      <c r="U43" s="17"/>
      <c r="V43" s="30">
        <v>1</v>
      </c>
      <c r="W43" s="22">
        <v>1</v>
      </c>
      <c r="X43" s="23">
        <v>1</v>
      </c>
      <c r="Y43" s="23"/>
      <c r="Z43" s="24">
        <v>1</v>
      </c>
    </row>
    <row r="44" spans="1:157" x14ac:dyDescent="0.25">
      <c r="A44" s="13">
        <v>7</v>
      </c>
      <c r="B44" s="17" t="s">
        <v>12</v>
      </c>
      <c r="C44" s="17"/>
      <c r="D44" s="30"/>
      <c r="E44" s="22">
        <v>1</v>
      </c>
      <c r="F44" s="23"/>
      <c r="G44" s="23">
        <v>1</v>
      </c>
      <c r="H44" s="24">
        <v>1</v>
      </c>
      <c r="J44" s="13">
        <v>7</v>
      </c>
      <c r="K44" s="17" t="s">
        <v>12</v>
      </c>
      <c r="L44" s="17"/>
      <c r="M44" s="30"/>
      <c r="N44" s="22">
        <v>1</v>
      </c>
      <c r="O44" s="23"/>
      <c r="P44" s="23">
        <v>1</v>
      </c>
      <c r="Q44" s="24">
        <v>1</v>
      </c>
      <c r="S44" s="13">
        <v>7</v>
      </c>
      <c r="T44" s="17" t="s">
        <v>12</v>
      </c>
      <c r="U44" s="17"/>
      <c r="V44" s="30"/>
      <c r="W44" s="22">
        <v>1</v>
      </c>
      <c r="X44" s="23"/>
      <c r="Y44" s="23">
        <v>1</v>
      </c>
      <c r="Z44" s="24">
        <v>1</v>
      </c>
    </row>
    <row r="45" spans="1:157" x14ac:dyDescent="0.25">
      <c r="A45" s="13">
        <v>8</v>
      </c>
      <c r="B45" s="17" t="s">
        <v>13</v>
      </c>
      <c r="C45" s="17"/>
      <c r="D45" s="30">
        <v>1</v>
      </c>
      <c r="E45" s="22">
        <v>1</v>
      </c>
      <c r="F45" s="23"/>
      <c r="G45" s="23">
        <v>1</v>
      </c>
      <c r="H45" s="24">
        <v>1</v>
      </c>
      <c r="J45" s="13">
        <v>8</v>
      </c>
      <c r="K45" s="17" t="s">
        <v>13</v>
      </c>
      <c r="L45" s="17"/>
      <c r="M45" s="30">
        <v>1</v>
      </c>
      <c r="N45" s="22">
        <v>1</v>
      </c>
      <c r="O45" s="23"/>
      <c r="P45" s="23">
        <v>1</v>
      </c>
      <c r="Q45" s="24">
        <v>1</v>
      </c>
      <c r="S45" s="13">
        <v>8</v>
      </c>
      <c r="T45" s="17" t="s">
        <v>13</v>
      </c>
      <c r="U45" s="17"/>
      <c r="V45" s="30">
        <v>1</v>
      </c>
      <c r="W45" s="22">
        <v>1</v>
      </c>
      <c r="X45" s="23"/>
      <c r="Y45" s="23">
        <v>1</v>
      </c>
      <c r="Z45" s="24">
        <v>1</v>
      </c>
    </row>
    <row r="46" spans="1:157" x14ac:dyDescent="0.25">
      <c r="A46" s="13">
        <v>9</v>
      </c>
      <c r="B46" s="16" t="s">
        <v>17</v>
      </c>
      <c r="C46" s="16" t="s">
        <v>19</v>
      </c>
      <c r="D46" s="30"/>
      <c r="E46" s="22">
        <v>1</v>
      </c>
      <c r="F46" s="23">
        <v>1</v>
      </c>
      <c r="G46" s="23">
        <v>2</v>
      </c>
      <c r="H46" s="24">
        <v>1</v>
      </c>
      <c r="J46" s="13">
        <v>9</v>
      </c>
      <c r="K46" s="16" t="s">
        <v>17</v>
      </c>
      <c r="L46" s="16" t="s">
        <v>19</v>
      </c>
      <c r="M46" s="30"/>
      <c r="N46" s="22">
        <v>1</v>
      </c>
      <c r="O46" s="23">
        <v>1</v>
      </c>
      <c r="P46" s="23">
        <v>2</v>
      </c>
      <c r="Q46" s="24">
        <v>1</v>
      </c>
      <c r="S46" s="13">
        <v>9</v>
      </c>
      <c r="T46" s="16" t="s">
        <v>17</v>
      </c>
      <c r="U46" s="16" t="s">
        <v>19</v>
      </c>
      <c r="V46" s="30"/>
      <c r="W46" s="22">
        <v>1</v>
      </c>
      <c r="X46" s="23">
        <v>1</v>
      </c>
      <c r="Y46" s="23">
        <v>2</v>
      </c>
      <c r="Z46" s="24">
        <v>1</v>
      </c>
    </row>
    <row r="47" spans="1:157" x14ac:dyDescent="0.25">
      <c r="A47" s="13">
        <v>10</v>
      </c>
      <c r="B47" s="16" t="s">
        <v>23</v>
      </c>
      <c r="C47" s="16" t="s">
        <v>20</v>
      </c>
      <c r="D47" s="30"/>
      <c r="E47" s="22">
        <v>1</v>
      </c>
      <c r="F47" s="23">
        <v>3</v>
      </c>
      <c r="G47" s="23">
        <v>1</v>
      </c>
      <c r="H47" s="24"/>
      <c r="J47" s="13">
        <v>10</v>
      </c>
      <c r="K47" s="16" t="s">
        <v>23</v>
      </c>
      <c r="L47" s="16" t="s">
        <v>20</v>
      </c>
      <c r="M47" s="30"/>
      <c r="N47" s="22">
        <v>1</v>
      </c>
      <c r="O47" s="23">
        <v>3</v>
      </c>
      <c r="P47" s="23">
        <v>1</v>
      </c>
      <c r="Q47" s="24"/>
      <c r="S47" s="13">
        <v>10</v>
      </c>
      <c r="T47" s="16" t="s">
        <v>23</v>
      </c>
      <c r="U47" s="16" t="s">
        <v>20</v>
      </c>
      <c r="V47" s="30"/>
      <c r="W47" s="22">
        <v>1</v>
      </c>
      <c r="X47" s="23">
        <v>3</v>
      </c>
      <c r="Y47" s="23">
        <v>1</v>
      </c>
      <c r="Z47" s="24"/>
    </row>
    <row r="48" spans="1:157" x14ac:dyDescent="0.25">
      <c r="A48" s="13">
        <v>11</v>
      </c>
      <c r="B48" s="16" t="s">
        <v>22</v>
      </c>
      <c r="C48" s="16" t="s">
        <v>21</v>
      </c>
      <c r="D48" s="30"/>
      <c r="E48" s="22">
        <v>1</v>
      </c>
      <c r="F48" s="23">
        <v>1</v>
      </c>
      <c r="G48" s="23">
        <v>1</v>
      </c>
      <c r="H48" s="24">
        <v>2</v>
      </c>
      <c r="J48" s="13">
        <v>11</v>
      </c>
      <c r="K48" s="16" t="s">
        <v>22</v>
      </c>
      <c r="L48" s="16" t="s">
        <v>21</v>
      </c>
      <c r="M48" s="30"/>
      <c r="N48" s="22">
        <v>1</v>
      </c>
      <c r="O48" s="23">
        <v>1</v>
      </c>
      <c r="P48" s="23">
        <v>1</v>
      </c>
      <c r="Q48" s="24">
        <v>2</v>
      </c>
      <c r="S48" s="13">
        <v>11</v>
      </c>
      <c r="T48" s="16" t="s">
        <v>22</v>
      </c>
      <c r="U48" s="16" t="s">
        <v>21</v>
      </c>
      <c r="V48" s="30"/>
      <c r="W48" s="22">
        <v>1</v>
      </c>
      <c r="X48" s="23">
        <v>1</v>
      </c>
      <c r="Y48" s="23">
        <v>1</v>
      </c>
      <c r="Z48" s="24">
        <v>2</v>
      </c>
    </row>
    <row r="49" spans="1:157" x14ac:dyDescent="0.25">
      <c r="A49" s="13">
        <v>12</v>
      </c>
      <c r="B49" s="16" t="s">
        <v>24</v>
      </c>
      <c r="C49" s="16" t="s">
        <v>25</v>
      </c>
      <c r="D49" s="30"/>
      <c r="E49" s="22">
        <v>2</v>
      </c>
      <c r="F49" s="23">
        <v>2</v>
      </c>
      <c r="G49" s="23">
        <v>1</v>
      </c>
      <c r="H49" s="24"/>
      <c r="J49" s="13">
        <v>12</v>
      </c>
      <c r="K49" s="16" t="s">
        <v>24</v>
      </c>
      <c r="L49" s="16" t="s">
        <v>25</v>
      </c>
      <c r="M49" s="30"/>
      <c r="N49" s="22">
        <v>2</v>
      </c>
      <c r="O49" s="23">
        <v>2</v>
      </c>
      <c r="P49" s="23">
        <v>1</v>
      </c>
      <c r="Q49" s="24"/>
      <c r="S49" s="13">
        <v>12</v>
      </c>
      <c r="T49" s="16" t="s">
        <v>24</v>
      </c>
      <c r="U49" s="16" t="s">
        <v>25</v>
      </c>
      <c r="V49" s="30"/>
      <c r="W49" s="22">
        <v>2</v>
      </c>
      <c r="X49" s="23">
        <v>2</v>
      </c>
      <c r="Y49" s="23">
        <v>1</v>
      </c>
      <c r="Z49" s="24"/>
    </row>
    <row r="50" spans="1:157" x14ac:dyDescent="0.25">
      <c r="A50" s="13">
        <v>13</v>
      </c>
      <c r="B50" s="16" t="s">
        <v>28</v>
      </c>
      <c r="C50" s="16" t="s">
        <v>27</v>
      </c>
      <c r="D50" s="30"/>
      <c r="E50" s="22"/>
      <c r="F50" s="23"/>
      <c r="G50" s="23">
        <v>3</v>
      </c>
      <c r="H50" s="24">
        <v>2</v>
      </c>
      <c r="J50" s="13">
        <v>13</v>
      </c>
      <c r="K50" s="16" t="s">
        <v>28</v>
      </c>
      <c r="L50" s="16" t="s">
        <v>27</v>
      </c>
      <c r="M50" s="30"/>
      <c r="N50" s="22"/>
      <c r="O50" s="23"/>
      <c r="P50" s="23">
        <v>3</v>
      </c>
      <c r="Q50" s="24">
        <v>2</v>
      </c>
      <c r="S50" s="13">
        <v>13</v>
      </c>
      <c r="T50" s="16" t="s">
        <v>28</v>
      </c>
      <c r="U50" s="16" t="s">
        <v>27</v>
      </c>
      <c r="V50" s="30"/>
      <c r="W50" s="22"/>
      <c r="X50" s="23"/>
      <c r="Y50" s="23">
        <v>3</v>
      </c>
      <c r="Z50" s="24">
        <v>2</v>
      </c>
    </row>
    <row r="51" spans="1:157" x14ac:dyDescent="0.25">
      <c r="A51" s="13">
        <v>14</v>
      </c>
      <c r="B51" s="16" t="s">
        <v>30</v>
      </c>
      <c r="C51" s="16" t="s">
        <v>29</v>
      </c>
      <c r="D51" s="30"/>
      <c r="E51" s="22">
        <v>2</v>
      </c>
      <c r="F51" s="23">
        <v>2</v>
      </c>
      <c r="G51" s="23">
        <v>1</v>
      </c>
      <c r="H51" s="24"/>
      <c r="J51" s="13">
        <v>14</v>
      </c>
      <c r="K51" s="16" t="s">
        <v>30</v>
      </c>
      <c r="L51" s="16" t="s">
        <v>29</v>
      </c>
      <c r="M51" s="30"/>
      <c r="N51" s="22">
        <v>2</v>
      </c>
      <c r="O51" s="23">
        <v>2</v>
      </c>
      <c r="P51" s="23">
        <v>1</v>
      </c>
      <c r="Q51" s="24"/>
      <c r="S51" s="13">
        <v>14</v>
      </c>
      <c r="T51" s="16" t="s">
        <v>30</v>
      </c>
      <c r="U51" s="16" t="s">
        <v>29</v>
      </c>
      <c r="V51" s="30"/>
      <c r="W51" s="22">
        <v>2</v>
      </c>
      <c r="X51" s="23">
        <v>2</v>
      </c>
      <c r="Y51" s="23">
        <v>1</v>
      </c>
      <c r="Z51" s="24"/>
    </row>
    <row r="52" spans="1:157" x14ac:dyDescent="0.25">
      <c r="A52" s="13">
        <v>15</v>
      </c>
      <c r="B52" s="16" t="s">
        <v>33</v>
      </c>
      <c r="C52" s="16" t="s">
        <v>32</v>
      </c>
      <c r="D52" s="30"/>
      <c r="E52" s="22">
        <v>2</v>
      </c>
      <c r="F52" s="23">
        <v>2</v>
      </c>
      <c r="G52" s="23"/>
      <c r="H52" s="24">
        <v>1</v>
      </c>
      <c r="J52" s="13">
        <v>15</v>
      </c>
      <c r="K52" s="16" t="s">
        <v>33</v>
      </c>
      <c r="L52" s="16" t="s">
        <v>32</v>
      </c>
      <c r="M52" s="30"/>
      <c r="N52" s="22">
        <v>2</v>
      </c>
      <c r="O52" s="23">
        <v>2</v>
      </c>
      <c r="P52" s="23"/>
      <c r="Q52" s="24">
        <v>1</v>
      </c>
      <c r="S52" s="13">
        <v>15</v>
      </c>
      <c r="T52" s="16" t="s">
        <v>33</v>
      </c>
      <c r="U52" s="16" t="s">
        <v>32</v>
      </c>
      <c r="V52" s="30"/>
      <c r="W52" s="22">
        <v>2</v>
      </c>
      <c r="X52" s="23">
        <v>2</v>
      </c>
      <c r="Y52" s="23"/>
      <c r="Z52" s="24">
        <v>1</v>
      </c>
    </row>
    <row r="53" spans="1:157" x14ac:dyDescent="0.25">
      <c r="A53" s="13">
        <v>16</v>
      </c>
      <c r="B53" s="16" t="s">
        <v>34</v>
      </c>
      <c r="C53" s="16" t="s">
        <v>31</v>
      </c>
      <c r="D53" s="30"/>
      <c r="E53" s="22">
        <v>2</v>
      </c>
      <c r="F53" s="23">
        <v>1</v>
      </c>
      <c r="G53" s="23">
        <v>1</v>
      </c>
      <c r="H53" s="24">
        <v>1</v>
      </c>
      <c r="J53" s="13">
        <v>16</v>
      </c>
      <c r="K53" s="16" t="s">
        <v>34</v>
      </c>
      <c r="L53" s="16" t="s">
        <v>31</v>
      </c>
      <c r="M53" s="30"/>
      <c r="N53" s="22">
        <v>2</v>
      </c>
      <c r="O53" s="23">
        <v>1</v>
      </c>
      <c r="P53" s="23">
        <v>1</v>
      </c>
      <c r="Q53" s="24">
        <v>1</v>
      </c>
      <c r="S53" s="13">
        <v>16</v>
      </c>
      <c r="T53" s="16" t="s">
        <v>34</v>
      </c>
      <c r="U53" s="16" t="s">
        <v>31</v>
      </c>
      <c r="V53" s="30"/>
      <c r="W53" s="22">
        <v>2</v>
      </c>
      <c r="X53" s="23">
        <v>1</v>
      </c>
      <c r="Y53" s="23">
        <v>1</v>
      </c>
      <c r="Z53" s="24">
        <v>1</v>
      </c>
    </row>
    <row r="54" spans="1:157" x14ac:dyDescent="0.25">
      <c r="A54" s="13">
        <v>17</v>
      </c>
      <c r="B54" s="16" t="s">
        <v>36</v>
      </c>
      <c r="C54" s="16" t="s">
        <v>35</v>
      </c>
      <c r="D54" s="30"/>
      <c r="E54" s="22">
        <v>1</v>
      </c>
      <c r="F54" s="23">
        <v>1</v>
      </c>
      <c r="G54" s="23">
        <v>2</v>
      </c>
      <c r="H54" s="24">
        <v>1</v>
      </c>
      <c r="J54" s="13">
        <v>17</v>
      </c>
      <c r="K54" s="16" t="s">
        <v>36</v>
      </c>
      <c r="L54" s="16" t="s">
        <v>35</v>
      </c>
      <c r="M54" s="30"/>
      <c r="N54" s="22">
        <v>1</v>
      </c>
      <c r="O54" s="23">
        <v>1</v>
      </c>
      <c r="P54" s="23">
        <v>2</v>
      </c>
      <c r="Q54" s="24">
        <v>1</v>
      </c>
      <c r="S54" s="13">
        <v>17</v>
      </c>
      <c r="T54" s="16" t="s">
        <v>36</v>
      </c>
      <c r="U54" s="16" t="s">
        <v>35</v>
      </c>
      <c r="V54" s="30"/>
      <c r="W54" s="22">
        <v>1</v>
      </c>
      <c r="X54" s="23">
        <v>1</v>
      </c>
      <c r="Y54" s="23">
        <v>2</v>
      </c>
      <c r="Z54" s="24">
        <v>1</v>
      </c>
    </row>
    <row r="55" spans="1:157" ht="15.75" thickBot="1" x14ac:dyDescent="0.3">
      <c r="A55" s="14">
        <v>18</v>
      </c>
      <c r="B55" s="18" t="s">
        <v>38</v>
      </c>
      <c r="C55" s="18" t="s">
        <v>37</v>
      </c>
      <c r="D55" s="31"/>
      <c r="E55" s="25">
        <v>1</v>
      </c>
      <c r="F55" s="26">
        <v>3</v>
      </c>
      <c r="G55" s="26">
        <v>1</v>
      </c>
      <c r="H55" s="27"/>
      <c r="J55" s="14">
        <v>18</v>
      </c>
      <c r="K55" s="18" t="s">
        <v>38</v>
      </c>
      <c r="L55" s="18" t="s">
        <v>37</v>
      </c>
      <c r="M55" s="31"/>
      <c r="N55" s="25">
        <v>1</v>
      </c>
      <c r="O55" s="26">
        <v>3</v>
      </c>
      <c r="P55" s="26">
        <v>1</v>
      </c>
      <c r="Q55" s="27"/>
      <c r="S55" s="14">
        <v>18</v>
      </c>
      <c r="T55" s="18" t="s">
        <v>38</v>
      </c>
      <c r="U55" s="18" t="s">
        <v>37</v>
      </c>
      <c r="V55" s="31"/>
      <c r="W55" s="25">
        <v>1</v>
      </c>
      <c r="X55" s="26">
        <v>3</v>
      </c>
      <c r="Y55" s="26">
        <v>1</v>
      </c>
      <c r="Z55" s="27"/>
    </row>
    <row r="56" spans="1:157" s="37" customFormat="1" x14ac:dyDescent="0.25">
      <c r="A56" s="36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</row>
    <row r="57" spans="1:157" s="37" customFormat="1" x14ac:dyDescent="0.25">
      <c r="A57" s="36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</row>
    <row r="58" spans="1:157" s="2" customFormat="1" x14ac:dyDescent="0.25">
      <c r="A58" s="3"/>
    </row>
    <row r="59" spans="1:157" s="2" customFormat="1" x14ac:dyDescent="0.25">
      <c r="A59" s="3"/>
    </row>
    <row r="60" spans="1:157" s="2" customFormat="1" x14ac:dyDescent="0.25">
      <c r="A60" s="3"/>
    </row>
    <row r="61" spans="1:157" s="2" customFormat="1" x14ac:dyDescent="0.25">
      <c r="A61" s="3"/>
    </row>
    <row r="62" spans="1:157" s="2" customFormat="1" x14ac:dyDescent="0.25">
      <c r="A62" s="3"/>
    </row>
    <row r="63" spans="1:157" s="2" customFormat="1" x14ac:dyDescent="0.25">
      <c r="A63" s="3"/>
    </row>
    <row r="64" spans="1:157" s="2" customFormat="1" x14ac:dyDescent="0.25">
      <c r="A64" s="3"/>
    </row>
    <row r="65" spans="1:1" s="2" customFormat="1" x14ac:dyDescent="0.25">
      <c r="A65" s="3"/>
    </row>
    <row r="66" spans="1:1" s="2" customFormat="1" x14ac:dyDescent="0.25">
      <c r="A66" s="3"/>
    </row>
    <row r="67" spans="1:1" s="2" customFormat="1" x14ac:dyDescent="0.25">
      <c r="A67" s="3"/>
    </row>
    <row r="68" spans="1:1" s="2" customFormat="1" x14ac:dyDescent="0.25">
      <c r="A68" s="3"/>
    </row>
    <row r="69" spans="1:1" s="2" customFormat="1" x14ac:dyDescent="0.25">
      <c r="A69" s="3"/>
    </row>
    <row r="70" spans="1:1" s="2" customFormat="1" x14ac:dyDescent="0.25">
      <c r="A70" s="3"/>
    </row>
    <row r="71" spans="1:1" s="2" customFormat="1" x14ac:dyDescent="0.25">
      <c r="A71" s="3"/>
    </row>
    <row r="72" spans="1:1" s="2" customFormat="1" x14ac:dyDescent="0.25">
      <c r="A72" s="3"/>
    </row>
    <row r="73" spans="1:1" s="2" customFormat="1" x14ac:dyDescent="0.25">
      <c r="A73" s="3"/>
    </row>
    <row r="74" spans="1:1" s="2" customFormat="1" x14ac:dyDescent="0.25">
      <c r="A74" s="3"/>
    </row>
    <row r="75" spans="1:1" s="2" customFormat="1" x14ac:dyDescent="0.25">
      <c r="A75" s="3"/>
    </row>
    <row r="76" spans="1:1" s="2" customFormat="1" x14ac:dyDescent="0.25">
      <c r="A76" s="3"/>
    </row>
    <row r="77" spans="1:1" s="2" customFormat="1" x14ac:dyDescent="0.25">
      <c r="A77" s="3"/>
    </row>
    <row r="78" spans="1:1" s="2" customFormat="1" x14ac:dyDescent="0.25">
      <c r="A78" s="3"/>
    </row>
    <row r="79" spans="1:1" s="2" customFormat="1" x14ac:dyDescent="0.25">
      <c r="A79" s="3"/>
    </row>
    <row r="80" spans="1:1" s="2" customFormat="1" x14ac:dyDescent="0.25">
      <c r="A80" s="3"/>
    </row>
    <row r="81" spans="1:1" s="2" customFormat="1" x14ac:dyDescent="0.25">
      <c r="A81" s="3"/>
    </row>
    <row r="82" spans="1:1" s="2" customFormat="1" x14ac:dyDescent="0.25">
      <c r="A82" s="3"/>
    </row>
    <row r="83" spans="1:1" s="2" customFormat="1" x14ac:dyDescent="0.25">
      <c r="A83" s="3"/>
    </row>
    <row r="84" spans="1:1" s="2" customFormat="1" x14ac:dyDescent="0.25">
      <c r="A84" s="3"/>
    </row>
    <row r="85" spans="1:1" s="2" customFormat="1" x14ac:dyDescent="0.25">
      <c r="A85" s="3"/>
    </row>
    <row r="86" spans="1:1" s="2" customFormat="1" x14ac:dyDescent="0.25">
      <c r="A86" s="3"/>
    </row>
    <row r="87" spans="1:1" s="2" customFormat="1" x14ac:dyDescent="0.25">
      <c r="A87" s="3"/>
    </row>
    <row r="88" spans="1:1" s="2" customFormat="1" x14ac:dyDescent="0.25">
      <c r="A88" s="3"/>
    </row>
    <row r="89" spans="1:1" s="2" customFormat="1" x14ac:dyDescent="0.25">
      <c r="A89" s="3"/>
    </row>
    <row r="90" spans="1:1" s="2" customFormat="1" x14ac:dyDescent="0.25">
      <c r="A90" s="3"/>
    </row>
    <row r="91" spans="1:1" s="2" customFormat="1" x14ac:dyDescent="0.25">
      <c r="A91" s="3"/>
    </row>
    <row r="92" spans="1:1" s="2" customFormat="1" x14ac:dyDescent="0.25">
      <c r="A92" s="3"/>
    </row>
    <row r="93" spans="1:1" s="2" customFormat="1" x14ac:dyDescent="0.25">
      <c r="A93" s="3"/>
    </row>
    <row r="94" spans="1:1" s="2" customFormat="1" x14ac:dyDescent="0.25">
      <c r="A94" s="3"/>
    </row>
    <row r="95" spans="1:1" s="2" customFormat="1" x14ac:dyDescent="0.25">
      <c r="A95" s="3"/>
    </row>
    <row r="96" spans="1:1" s="2" customFormat="1" x14ac:dyDescent="0.25">
      <c r="A96" s="3"/>
    </row>
    <row r="97" spans="1:1" s="2" customFormat="1" x14ac:dyDescent="0.25">
      <c r="A97" s="3"/>
    </row>
    <row r="98" spans="1:1" s="2" customFormat="1" x14ac:dyDescent="0.25">
      <c r="A98" s="3"/>
    </row>
    <row r="99" spans="1:1" s="2" customFormat="1" x14ac:dyDescent="0.25">
      <c r="A99" s="3"/>
    </row>
    <row r="100" spans="1:1" s="2" customFormat="1" x14ac:dyDescent="0.25">
      <c r="A100" s="3"/>
    </row>
    <row r="101" spans="1:1" s="2" customFormat="1" x14ac:dyDescent="0.25">
      <c r="A101" s="3"/>
    </row>
    <row r="102" spans="1:1" s="2" customFormat="1" x14ac:dyDescent="0.25">
      <c r="A102" s="3"/>
    </row>
    <row r="103" spans="1:1" s="2" customFormat="1" x14ac:dyDescent="0.25">
      <c r="A103" s="3"/>
    </row>
    <row r="104" spans="1:1" s="2" customFormat="1" x14ac:dyDescent="0.25">
      <c r="A104" s="3"/>
    </row>
    <row r="105" spans="1:1" s="2" customFormat="1" x14ac:dyDescent="0.25">
      <c r="A105" s="3"/>
    </row>
    <row r="106" spans="1:1" s="2" customFormat="1" x14ac:dyDescent="0.25">
      <c r="A106" s="3"/>
    </row>
    <row r="107" spans="1:1" s="2" customFormat="1" x14ac:dyDescent="0.25">
      <c r="A107" s="3"/>
    </row>
    <row r="108" spans="1:1" s="2" customFormat="1" x14ac:dyDescent="0.25">
      <c r="A108" s="3"/>
    </row>
    <row r="109" spans="1:1" s="2" customFormat="1" x14ac:dyDescent="0.25">
      <c r="A109" s="3"/>
    </row>
    <row r="110" spans="1:1" s="2" customFormat="1" x14ac:dyDescent="0.25">
      <c r="A110" s="3"/>
    </row>
    <row r="111" spans="1:1" s="2" customFormat="1" x14ac:dyDescent="0.25">
      <c r="A111" s="3"/>
    </row>
    <row r="112" spans="1:1" s="2" customFormat="1" x14ac:dyDescent="0.25">
      <c r="A112" s="3"/>
    </row>
    <row r="113" spans="1:1" s="2" customFormat="1" x14ac:dyDescent="0.25">
      <c r="A113" s="3"/>
    </row>
    <row r="114" spans="1:1" s="2" customFormat="1" x14ac:dyDescent="0.25">
      <c r="A114" s="3"/>
    </row>
    <row r="115" spans="1:1" s="2" customFormat="1" x14ac:dyDescent="0.25">
      <c r="A115" s="3"/>
    </row>
    <row r="116" spans="1:1" s="2" customFormat="1" x14ac:dyDescent="0.25">
      <c r="A116" s="3"/>
    </row>
    <row r="117" spans="1:1" s="2" customFormat="1" x14ac:dyDescent="0.25">
      <c r="A117" s="3"/>
    </row>
    <row r="118" spans="1:1" s="2" customFormat="1" x14ac:dyDescent="0.25">
      <c r="A118" s="3"/>
    </row>
    <row r="119" spans="1:1" s="2" customFormat="1" x14ac:dyDescent="0.25">
      <c r="A119" s="3"/>
    </row>
    <row r="120" spans="1:1" s="2" customFormat="1" x14ac:dyDescent="0.25">
      <c r="A120" s="3"/>
    </row>
    <row r="121" spans="1:1" s="2" customFormat="1" x14ac:dyDescent="0.25">
      <c r="A121" s="3"/>
    </row>
    <row r="122" spans="1:1" s="2" customFormat="1" x14ac:dyDescent="0.25">
      <c r="A122" s="3"/>
    </row>
    <row r="123" spans="1:1" s="2" customFormat="1" x14ac:dyDescent="0.25">
      <c r="A123" s="3"/>
    </row>
    <row r="124" spans="1:1" s="2" customFormat="1" x14ac:dyDescent="0.25">
      <c r="A124" s="3"/>
    </row>
    <row r="125" spans="1:1" s="2" customFormat="1" x14ac:dyDescent="0.25">
      <c r="A125" s="3"/>
    </row>
    <row r="126" spans="1:1" s="2" customFormat="1" x14ac:dyDescent="0.25">
      <c r="A126" s="3"/>
    </row>
    <row r="127" spans="1:1" s="2" customFormat="1" x14ac:dyDescent="0.25">
      <c r="A127" s="3"/>
    </row>
    <row r="128" spans="1:1" s="2" customFormat="1" x14ac:dyDescent="0.25">
      <c r="A128" s="3"/>
    </row>
    <row r="129" spans="1:1" s="2" customFormat="1" x14ac:dyDescent="0.25">
      <c r="A129" s="3"/>
    </row>
    <row r="130" spans="1:1" s="2" customFormat="1" x14ac:dyDescent="0.25">
      <c r="A130" s="3"/>
    </row>
    <row r="131" spans="1:1" s="2" customFormat="1" x14ac:dyDescent="0.25">
      <c r="A131" s="3"/>
    </row>
    <row r="132" spans="1:1" s="2" customFormat="1" x14ac:dyDescent="0.25">
      <c r="A132" s="3"/>
    </row>
  </sheetData>
  <mergeCells count="32">
    <mergeCell ref="A3:H4"/>
    <mergeCell ref="J3:Q4"/>
    <mergeCell ref="S3:Z4"/>
    <mergeCell ref="A5:H5"/>
    <mergeCell ref="J5:Q5"/>
    <mergeCell ref="S5:Z5"/>
    <mergeCell ref="A1:A2"/>
    <mergeCell ref="A6:D6"/>
    <mergeCell ref="J6:M6"/>
    <mergeCell ref="S6:V6"/>
    <mergeCell ref="A7:D7"/>
    <mergeCell ref="J7:M7"/>
    <mergeCell ref="S7:V7"/>
    <mergeCell ref="A8:D8"/>
    <mergeCell ref="J8:M8"/>
    <mergeCell ref="S8:V8"/>
    <mergeCell ref="A31:H32"/>
    <mergeCell ref="J31:Q32"/>
    <mergeCell ref="S31:Z32"/>
    <mergeCell ref="A28:XFD30"/>
    <mergeCell ref="A33:H33"/>
    <mergeCell ref="J33:Q33"/>
    <mergeCell ref="S33:Z33"/>
    <mergeCell ref="A34:D34"/>
    <mergeCell ref="J34:M34"/>
    <mergeCell ref="S34:V34"/>
    <mergeCell ref="A35:D35"/>
    <mergeCell ref="J35:M35"/>
    <mergeCell ref="S35:V35"/>
    <mergeCell ref="A36:D36"/>
    <mergeCell ref="J36:M36"/>
    <mergeCell ref="S36:V36"/>
  </mergeCells>
  <conditionalFormatting sqref="E7:H7">
    <cfRule type="cellIs" dxfId="35" priority="21" operator="between">
      <formula>1</formula>
      <formula>3</formula>
    </cfRule>
    <cfRule type="cellIs" dxfId="34" priority="22" operator="lessThan">
      <formula>0</formula>
    </cfRule>
    <cfRule type="cellIs" dxfId="33" priority="23" operator="greaterThan">
      <formula>0</formula>
    </cfRule>
    <cfRule type="colorScale" priority="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Q7">
    <cfRule type="cellIs" dxfId="32" priority="17" operator="between">
      <formula>1</formula>
      <formula>3</formula>
    </cfRule>
    <cfRule type="cellIs" dxfId="31" priority="18" operator="lessThan">
      <formula>0</formula>
    </cfRule>
    <cfRule type="cellIs" dxfId="30" priority="19" operator="greaterThan">
      <formula>0</formula>
    </cfRule>
    <cfRule type="colorScale" priority="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7:Z7">
    <cfRule type="cellIs" dxfId="29" priority="13" operator="between">
      <formula>1</formula>
      <formula>3</formula>
    </cfRule>
    <cfRule type="cellIs" dxfId="28" priority="14" operator="lessThan">
      <formula>0</formula>
    </cfRule>
    <cfRule type="cellIs" dxfId="27" priority="15" operator="greaterThan">
      <formula>0</formula>
    </cfRule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5:H35">
    <cfRule type="cellIs" dxfId="26" priority="9" operator="between">
      <formula>1</formula>
      <formula>3</formula>
    </cfRule>
    <cfRule type="cellIs" dxfId="25" priority="10" operator="lessThan">
      <formula>0</formula>
    </cfRule>
    <cfRule type="cellIs" dxfId="24" priority="11" operator="greaterThan">
      <formula>0</formula>
    </cfRule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5:Q35">
    <cfRule type="cellIs" dxfId="23" priority="5" operator="between">
      <formula>1</formula>
      <formula>3</formula>
    </cfRule>
    <cfRule type="cellIs" dxfId="22" priority="6" operator="lessThan">
      <formula>0</formula>
    </cfRule>
    <cfRule type="cellIs" dxfId="21" priority="7" operator="greaterThan">
      <formula>0</formula>
    </cfRule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35:Z35">
    <cfRule type="cellIs" dxfId="20" priority="1" operator="between">
      <formula>1</formula>
      <formula>3</formula>
    </cfRule>
    <cfRule type="cellIs" dxfId="19" priority="2" operator="lessThan">
      <formula>0</formula>
    </cfRule>
    <cfRule type="cellIs" dxfId="18" priority="3" operator="greaterThan">
      <formula>0</formula>
    </cfRule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S291"/>
  <sheetViews>
    <sheetView zoomScale="70" zoomScaleNormal="70" workbookViewId="0">
      <selection activeCell="B1" sqref="B1"/>
    </sheetView>
  </sheetViews>
  <sheetFormatPr baseColWidth="10" defaultRowHeight="15" x14ac:dyDescent="0.25"/>
  <cols>
    <col min="1" max="1" width="27.42578125" style="1" customWidth="1"/>
    <col min="2" max="2" width="41.42578125" bestFit="1" customWidth="1"/>
    <col min="3" max="3" width="22" bestFit="1" customWidth="1"/>
    <col min="4" max="4" width="8.7109375" customWidth="1"/>
    <col min="5" max="8" width="5.5703125" customWidth="1"/>
    <col min="9" max="9" width="7" style="37" customWidth="1"/>
    <col min="10" max="10" width="11.7109375" bestFit="1" customWidth="1"/>
    <col min="11" max="11" width="41.42578125" bestFit="1" customWidth="1"/>
    <col min="12" max="12" width="22" bestFit="1" customWidth="1"/>
    <col min="13" max="13" width="8.140625" bestFit="1" customWidth="1"/>
    <col min="14" max="17" width="6" customWidth="1"/>
    <col min="18" max="18" width="7.5703125" style="37" customWidth="1"/>
    <col min="19" max="19" width="11.7109375" bestFit="1" customWidth="1"/>
    <col min="20" max="20" width="41.42578125" bestFit="1" customWidth="1"/>
    <col min="21" max="21" width="22" bestFit="1" customWidth="1"/>
    <col min="22" max="22" width="8.140625" bestFit="1" customWidth="1"/>
    <col min="23" max="26" width="7.28515625" customWidth="1"/>
    <col min="27" max="27" width="11.42578125" style="37"/>
    <col min="28" max="97" width="11.42578125" style="2"/>
  </cols>
  <sheetData>
    <row r="1" spans="1:97" s="37" customFormat="1" x14ac:dyDescent="0.25">
      <c r="A1" s="138" t="s">
        <v>134</v>
      </c>
      <c r="B1" s="134"/>
      <c r="C1" s="134"/>
      <c r="D1" s="134"/>
      <c r="E1" s="134"/>
      <c r="F1" s="134"/>
      <c r="G1" s="134"/>
      <c r="H1" s="134"/>
      <c r="I1" s="134"/>
      <c r="J1" s="134"/>
      <c r="K1" s="134"/>
      <c r="L1" s="134"/>
      <c r="M1" s="134"/>
      <c r="N1" s="134"/>
      <c r="O1" s="134"/>
      <c r="P1" s="134"/>
      <c r="Q1" s="134"/>
      <c r="R1" s="134"/>
      <c r="S1" s="134"/>
      <c r="T1" s="134"/>
      <c r="U1" s="134"/>
      <c r="V1" s="134"/>
      <c r="W1" s="134"/>
      <c r="X1" s="134"/>
      <c r="Y1" s="134"/>
      <c r="Z1" s="134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</row>
    <row r="2" spans="1:97" s="37" customFormat="1" x14ac:dyDescent="0.25">
      <c r="A2" s="139"/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</row>
    <row r="3" spans="1:97" ht="15" customHeight="1" x14ac:dyDescent="0.25">
      <c r="A3" s="81" t="s">
        <v>52</v>
      </c>
      <c r="B3" s="81"/>
      <c r="C3" s="81"/>
      <c r="D3" s="81"/>
      <c r="E3" s="81"/>
      <c r="F3" s="81"/>
      <c r="G3" s="81"/>
      <c r="H3" s="81"/>
      <c r="J3" s="81" t="s">
        <v>53</v>
      </c>
      <c r="K3" s="81"/>
      <c r="L3" s="81"/>
      <c r="M3" s="81"/>
      <c r="N3" s="81"/>
      <c r="O3" s="81"/>
      <c r="P3" s="81"/>
      <c r="Q3" s="81"/>
      <c r="S3" s="81" t="s">
        <v>55</v>
      </c>
      <c r="T3" s="81"/>
      <c r="U3" s="81"/>
      <c r="V3" s="81"/>
      <c r="W3" s="81"/>
      <c r="X3" s="81"/>
      <c r="Y3" s="81"/>
      <c r="Z3" s="81"/>
    </row>
    <row r="4" spans="1:97" ht="15" customHeight="1" x14ac:dyDescent="0.25">
      <c r="A4" s="81"/>
      <c r="B4" s="81"/>
      <c r="C4" s="81"/>
      <c r="D4" s="81"/>
      <c r="E4" s="81"/>
      <c r="F4" s="81"/>
      <c r="G4" s="81"/>
      <c r="H4" s="81"/>
      <c r="J4" s="81"/>
      <c r="K4" s="81"/>
      <c r="L4" s="81"/>
      <c r="M4" s="81"/>
      <c r="N4" s="81"/>
      <c r="O4" s="81"/>
      <c r="P4" s="81"/>
      <c r="Q4" s="81"/>
      <c r="S4" s="81"/>
      <c r="T4" s="81"/>
      <c r="U4" s="81"/>
      <c r="V4" s="81"/>
      <c r="W4" s="81"/>
      <c r="X4" s="81"/>
      <c r="Y4" s="81"/>
      <c r="Z4" s="81"/>
    </row>
    <row r="5" spans="1:97" s="37" customFormat="1" ht="26.25" customHeight="1" thickBot="1" x14ac:dyDescent="0.3">
      <c r="A5" s="82"/>
      <c r="B5" s="82"/>
      <c r="C5" s="82"/>
      <c r="D5" s="82"/>
      <c r="E5" s="82"/>
      <c r="F5" s="82"/>
      <c r="G5" s="82"/>
      <c r="H5" s="82"/>
      <c r="J5" s="82"/>
      <c r="K5" s="82"/>
      <c r="L5" s="82"/>
      <c r="M5" s="82"/>
      <c r="N5" s="82"/>
      <c r="O5" s="82"/>
      <c r="P5" s="82"/>
      <c r="Q5" s="82"/>
      <c r="S5" s="82"/>
      <c r="T5" s="82"/>
      <c r="U5" s="82"/>
      <c r="V5" s="82"/>
      <c r="W5" s="82"/>
      <c r="X5" s="82"/>
      <c r="Y5" s="82"/>
      <c r="Z5" s="8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</row>
    <row r="6" spans="1:97" ht="15.75" thickBot="1" x14ac:dyDescent="0.3">
      <c r="A6" s="77" t="s">
        <v>39</v>
      </c>
      <c r="B6" s="78"/>
      <c r="C6" s="78"/>
      <c r="D6" s="79"/>
      <c r="E6" s="33" t="s">
        <v>0</v>
      </c>
      <c r="F6" s="6" t="s">
        <v>2</v>
      </c>
      <c r="G6" s="7" t="s">
        <v>3</v>
      </c>
      <c r="H6" s="8" t="s">
        <v>6</v>
      </c>
      <c r="J6" s="77" t="s">
        <v>39</v>
      </c>
      <c r="K6" s="78"/>
      <c r="L6" s="78"/>
      <c r="M6" s="79"/>
      <c r="N6" s="33" t="s">
        <v>0</v>
      </c>
      <c r="O6" s="6" t="s">
        <v>2</v>
      </c>
      <c r="P6" s="7" t="s">
        <v>3</v>
      </c>
      <c r="Q6" s="8" t="s">
        <v>6</v>
      </c>
      <c r="S6" s="77" t="s">
        <v>39</v>
      </c>
      <c r="T6" s="78"/>
      <c r="U6" s="78"/>
      <c r="V6" s="79"/>
      <c r="W6" s="33" t="s">
        <v>0</v>
      </c>
      <c r="X6" s="6" t="s">
        <v>2</v>
      </c>
      <c r="Y6" s="7" t="s">
        <v>3</v>
      </c>
      <c r="Z6" s="8" t="s">
        <v>6</v>
      </c>
    </row>
    <row r="7" spans="1:97" ht="15.75" thickBot="1" x14ac:dyDescent="0.3">
      <c r="A7" s="77" t="s">
        <v>7</v>
      </c>
      <c r="B7" s="78"/>
      <c r="C7" s="78"/>
      <c r="D7" s="79"/>
      <c r="E7" s="32">
        <f>3-E8</f>
        <v>1</v>
      </c>
      <c r="F7" s="9">
        <f t="shared" ref="F7:H7" si="0">3-F8</f>
        <v>2</v>
      </c>
      <c r="G7" s="9">
        <f t="shared" si="0"/>
        <v>2</v>
      </c>
      <c r="H7" s="10">
        <f t="shared" si="0"/>
        <v>1</v>
      </c>
      <c r="J7" s="77" t="s">
        <v>7</v>
      </c>
      <c r="K7" s="78"/>
      <c r="L7" s="78"/>
      <c r="M7" s="79"/>
      <c r="N7" s="32">
        <f>3-N8</f>
        <v>3</v>
      </c>
      <c r="O7" s="9">
        <f t="shared" ref="O7:Q7" si="1">3-O8</f>
        <v>3</v>
      </c>
      <c r="P7" s="9">
        <f t="shared" si="1"/>
        <v>3</v>
      </c>
      <c r="Q7" s="10">
        <f t="shared" si="1"/>
        <v>3</v>
      </c>
      <c r="S7" s="77" t="s">
        <v>7</v>
      </c>
      <c r="T7" s="78"/>
      <c r="U7" s="78"/>
      <c r="V7" s="79"/>
      <c r="W7" s="32">
        <f>3-W8</f>
        <v>3</v>
      </c>
      <c r="X7" s="9">
        <f t="shared" ref="X7:Z7" si="2">3-X8</f>
        <v>3</v>
      </c>
      <c r="Y7" s="9">
        <f t="shared" si="2"/>
        <v>3</v>
      </c>
      <c r="Z7" s="10">
        <f t="shared" si="2"/>
        <v>3</v>
      </c>
    </row>
    <row r="8" spans="1:97" ht="15.75" thickBot="1" x14ac:dyDescent="0.3">
      <c r="A8" s="77" t="s">
        <v>8</v>
      </c>
      <c r="B8" s="78"/>
      <c r="C8" s="78"/>
      <c r="D8" s="79"/>
      <c r="E8" s="34">
        <f>D10*E10+D11*E11+D12*E12+D13*E13+D14*E14+D15*E15+D16*E16+D17*E17+D18*E18+D19*E19+D20*E20+D21*E21+D22*E22+D23*E23+D24*E24+D25*E25</f>
        <v>2</v>
      </c>
      <c r="F8" s="4">
        <f>D10*F10+D11*F11+D12*F12+D13*F13+D14*F14+D15*F15+D16*F16+D17*F17+D18*F18+D19*F19+D20*F20+D21*F21+D22*F22+D23*F23+D24*F24+D25*F25</f>
        <v>1</v>
      </c>
      <c r="G8" s="4">
        <f>D10*G10+D11*G11+D12*G12+D13*G13+D14*G14+D15*G15+D16*G16+D17*G17+D18*G18+D19*G19+D20*G20+D21*G21+D22*G22+D23*G23+D24*G24+D25*G25</f>
        <v>1</v>
      </c>
      <c r="H8" s="38">
        <f>D10*H10+D11*H11+D12*H12+D13*H13+D14*H14+D15*H15+D16*H16+D17*H17+D18*H18+D19*H19+D20*H20+D21*H21+D22*H22+D23*H23+D24*H24+D25*H25</f>
        <v>2</v>
      </c>
      <c r="J8" s="77" t="s">
        <v>8</v>
      </c>
      <c r="K8" s="78"/>
      <c r="L8" s="78"/>
      <c r="M8" s="79"/>
      <c r="N8" s="34">
        <f>M10*N10+M11*N11+M12*N12+M13*N13+M14*N14+M15*N15+M16*N16+M17*N17+M18*N18+M19*N19+M20*N20+M21*N21+M22*N22+M23*N23+M24*N24+M25*N25</f>
        <v>0</v>
      </c>
      <c r="O8" s="4">
        <f>M10*O10+M11*O11+M12*O12+M13*O13+M14*O14+M15*O15+M16*O16+M17*O17+M18*O18+M19*O19+M20*O20+M21*O21+M22*O22+M23*O23+M24*O24+M25*O25</f>
        <v>0</v>
      </c>
      <c r="P8" s="4">
        <f>M10*P10+M11*P11+M12*P12+M13*P13+M14*P14+M15*P15+M16*P16+M17*P17+M18*P18+M19*P19+M20*P20+M21*P21+M22*P22+M23*P23+M24*P24+M25*P25</f>
        <v>0</v>
      </c>
      <c r="Q8" s="38">
        <f>M10*Q10+M11*Q11+M12*Q12+M13*Q13+M14*Q14+M15*Q15+M16*Q16+M17*Q17+M18*Q18+M19*Q19+M20*Q20+M21*Q21+M22*Q22+M23*Q23+M24*Q24+M25*Q25</f>
        <v>0</v>
      </c>
      <c r="S8" s="77" t="s">
        <v>8</v>
      </c>
      <c r="T8" s="78"/>
      <c r="U8" s="78"/>
      <c r="V8" s="79"/>
      <c r="W8" s="28">
        <f>V10*W10+V11*W11+V12*W12+V13*W13+V14*W14+V15*W15+V16*W16+V17*W17+V18*W18+V19*W19+V20*W20+V21*W21+V22*W22+V23*W23+V24*W24+V25*W25</f>
        <v>0</v>
      </c>
      <c r="X8" s="5">
        <f>V10*X10+V11*X11+V12*X12+V13*X13+V14*X14+V15*X15+V16*X16+V17*X17+V18*X18+V19*X19+V20*X20+V21*X21+V22*X22+V23*X23+V24*X24+V25*X25</f>
        <v>0</v>
      </c>
      <c r="Y8" s="5">
        <f>V10*Y10+V11*Y11+V12*Y12+V13*Y13+V14*Y14+V15*Y15+V16*Y16+V17*Y17+V18*Y18+V19*Y19+V20*Y20+V21*Y21+V22*Y22+V23*Y23+V24*Y24+V25*Y25</f>
        <v>0</v>
      </c>
      <c r="Z8" s="11">
        <f>V10*Z10+V11*Z11+V12*Z12+V13*Z13+V14*Z14+V15*Z15+V16*Z16+V17*Z17+V18*Z18+V19*Z19+V20*Z20+V21*Z21+V22*Z22+V23*Z23+V24*Z24+V25*Z25</f>
        <v>0</v>
      </c>
    </row>
    <row r="9" spans="1:97" x14ac:dyDescent="0.25">
      <c r="A9" s="12" t="s">
        <v>9</v>
      </c>
      <c r="B9" s="15" t="s">
        <v>26</v>
      </c>
      <c r="C9" s="15" t="s">
        <v>18</v>
      </c>
      <c r="D9" s="29" t="s">
        <v>4</v>
      </c>
      <c r="E9" s="39"/>
      <c r="F9" s="40"/>
      <c r="G9" s="40"/>
      <c r="H9" s="41"/>
      <c r="J9" s="12" t="s">
        <v>9</v>
      </c>
      <c r="K9" s="15" t="s">
        <v>26</v>
      </c>
      <c r="L9" s="15" t="s">
        <v>18</v>
      </c>
      <c r="M9" s="29" t="s">
        <v>4</v>
      </c>
      <c r="N9" s="39"/>
      <c r="O9" s="40"/>
      <c r="P9" s="40"/>
      <c r="Q9" s="41"/>
      <c r="S9" s="12" t="s">
        <v>9</v>
      </c>
      <c r="T9" s="15" t="s">
        <v>26</v>
      </c>
      <c r="U9" s="15" t="s">
        <v>18</v>
      </c>
      <c r="V9" s="29" t="s">
        <v>4</v>
      </c>
      <c r="W9" s="19"/>
      <c r="X9" s="20"/>
      <c r="Y9" s="20"/>
      <c r="Z9" s="21"/>
    </row>
    <row r="10" spans="1:97" x14ac:dyDescent="0.25">
      <c r="A10" s="13">
        <v>1</v>
      </c>
      <c r="B10" s="16" t="s">
        <v>10</v>
      </c>
      <c r="C10" s="16"/>
      <c r="D10" s="30"/>
      <c r="E10" s="42">
        <v>1</v>
      </c>
      <c r="F10" s="43">
        <v>2</v>
      </c>
      <c r="G10" s="43">
        <v>1</v>
      </c>
      <c r="H10" s="44"/>
      <c r="J10" s="13">
        <v>1</v>
      </c>
      <c r="K10" s="16" t="s">
        <v>10</v>
      </c>
      <c r="L10" s="16"/>
      <c r="M10" s="30"/>
      <c r="N10" s="42">
        <v>1</v>
      </c>
      <c r="O10" s="43">
        <v>2</v>
      </c>
      <c r="P10" s="43">
        <v>1</v>
      </c>
      <c r="Q10" s="44"/>
      <c r="S10" s="13">
        <v>1</v>
      </c>
      <c r="T10" s="16" t="s">
        <v>10</v>
      </c>
      <c r="U10" s="16"/>
      <c r="V10" s="30"/>
      <c r="W10" s="22">
        <v>1</v>
      </c>
      <c r="X10" s="23">
        <v>2</v>
      </c>
      <c r="Y10" s="23">
        <v>1</v>
      </c>
      <c r="Z10" s="24"/>
    </row>
    <row r="11" spans="1:97" x14ac:dyDescent="0.25">
      <c r="A11" s="13">
        <v>2</v>
      </c>
      <c r="B11" s="16" t="s">
        <v>5</v>
      </c>
      <c r="C11" s="16"/>
      <c r="D11" s="30"/>
      <c r="E11" s="42">
        <v>2</v>
      </c>
      <c r="F11" s="43">
        <v>1</v>
      </c>
      <c r="G11" s="43"/>
      <c r="H11" s="44">
        <v>1</v>
      </c>
      <c r="J11" s="13">
        <v>2</v>
      </c>
      <c r="K11" s="16" t="s">
        <v>5</v>
      </c>
      <c r="L11" s="16"/>
      <c r="M11" s="30"/>
      <c r="N11" s="42">
        <v>2</v>
      </c>
      <c r="O11" s="43">
        <v>1</v>
      </c>
      <c r="P11" s="43"/>
      <c r="Q11" s="44">
        <v>1</v>
      </c>
      <c r="S11" s="13">
        <v>2</v>
      </c>
      <c r="T11" s="16" t="s">
        <v>5</v>
      </c>
      <c r="U11" s="16"/>
      <c r="V11" s="30"/>
      <c r="W11" s="22">
        <v>2</v>
      </c>
      <c r="X11" s="23">
        <v>1</v>
      </c>
      <c r="Y11" s="23"/>
      <c r="Z11" s="24">
        <v>1</v>
      </c>
    </row>
    <row r="12" spans="1:97" x14ac:dyDescent="0.25">
      <c r="A12" s="13">
        <v>3</v>
      </c>
      <c r="B12" s="17" t="s">
        <v>11</v>
      </c>
      <c r="C12" s="17"/>
      <c r="D12" s="30"/>
      <c r="E12" s="42">
        <v>1</v>
      </c>
      <c r="F12" s="43"/>
      <c r="G12" s="43">
        <v>2</v>
      </c>
      <c r="H12" s="44">
        <v>1</v>
      </c>
      <c r="J12" s="13">
        <v>3</v>
      </c>
      <c r="K12" s="17" t="s">
        <v>11</v>
      </c>
      <c r="L12" s="17"/>
      <c r="M12" s="30"/>
      <c r="N12" s="42">
        <v>1</v>
      </c>
      <c r="O12" s="43"/>
      <c r="P12" s="43">
        <v>2</v>
      </c>
      <c r="Q12" s="44">
        <v>1</v>
      </c>
      <c r="S12" s="13">
        <v>3</v>
      </c>
      <c r="T12" s="17" t="s">
        <v>11</v>
      </c>
      <c r="U12" s="17"/>
      <c r="V12" s="30"/>
      <c r="W12" s="22">
        <v>1</v>
      </c>
      <c r="X12" s="23"/>
      <c r="Y12" s="23">
        <v>2</v>
      </c>
      <c r="Z12" s="24">
        <v>1</v>
      </c>
    </row>
    <row r="13" spans="1:97" x14ac:dyDescent="0.25">
      <c r="A13" s="13">
        <v>4</v>
      </c>
      <c r="B13" s="17" t="s">
        <v>16</v>
      </c>
      <c r="C13" s="17"/>
      <c r="D13" s="30"/>
      <c r="E13" s="42"/>
      <c r="F13" s="43">
        <v>1</v>
      </c>
      <c r="G13" s="43">
        <v>1</v>
      </c>
      <c r="H13" s="44">
        <v>2</v>
      </c>
      <c r="J13" s="13">
        <v>4</v>
      </c>
      <c r="K13" s="17" t="s">
        <v>16</v>
      </c>
      <c r="L13" s="17"/>
      <c r="M13" s="30"/>
      <c r="N13" s="42"/>
      <c r="O13" s="43">
        <v>1</v>
      </c>
      <c r="P13" s="43">
        <v>1</v>
      </c>
      <c r="Q13" s="44">
        <v>2</v>
      </c>
      <c r="S13" s="13">
        <v>4</v>
      </c>
      <c r="T13" s="17" t="s">
        <v>16</v>
      </c>
      <c r="U13" s="17"/>
      <c r="V13" s="30"/>
      <c r="W13" s="22"/>
      <c r="X13" s="23">
        <v>1</v>
      </c>
      <c r="Y13" s="23">
        <v>1</v>
      </c>
      <c r="Z13" s="24">
        <v>2</v>
      </c>
    </row>
    <row r="14" spans="1:97" x14ac:dyDescent="0.25">
      <c r="A14" s="13">
        <v>5</v>
      </c>
      <c r="B14" s="17" t="s">
        <v>15</v>
      </c>
      <c r="C14" s="17"/>
      <c r="D14" s="30"/>
      <c r="E14" s="42">
        <v>1</v>
      </c>
      <c r="F14" s="43">
        <v>1</v>
      </c>
      <c r="G14" s="43"/>
      <c r="H14" s="44">
        <v>1</v>
      </c>
      <c r="J14" s="13">
        <v>5</v>
      </c>
      <c r="K14" s="17" t="s">
        <v>15</v>
      </c>
      <c r="L14" s="17"/>
      <c r="M14" s="30"/>
      <c r="N14" s="42">
        <v>1</v>
      </c>
      <c r="O14" s="43">
        <v>1</v>
      </c>
      <c r="P14" s="43"/>
      <c r="Q14" s="44">
        <v>1</v>
      </c>
      <c r="S14" s="13">
        <v>5</v>
      </c>
      <c r="T14" s="17" t="s">
        <v>15</v>
      </c>
      <c r="U14" s="17"/>
      <c r="V14" s="30"/>
      <c r="W14" s="22">
        <v>1</v>
      </c>
      <c r="X14" s="23">
        <v>1</v>
      </c>
      <c r="Y14" s="23"/>
      <c r="Z14" s="24">
        <v>1</v>
      </c>
    </row>
    <row r="15" spans="1:97" x14ac:dyDescent="0.25">
      <c r="A15" s="13">
        <v>6</v>
      </c>
      <c r="B15" s="17" t="s">
        <v>14</v>
      </c>
      <c r="C15" s="17"/>
      <c r="D15" s="30">
        <v>1</v>
      </c>
      <c r="E15" s="42">
        <v>1</v>
      </c>
      <c r="F15" s="43">
        <v>1</v>
      </c>
      <c r="G15" s="43"/>
      <c r="H15" s="44">
        <v>1</v>
      </c>
      <c r="J15" s="13">
        <v>6</v>
      </c>
      <c r="K15" s="17" t="s">
        <v>14</v>
      </c>
      <c r="L15" s="17"/>
      <c r="M15" s="30"/>
      <c r="N15" s="42">
        <v>1</v>
      </c>
      <c r="O15" s="43">
        <v>1</v>
      </c>
      <c r="P15" s="43"/>
      <c r="Q15" s="44">
        <v>1</v>
      </c>
      <c r="S15" s="13">
        <v>6</v>
      </c>
      <c r="T15" s="17" t="s">
        <v>14</v>
      </c>
      <c r="U15" s="17"/>
      <c r="V15" s="30"/>
      <c r="W15" s="22">
        <v>1</v>
      </c>
      <c r="X15" s="23">
        <v>1</v>
      </c>
      <c r="Y15" s="23"/>
      <c r="Z15" s="24">
        <v>1</v>
      </c>
    </row>
    <row r="16" spans="1:97" x14ac:dyDescent="0.25">
      <c r="A16" s="13">
        <v>7</v>
      </c>
      <c r="B16" s="17" t="s">
        <v>12</v>
      </c>
      <c r="C16" s="17"/>
      <c r="D16" s="30"/>
      <c r="E16" s="42">
        <v>1</v>
      </c>
      <c r="F16" s="43"/>
      <c r="G16" s="43">
        <v>1</v>
      </c>
      <c r="H16" s="44">
        <v>1</v>
      </c>
      <c r="J16" s="13">
        <v>7</v>
      </c>
      <c r="K16" s="17" t="s">
        <v>12</v>
      </c>
      <c r="L16" s="17"/>
      <c r="M16" s="30"/>
      <c r="N16" s="42">
        <v>1</v>
      </c>
      <c r="O16" s="43"/>
      <c r="P16" s="43">
        <v>1</v>
      </c>
      <c r="Q16" s="44">
        <v>1</v>
      </c>
      <c r="S16" s="13">
        <v>7</v>
      </c>
      <c r="T16" s="17" t="s">
        <v>12</v>
      </c>
      <c r="U16" s="17"/>
      <c r="V16" s="30"/>
      <c r="W16" s="22">
        <v>1</v>
      </c>
      <c r="X16" s="23"/>
      <c r="Y16" s="23">
        <v>1</v>
      </c>
      <c r="Z16" s="24">
        <v>1</v>
      </c>
    </row>
    <row r="17" spans="1:97" x14ac:dyDescent="0.25">
      <c r="A17" s="13">
        <v>8</v>
      </c>
      <c r="B17" s="17" t="s">
        <v>13</v>
      </c>
      <c r="C17" s="17"/>
      <c r="D17" s="30">
        <v>1</v>
      </c>
      <c r="E17" s="42">
        <v>1</v>
      </c>
      <c r="F17" s="43"/>
      <c r="G17" s="43">
        <v>1</v>
      </c>
      <c r="H17" s="44">
        <v>1</v>
      </c>
      <c r="J17" s="13">
        <v>8</v>
      </c>
      <c r="K17" s="17" t="s">
        <v>13</v>
      </c>
      <c r="L17" s="17"/>
      <c r="M17" s="30"/>
      <c r="N17" s="42">
        <v>1</v>
      </c>
      <c r="O17" s="43"/>
      <c r="P17" s="43">
        <v>1</v>
      </c>
      <c r="Q17" s="44">
        <v>1</v>
      </c>
      <c r="S17" s="13">
        <v>8</v>
      </c>
      <c r="T17" s="17" t="s">
        <v>13</v>
      </c>
      <c r="U17" s="17"/>
      <c r="V17" s="30"/>
      <c r="W17" s="22">
        <v>1</v>
      </c>
      <c r="X17" s="23"/>
      <c r="Y17" s="23">
        <v>1</v>
      </c>
      <c r="Z17" s="24">
        <v>1</v>
      </c>
    </row>
    <row r="18" spans="1:97" x14ac:dyDescent="0.25">
      <c r="A18" s="13">
        <v>9</v>
      </c>
      <c r="B18" s="16" t="s">
        <v>17</v>
      </c>
      <c r="C18" s="16" t="s">
        <v>19</v>
      </c>
      <c r="D18" s="30"/>
      <c r="E18" s="42">
        <v>1</v>
      </c>
      <c r="F18" s="43">
        <v>1</v>
      </c>
      <c r="G18" s="43">
        <v>2</v>
      </c>
      <c r="H18" s="44">
        <v>1</v>
      </c>
      <c r="J18" s="13">
        <v>9</v>
      </c>
      <c r="K18" s="16" t="s">
        <v>17</v>
      </c>
      <c r="L18" s="16" t="s">
        <v>19</v>
      </c>
      <c r="M18" s="30"/>
      <c r="N18" s="42">
        <v>1</v>
      </c>
      <c r="O18" s="43">
        <v>1</v>
      </c>
      <c r="P18" s="43">
        <v>2</v>
      </c>
      <c r="Q18" s="44">
        <v>1</v>
      </c>
      <c r="S18" s="13">
        <v>9</v>
      </c>
      <c r="T18" s="16" t="s">
        <v>17</v>
      </c>
      <c r="U18" s="16" t="s">
        <v>19</v>
      </c>
      <c r="V18" s="30"/>
      <c r="W18" s="22">
        <v>1</v>
      </c>
      <c r="X18" s="23">
        <v>1</v>
      </c>
      <c r="Y18" s="23">
        <v>2</v>
      </c>
      <c r="Z18" s="24">
        <v>1</v>
      </c>
    </row>
    <row r="19" spans="1:97" x14ac:dyDescent="0.25">
      <c r="A19" s="13">
        <v>10</v>
      </c>
      <c r="B19" s="16" t="s">
        <v>23</v>
      </c>
      <c r="C19" s="16" t="s">
        <v>20</v>
      </c>
      <c r="D19" s="30"/>
      <c r="E19" s="42">
        <v>1</v>
      </c>
      <c r="F19" s="43">
        <v>3</v>
      </c>
      <c r="G19" s="43">
        <v>1</v>
      </c>
      <c r="H19" s="44"/>
      <c r="J19" s="13">
        <v>10</v>
      </c>
      <c r="K19" s="16" t="s">
        <v>23</v>
      </c>
      <c r="L19" s="16" t="s">
        <v>20</v>
      </c>
      <c r="M19" s="30"/>
      <c r="N19" s="42">
        <v>1</v>
      </c>
      <c r="O19" s="43">
        <v>3</v>
      </c>
      <c r="P19" s="43">
        <v>1</v>
      </c>
      <c r="Q19" s="44"/>
      <c r="S19" s="13">
        <v>10</v>
      </c>
      <c r="T19" s="16" t="s">
        <v>23</v>
      </c>
      <c r="U19" s="16" t="s">
        <v>20</v>
      </c>
      <c r="V19" s="30"/>
      <c r="W19" s="22">
        <v>1</v>
      </c>
      <c r="X19" s="23">
        <v>3</v>
      </c>
      <c r="Y19" s="23">
        <v>1</v>
      </c>
      <c r="Z19" s="24"/>
    </row>
    <row r="20" spans="1:97" x14ac:dyDescent="0.25">
      <c r="A20" s="13">
        <v>11</v>
      </c>
      <c r="B20" s="16" t="s">
        <v>22</v>
      </c>
      <c r="C20" s="16" t="s">
        <v>21</v>
      </c>
      <c r="D20" s="30"/>
      <c r="E20" s="42">
        <v>1</v>
      </c>
      <c r="F20" s="43">
        <v>1</v>
      </c>
      <c r="G20" s="43">
        <v>1</v>
      </c>
      <c r="H20" s="44">
        <v>2</v>
      </c>
      <c r="J20" s="13">
        <v>11</v>
      </c>
      <c r="K20" s="16" t="s">
        <v>22</v>
      </c>
      <c r="L20" s="16" t="s">
        <v>21</v>
      </c>
      <c r="M20" s="30"/>
      <c r="N20" s="42">
        <v>1</v>
      </c>
      <c r="O20" s="43">
        <v>1</v>
      </c>
      <c r="P20" s="43">
        <v>1</v>
      </c>
      <c r="Q20" s="44">
        <v>2</v>
      </c>
      <c r="S20" s="13">
        <v>11</v>
      </c>
      <c r="T20" s="16" t="s">
        <v>22</v>
      </c>
      <c r="U20" s="16" t="s">
        <v>21</v>
      </c>
      <c r="V20" s="30"/>
      <c r="W20" s="22">
        <v>1</v>
      </c>
      <c r="X20" s="23">
        <v>1</v>
      </c>
      <c r="Y20" s="23">
        <v>1</v>
      </c>
      <c r="Z20" s="24">
        <v>2</v>
      </c>
    </row>
    <row r="21" spans="1:97" x14ac:dyDescent="0.25">
      <c r="A21" s="13">
        <v>12</v>
      </c>
      <c r="B21" s="16" t="s">
        <v>24</v>
      </c>
      <c r="C21" s="16" t="s">
        <v>25</v>
      </c>
      <c r="D21" s="30"/>
      <c r="E21" s="42">
        <v>2</v>
      </c>
      <c r="F21" s="43">
        <v>2</v>
      </c>
      <c r="G21" s="43">
        <v>1</v>
      </c>
      <c r="H21" s="44"/>
      <c r="J21" s="13">
        <v>12</v>
      </c>
      <c r="K21" s="16" t="s">
        <v>24</v>
      </c>
      <c r="L21" s="16" t="s">
        <v>25</v>
      </c>
      <c r="M21" s="30"/>
      <c r="N21" s="42">
        <v>2</v>
      </c>
      <c r="O21" s="43">
        <v>2</v>
      </c>
      <c r="P21" s="43">
        <v>1</v>
      </c>
      <c r="Q21" s="44"/>
      <c r="S21" s="13">
        <v>12</v>
      </c>
      <c r="T21" s="16" t="s">
        <v>24</v>
      </c>
      <c r="U21" s="16" t="s">
        <v>25</v>
      </c>
      <c r="V21" s="30"/>
      <c r="W21" s="22">
        <v>2</v>
      </c>
      <c r="X21" s="23">
        <v>2</v>
      </c>
      <c r="Y21" s="23">
        <v>1</v>
      </c>
      <c r="Z21" s="24"/>
    </row>
    <row r="22" spans="1:97" x14ac:dyDescent="0.25">
      <c r="A22" s="13">
        <v>13</v>
      </c>
      <c r="B22" s="16" t="s">
        <v>28</v>
      </c>
      <c r="C22" s="16" t="s">
        <v>27</v>
      </c>
      <c r="D22" s="30"/>
      <c r="E22" s="42"/>
      <c r="F22" s="43"/>
      <c r="G22" s="43">
        <v>3</v>
      </c>
      <c r="H22" s="44">
        <v>2</v>
      </c>
      <c r="J22" s="13">
        <v>13</v>
      </c>
      <c r="K22" s="16" t="s">
        <v>28</v>
      </c>
      <c r="L22" s="16" t="s">
        <v>27</v>
      </c>
      <c r="M22" s="30"/>
      <c r="N22" s="42"/>
      <c r="O22" s="43"/>
      <c r="P22" s="43">
        <v>3</v>
      </c>
      <c r="Q22" s="44">
        <v>2</v>
      </c>
      <c r="S22" s="13">
        <v>13</v>
      </c>
      <c r="T22" s="16" t="s">
        <v>28</v>
      </c>
      <c r="U22" s="16" t="s">
        <v>27</v>
      </c>
      <c r="V22" s="30"/>
      <c r="W22" s="22"/>
      <c r="X22" s="23"/>
      <c r="Y22" s="23">
        <v>3</v>
      </c>
      <c r="Z22" s="24">
        <v>2</v>
      </c>
    </row>
    <row r="23" spans="1:97" x14ac:dyDescent="0.25">
      <c r="A23" s="13">
        <v>14</v>
      </c>
      <c r="B23" s="16" t="s">
        <v>30</v>
      </c>
      <c r="C23" s="16" t="s">
        <v>29</v>
      </c>
      <c r="D23" s="30"/>
      <c r="E23" s="42">
        <v>2</v>
      </c>
      <c r="F23" s="43">
        <v>2</v>
      </c>
      <c r="G23" s="43">
        <v>1</v>
      </c>
      <c r="H23" s="44"/>
      <c r="J23" s="13">
        <v>14</v>
      </c>
      <c r="K23" s="16" t="s">
        <v>30</v>
      </c>
      <c r="L23" s="16" t="s">
        <v>29</v>
      </c>
      <c r="M23" s="30"/>
      <c r="N23" s="42">
        <v>2</v>
      </c>
      <c r="O23" s="43">
        <v>2</v>
      </c>
      <c r="P23" s="43">
        <v>1</v>
      </c>
      <c r="Q23" s="44"/>
      <c r="S23" s="13">
        <v>14</v>
      </c>
      <c r="T23" s="16" t="s">
        <v>30</v>
      </c>
      <c r="U23" s="16" t="s">
        <v>29</v>
      </c>
      <c r="V23" s="30"/>
      <c r="W23" s="22">
        <v>2</v>
      </c>
      <c r="X23" s="23">
        <v>2</v>
      </c>
      <c r="Y23" s="23">
        <v>1</v>
      </c>
      <c r="Z23" s="24"/>
    </row>
    <row r="24" spans="1:97" x14ac:dyDescent="0.25">
      <c r="A24" s="13">
        <v>15</v>
      </c>
      <c r="B24" s="16" t="s">
        <v>33</v>
      </c>
      <c r="C24" s="16" t="s">
        <v>32</v>
      </c>
      <c r="D24" s="30"/>
      <c r="E24" s="42">
        <v>2</v>
      </c>
      <c r="F24" s="43">
        <v>2</v>
      </c>
      <c r="G24" s="43"/>
      <c r="H24" s="44">
        <v>1</v>
      </c>
      <c r="J24" s="13">
        <v>15</v>
      </c>
      <c r="K24" s="16" t="s">
        <v>33</v>
      </c>
      <c r="L24" s="16" t="s">
        <v>32</v>
      </c>
      <c r="M24" s="30"/>
      <c r="N24" s="42">
        <v>2</v>
      </c>
      <c r="O24" s="43">
        <v>2</v>
      </c>
      <c r="P24" s="43"/>
      <c r="Q24" s="44">
        <v>1</v>
      </c>
      <c r="S24" s="13">
        <v>15</v>
      </c>
      <c r="T24" s="16" t="s">
        <v>33</v>
      </c>
      <c r="U24" s="16" t="s">
        <v>32</v>
      </c>
      <c r="V24" s="30"/>
      <c r="W24" s="22">
        <v>2</v>
      </c>
      <c r="X24" s="23">
        <v>2</v>
      </c>
      <c r="Y24" s="23"/>
      <c r="Z24" s="24">
        <v>1</v>
      </c>
    </row>
    <row r="25" spans="1:97" x14ac:dyDescent="0.25">
      <c r="A25" s="13">
        <v>16</v>
      </c>
      <c r="B25" s="16" t="s">
        <v>34</v>
      </c>
      <c r="C25" s="16" t="s">
        <v>31</v>
      </c>
      <c r="D25" s="30"/>
      <c r="E25" s="42">
        <v>2</v>
      </c>
      <c r="F25" s="43">
        <v>1</v>
      </c>
      <c r="G25" s="43">
        <v>1</v>
      </c>
      <c r="H25" s="44">
        <v>1</v>
      </c>
      <c r="J25" s="13">
        <v>16</v>
      </c>
      <c r="K25" s="16" t="s">
        <v>34</v>
      </c>
      <c r="L25" s="16" t="s">
        <v>31</v>
      </c>
      <c r="M25" s="30"/>
      <c r="N25" s="42">
        <v>2</v>
      </c>
      <c r="O25" s="43">
        <v>1</v>
      </c>
      <c r="P25" s="43">
        <v>1</v>
      </c>
      <c r="Q25" s="44">
        <v>1</v>
      </c>
      <c r="S25" s="13">
        <v>16</v>
      </c>
      <c r="T25" s="16" t="s">
        <v>34</v>
      </c>
      <c r="U25" s="16" t="s">
        <v>31</v>
      </c>
      <c r="V25" s="30"/>
      <c r="W25" s="22">
        <v>2</v>
      </c>
      <c r="X25" s="23">
        <v>1</v>
      </c>
      <c r="Y25" s="23">
        <v>1</v>
      </c>
      <c r="Z25" s="24">
        <v>1</v>
      </c>
    </row>
    <row r="26" spans="1:97" x14ac:dyDescent="0.25">
      <c r="A26" s="13">
        <v>17</v>
      </c>
      <c r="B26" s="16" t="s">
        <v>36</v>
      </c>
      <c r="C26" s="16" t="s">
        <v>35</v>
      </c>
      <c r="D26" s="30"/>
      <c r="E26" s="42">
        <v>1</v>
      </c>
      <c r="F26" s="43">
        <v>1</v>
      </c>
      <c r="G26" s="43">
        <v>2</v>
      </c>
      <c r="H26" s="44">
        <v>1</v>
      </c>
      <c r="J26" s="13">
        <v>17</v>
      </c>
      <c r="K26" s="16" t="s">
        <v>36</v>
      </c>
      <c r="L26" s="16" t="s">
        <v>35</v>
      </c>
      <c r="M26" s="30"/>
      <c r="N26" s="42">
        <v>1</v>
      </c>
      <c r="O26" s="43">
        <v>1</v>
      </c>
      <c r="P26" s="43">
        <v>2</v>
      </c>
      <c r="Q26" s="44">
        <v>1</v>
      </c>
      <c r="S26" s="13">
        <v>17</v>
      </c>
      <c r="T26" s="16" t="s">
        <v>36</v>
      </c>
      <c r="U26" s="16" t="s">
        <v>35</v>
      </c>
      <c r="V26" s="30"/>
      <c r="W26" s="22">
        <v>1</v>
      </c>
      <c r="X26" s="23">
        <v>1</v>
      </c>
      <c r="Y26" s="23">
        <v>2</v>
      </c>
      <c r="Z26" s="24">
        <v>1</v>
      </c>
    </row>
    <row r="27" spans="1:97" ht="15.75" thickBot="1" x14ac:dyDescent="0.3">
      <c r="A27" s="14">
        <v>18</v>
      </c>
      <c r="B27" s="18" t="s">
        <v>38</v>
      </c>
      <c r="C27" s="18" t="s">
        <v>37</v>
      </c>
      <c r="D27" s="31"/>
      <c r="E27" s="45">
        <v>1</v>
      </c>
      <c r="F27" s="35">
        <v>3</v>
      </c>
      <c r="G27" s="35">
        <v>1</v>
      </c>
      <c r="H27" s="46"/>
      <c r="J27" s="14">
        <v>18</v>
      </c>
      <c r="K27" s="18" t="s">
        <v>38</v>
      </c>
      <c r="L27" s="18" t="s">
        <v>37</v>
      </c>
      <c r="M27" s="31"/>
      <c r="N27" s="45">
        <v>1</v>
      </c>
      <c r="O27" s="35">
        <v>3</v>
      </c>
      <c r="P27" s="35">
        <v>1</v>
      </c>
      <c r="Q27" s="46"/>
      <c r="S27" s="14">
        <v>18</v>
      </c>
      <c r="T27" s="18" t="s">
        <v>38</v>
      </c>
      <c r="U27" s="18" t="s">
        <v>37</v>
      </c>
      <c r="V27" s="31"/>
      <c r="W27" s="25">
        <v>1</v>
      </c>
      <c r="X27" s="26">
        <v>3</v>
      </c>
      <c r="Y27" s="26">
        <v>1</v>
      </c>
      <c r="Z27" s="27"/>
    </row>
    <row r="28" spans="1:97" s="37" customFormat="1" x14ac:dyDescent="0.25">
      <c r="A28" s="36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</row>
    <row r="29" spans="1:97" s="37" customFormat="1" x14ac:dyDescent="0.25">
      <c r="A29" s="80"/>
      <c r="B29" s="80"/>
      <c r="C29" s="80"/>
      <c r="D29" s="80"/>
      <c r="E29" s="80"/>
      <c r="F29" s="80"/>
      <c r="G29" s="80"/>
      <c r="H29" s="80"/>
      <c r="I29" s="80"/>
      <c r="J29" s="80"/>
      <c r="K29" s="80"/>
      <c r="L29" s="80"/>
      <c r="M29" s="80"/>
      <c r="N29" s="80"/>
      <c r="O29" s="80"/>
      <c r="P29" s="80"/>
      <c r="Q29" s="80"/>
      <c r="R29" s="80"/>
      <c r="S29" s="80"/>
      <c r="T29" s="80"/>
      <c r="U29" s="80"/>
      <c r="V29" s="80"/>
      <c r="W29" s="80"/>
      <c r="X29" s="80"/>
      <c r="Y29" s="80"/>
      <c r="Z29" s="80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</row>
    <row r="30" spans="1:97" s="37" customFormat="1" x14ac:dyDescent="0.25">
      <c r="A30" s="80"/>
      <c r="B30" s="80"/>
      <c r="C30" s="80"/>
      <c r="D30" s="80"/>
      <c r="E30" s="80"/>
      <c r="F30" s="80"/>
      <c r="G30" s="80"/>
      <c r="H30" s="80"/>
      <c r="I30" s="80"/>
      <c r="J30" s="80"/>
      <c r="K30" s="80"/>
      <c r="L30" s="80"/>
      <c r="M30" s="80"/>
      <c r="N30" s="80"/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80"/>
      <c r="Z30" s="80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</row>
    <row r="31" spans="1:97" ht="15" customHeight="1" x14ac:dyDescent="0.25">
      <c r="A31" s="81" t="s">
        <v>54</v>
      </c>
      <c r="B31" s="81"/>
      <c r="C31" s="81"/>
      <c r="D31" s="81"/>
      <c r="E31" s="81"/>
      <c r="F31" s="81"/>
      <c r="G31" s="81"/>
      <c r="H31" s="81"/>
      <c r="J31" s="81" t="s">
        <v>55</v>
      </c>
      <c r="K31" s="81"/>
      <c r="L31" s="81"/>
      <c r="M31" s="81"/>
      <c r="N31" s="81"/>
      <c r="O31" s="81"/>
      <c r="P31" s="81"/>
      <c r="Q31" s="81"/>
      <c r="S31" s="81" t="s">
        <v>55</v>
      </c>
      <c r="T31" s="81"/>
      <c r="U31" s="81"/>
      <c r="V31" s="81"/>
      <c r="W31" s="81"/>
      <c r="X31" s="81"/>
      <c r="Y31" s="81"/>
      <c r="Z31" s="81"/>
    </row>
    <row r="32" spans="1:97" ht="15" customHeight="1" x14ac:dyDescent="0.25">
      <c r="A32" s="81"/>
      <c r="B32" s="81"/>
      <c r="C32" s="81"/>
      <c r="D32" s="81"/>
      <c r="E32" s="81"/>
      <c r="F32" s="81"/>
      <c r="G32" s="81"/>
      <c r="H32" s="81"/>
      <c r="J32" s="81"/>
      <c r="K32" s="81"/>
      <c r="L32" s="81"/>
      <c r="M32" s="81"/>
      <c r="N32" s="81"/>
      <c r="O32" s="81"/>
      <c r="P32" s="81"/>
      <c r="Q32" s="81"/>
      <c r="S32" s="81"/>
      <c r="T32" s="81"/>
      <c r="U32" s="81"/>
      <c r="V32" s="81"/>
      <c r="W32" s="81"/>
      <c r="X32" s="81"/>
      <c r="Y32" s="81"/>
      <c r="Z32" s="81"/>
    </row>
    <row r="33" spans="1:97" s="37" customFormat="1" ht="26.25" customHeight="1" thickBot="1" x14ac:dyDescent="0.3">
      <c r="A33" s="82"/>
      <c r="B33" s="82"/>
      <c r="C33" s="82"/>
      <c r="D33" s="82"/>
      <c r="E33" s="82"/>
      <c r="F33" s="82"/>
      <c r="G33" s="82"/>
      <c r="H33" s="82"/>
      <c r="J33" s="82"/>
      <c r="K33" s="82"/>
      <c r="L33" s="82"/>
      <c r="M33" s="82"/>
      <c r="N33" s="82"/>
      <c r="O33" s="82"/>
      <c r="P33" s="82"/>
      <c r="Q33" s="82"/>
      <c r="S33" s="82"/>
      <c r="T33" s="82"/>
      <c r="U33" s="82"/>
      <c r="V33" s="82"/>
      <c r="W33" s="82"/>
      <c r="X33" s="82"/>
      <c r="Y33" s="82"/>
      <c r="Z33" s="8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</row>
    <row r="34" spans="1:97" ht="15.75" thickBot="1" x14ac:dyDescent="0.3">
      <c r="A34" s="77" t="s">
        <v>39</v>
      </c>
      <c r="B34" s="78"/>
      <c r="C34" s="78"/>
      <c r="D34" s="79"/>
      <c r="E34" s="33" t="s">
        <v>0</v>
      </c>
      <c r="F34" s="6" t="s">
        <v>2</v>
      </c>
      <c r="G34" s="7" t="s">
        <v>3</v>
      </c>
      <c r="H34" s="8" t="s">
        <v>6</v>
      </c>
      <c r="J34" s="77" t="s">
        <v>39</v>
      </c>
      <c r="K34" s="78"/>
      <c r="L34" s="78"/>
      <c r="M34" s="79"/>
      <c r="N34" s="33" t="s">
        <v>0</v>
      </c>
      <c r="O34" s="6" t="s">
        <v>2</v>
      </c>
      <c r="P34" s="7" t="s">
        <v>3</v>
      </c>
      <c r="Q34" s="8" t="s">
        <v>6</v>
      </c>
      <c r="S34" s="77" t="s">
        <v>39</v>
      </c>
      <c r="T34" s="78"/>
      <c r="U34" s="78"/>
      <c r="V34" s="79"/>
      <c r="W34" s="33" t="s">
        <v>0</v>
      </c>
      <c r="X34" s="6" t="s">
        <v>2</v>
      </c>
      <c r="Y34" s="7" t="s">
        <v>3</v>
      </c>
      <c r="Z34" s="8" t="s">
        <v>6</v>
      </c>
    </row>
    <row r="35" spans="1:97" ht="15.75" thickBot="1" x14ac:dyDescent="0.3">
      <c r="A35" s="77" t="s">
        <v>7</v>
      </c>
      <c r="B35" s="78"/>
      <c r="C35" s="78"/>
      <c r="D35" s="79"/>
      <c r="E35" s="32">
        <f>3-E36</f>
        <v>0</v>
      </c>
      <c r="F35" s="9">
        <f t="shared" ref="F35:H35" si="3">3-F36</f>
        <v>2</v>
      </c>
      <c r="G35" s="9">
        <f t="shared" si="3"/>
        <v>0</v>
      </c>
      <c r="H35" s="10">
        <f t="shared" si="3"/>
        <v>0</v>
      </c>
      <c r="J35" s="77" t="s">
        <v>7</v>
      </c>
      <c r="K35" s="78"/>
      <c r="L35" s="78"/>
      <c r="M35" s="79"/>
      <c r="N35" s="32">
        <f>3-N36</f>
        <v>0</v>
      </c>
      <c r="O35" s="9">
        <f t="shared" ref="O35:Q35" si="4">3-O36</f>
        <v>2</v>
      </c>
      <c r="P35" s="9">
        <f t="shared" si="4"/>
        <v>0</v>
      </c>
      <c r="Q35" s="10">
        <f t="shared" si="4"/>
        <v>0</v>
      </c>
      <c r="S35" s="77" t="s">
        <v>7</v>
      </c>
      <c r="T35" s="78"/>
      <c r="U35" s="78"/>
      <c r="V35" s="79"/>
      <c r="W35" s="32">
        <f>3-W36</f>
        <v>0</v>
      </c>
      <c r="X35" s="9">
        <f t="shared" ref="X35:Z35" si="5">3-X36</f>
        <v>2</v>
      </c>
      <c r="Y35" s="9">
        <f t="shared" si="5"/>
        <v>0</v>
      </c>
      <c r="Z35" s="10">
        <f t="shared" si="5"/>
        <v>0</v>
      </c>
    </row>
    <row r="36" spans="1:97" ht="15.75" thickBot="1" x14ac:dyDescent="0.3">
      <c r="A36" s="77" t="s">
        <v>8</v>
      </c>
      <c r="B36" s="78"/>
      <c r="C36" s="78"/>
      <c r="D36" s="79"/>
      <c r="E36" s="28">
        <f>D38*E38+D39*E39+D40*E40+D41*E41+D42*E42+D43*E43+D44*E44+D45*E45+D46*E46+D47*E47+D48*E48+D49*E49+D50*E50+D51*E51+D52*E52+D53*E53</f>
        <v>3</v>
      </c>
      <c r="F36" s="5">
        <f>D38*F38+D39*F39+D40*F40+D41*F41+D42*F42+D43*F43+D44*F44+D45*F45+D46*F46+D47*F47+D48*F48+D49*F49+D50*F50+D51*F51+D52*F52+D53*F53</f>
        <v>1</v>
      </c>
      <c r="G36" s="5">
        <f>D38*G38+D39*G39+D40*G40+D41*G41+D42*G42+D43*G43+D44*G44+D45*G45+D46*G46+D47*G47+D48*G48+D49*G49+D50*G50+D51*G51+D52*G52+D53*G53</f>
        <v>3</v>
      </c>
      <c r="H36" s="11">
        <f>D38*H38+D39*H39+D40*H40+D41*H41+D42*H42+D43*H43+D44*H44+D45*H45+D46*H46+D47*H47+D48*H48+D49*H49+D50*H50+D51*H51+D52*H52+D53*H53</f>
        <v>3</v>
      </c>
      <c r="J36" s="77" t="s">
        <v>8</v>
      </c>
      <c r="K36" s="78"/>
      <c r="L36" s="78"/>
      <c r="M36" s="79"/>
      <c r="N36" s="28">
        <f>M38*N38+M39*N39+M40*N40+M41*N41+M42*N42+M43*N43+M44*N44+M45*N45+M46*N46+M47*N47+M48*N48+M49*N49+M50*N50+M51*N51+M52*N52+M53*N53</f>
        <v>3</v>
      </c>
      <c r="O36" s="5">
        <f>M38*O38+M39*O39+M40*O40+M41*O41+M42*O42+M43*O43+M44*O44+M45*O45+M46*O46+M47*O47+M48*O48+M49*O49+M50*O50+M51*O51+M52*O52+M53*O53</f>
        <v>1</v>
      </c>
      <c r="P36" s="5">
        <f>M38*P38+M39*P39+M40*P40+M41*P41+M42*P42+M43*P43+M44*P44+M45*P45+M46*P46+M47*P47+M48*P48+M49*P49+M50*P50+M51*P51+M52*P52+M53*P53</f>
        <v>3</v>
      </c>
      <c r="Q36" s="11">
        <f>M38*Q38+M39*Q39+M40*Q40+M41*Q41+M42*Q42+M43*Q43+M44*Q44+M45*Q45+M46*Q46+M47*Q47+M48*Q48+M49*Q49+M50*Q50+M51*Q51+M52*Q52+M53*Q53</f>
        <v>3</v>
      </c>
      <c r="S36" s="77" t="s">
        <v>8</v>
      </c>
      <c r="T36" s="78"/>
      <c r="U36" s="78"/>
      <c r="V36" s="79"/>
      <c r="W36" s="28">
        <f>V38*W38+V39*W39+V40*W40+V41*W41+V42*W42+V43*W43+V44*W44+V45*W45+V46*W46+V47*W47+V48*W48+V49*W49+V50*W50+V51*W51+V52*W52+V53*W53</f>
        <v>3</v>
      </c>
      <c r="X36" s="5">
        <f>V38*X38+V39*X39+V40*X40+V41*X41+V42*X42+V43*X43+V44*X44+V45*X45+V46*X46+V47*X47+V48*X48+V49*X49+V50*X50+V51*X51+V52*X52+V53*X53</f>
        <v>1</v>
      </c>
      <c r="Y36" s="5">
        <f>V38*Y38+V39*Y39+V40*Y40+V41*Y41+V42*Y42+V43*Y43+V44*Y44+V45*Y45+V46*Y46+V47*Y47+V48*Y48+V49*Y49+V50*Y50+V51*Y51+V52*Y52+V53*Y53</f>
        <v>3</v>
      </c>
      <c r="Z36" s="11">
        <f>V38*Z38+V39*Z39+V40*Z40+V41*Z41+V42*Z42+V43*Z43+V44*Z44+V45*Z45+V46*Z46+V47*Z47+V48*Z48+V49*Z49+V50*Z50+V51*Z51+V52*Z52+V53*Z53</f>
        <v>3</v>
      </c>
    </row>
    <row r="37" spans="1:97" x14ac:dyDescent="0.25">
      <c r="A37" s="12" t="s">
        <v>9</v>
      </c>
      <c r="B37" s="15" t="s">
        <v>26</v>
      </c>
      <c r="C37" s="15" t="s">
        <v>18</v>
      </c>
      <c r="D37" s="29" t="s">
        <v>4</v>
      </c>
      <c r="E37" s="19"/>
      <c r="F37" s="20"/>
      <c r="G37" s="20"/>
      <c r="H37" s="21"/>
      <c r="J37" s="12" t="s">
        <v>9</v>
      </c>
      <c r="K37" s="15" t="s">
        <v>26</v>
      </c>
      <c r="L37" s="15" t="s">
        <v>18</v>
      </c>
      <c r="M37" s="29" t="s">
        <v>4</v>
      </c>
      <c r="N37" s="19"/>
      <c r="O37" s="20"/>
      <c r="P37" s="20"/>
      <c r="Q37" s="21"/>
      <c r="S37" s="12" t="s">
        <v>9</v>
      </c>
      <c r="T37" s="15" t="s">
        <v>26</v>
      </c>
      <c r="U37" s="15" t="s">
        <v>18</v>
      </c>
      <c r="V37" s="29" t="s">
        <v>4</v>
      </c>
      <c r="W37" s="19"/>
      <c r="X37" s="20"/>
      <c r="Y37" s="20"/>
      <c r="Z37" s="21"/>
    </row>
    <row r="38" spans="1:97" x14ac:dyDescent="0.25">
      <c r="A38" s="13">
        <v>1</v>
      </c>
      <c r="B38" s="16" t="s">
        <v>10</v>
      </c>
      <c r="C38" s="16"/>
      <c r="D38" s="30"/>
      <c r="E38" s="22">
        <v>1</v>
      </c>
      <c r="F38" s="23">
        <v>2</v>
      </c>
      <c r="G38" s="23">
        <v>1</v>
      </c>
      <c r="H38" s="24"/>
      <c r="J38" s="13">
        <v>1</v>
      </c>
      <c r="K38" s="16" t="s">
        <v>10</v>
      </c>
      <c r="L38" s="16"/>
      <c r="M38" s="30"/>
      <c r="N38" s="22">
        <v>1</v>
      </c>
      <c r="O38" s="23">
        <v>2</v>
      </c>
      <c r="P38" s="23">
        <v>1</v>
      </c>
      <c r="Q38" s="24"/>
      <c r="S38" s="13">
        <v>1</v>
      </c>
      <c r="T38" s="16" t="s">
        <v>10</v>
      </c>
      <c r="U38" s="16"/>
      <c r="V38" s="30"/>
      <c r="W38" s="22">
        <v>1</v>
      </c>
      <c r="X38" s="23">
        <v>2</v>
      </c>
      <c r="Y38" s="23">
        <v>1</v>
      </c>
      <c r="Z38" s="24"/>
    </row>
    <row r="39" spans="1:97" x14ac:dyDescent="0.25">
      <c r="A39" s="13">
        <v>2</v>
      </c>
      <c r="B39" s="16" t="s">
        <v>5</v>
      </c>
      <c r="C39" s="16"/>
      <c r="D39" s="30"/>
      <c r="E39" s="22">
        <v>2</v>
      </c>
      <c r="F39" s="23">
        <v>1</v>
      </c>
      <c r="G39" s="23"/>
      <c r="H39" s="24">
        <v>1</v>
      </c>
      <c r="J39" s="13">
        <v>2</v>
      </c>
      <c r="K39" s="16" t="s">
        <v>5</v>
      </c>
      <c r="L39" s="16"/>
      <c r="M39" s="30"/>
      <c r="N39" s="22">
        <v>2</v>
      </c>
      <c r="O39" s="23">
        <v>1</v>
      </c>
      <c r="P39" s="23"/>
      <c r="Q39" s="24">
        <v>1</v>
      </c>
      <c r="S39" s="13">
        <v>2</v>
      </c>
      <c r="T39" s="16" t="s">
        <v>5</v>
      </c>
      <c r="U39" s="16"/>
      <c r="V39" s="30"/>
      <c r="W39" s="22">
        <v>2</v>
      </c>
      <c r="X39" s="23">
        <v>1</v>
      </c>
      <c r="Y39" s="23"/>
      <c r="Z39" s="24">
        <v>1</v>
      </c>
    </row>
    <row r="40" spans="1:97" x14ac:dyDescent="0.25">
      <c r="A40" s="13">
        <v>3</v>
      </c>
      <c r="B40" s="17" t="s">
        <v>11</v>
      </c>
      <c r="C40" s="17"/>
      <c r="D40" s="30">
        <v>1</v>
      </c>
      <c r="E40" s="22">
        <v>1</v>
      </c>
      <c r="F40" s="23"/>
      <c r="G40" s="23">
        <v>2</v>
      </c>
      <c r="H40" s="24">
        <v>1</v>
      </c>
      <c r="J40" s="13">
        <v>3</v>
      </c>
      <c r="K40" s="17" t="s">
        <v>11</v>
      </c>
      <c r="L40" s="17"/>
      <c r="M40" s="30">
        <v>1</v>
      </c>
      <c r="N40" s="22">
        <v>1</v>
      </c>
      <c r="O40" s="23"/>
      <c r="P40" s="23">
        <v>2</v>
      </c>
      <c r="Q40" s="24">
        <v>1</v>
      </c>
      <c r="S40" s="13">
        <v>3</v>
      </c>
      <c r="T40" s="17" t="s">
        <v>11</v>
      </c>
      <c r="U40" s="17"/>
      <c r="V40" s="30">
        <v>1</v>
      </c>
      <c r="W40" s="22">
        <v>1</v>
      </c>
      <c r="X40" s="23"/>
      <c r="Y40" s="23">
        <v>2</v>
      </c>
      <c r="Z40" s="24">
        <v>1</v>
      </c>
    </row>
    <row r="41" spans="1:97" x14ac:dyDescent="0.25">
      <c r="A41" s="13">
        <v>4</v>
      </c>
      <c r="B41" s="17" t="s">
        <v>16</v>
      </c>
      <c r="C41" s="17"/>
      <c r="D41" s="30"/>
      <c r="E41" s="22"/>
      <c r="F41" s="23">
        <v>1</v>
      </c>
      <c r="G41" s="23">
        <v>1</v>
      </c>
      <c r="H41" s="24">
        <v>2</v>
      </c>
      <c r="J41" s="13">
        <v>4</v>
      </c>
      <c r="K41" s="17" t="s">
        <v>16</v>
      </c>
      <c r="L41" s="17"/>
      <c r="M41" s="30"/>
      <c r="N41" s="22"/>
      <c r="O41" s="23">
        <v>1</v>
      </c>
      <c r="P41" s="23">
        <v>1</v>
      </c>
      <c r="Q41" s="24">
        <v>2</v>
      </c>
      <c r="S41" s="13">
        <v>4</v>
      </c>
      <c r="T41" s="17" t="s">
        <v>16</v>
      </c>
      <c r="U41" s="17"/>
      <c r="V41" s="30"/>
      <c r="W41" s="22"/>
      <c r="X41" s="23">
        <v>1</v>
      </c>
      <c r="Y41" s="23">
        <v>1</v>
      </c>
      <c r="Z41" s="24">
        <v>2</v>
      </c>
    </row>
    <row r="42" spans="1:97" x14ac:dyDescent="0.25">
      <c r="A42" s="13">
        <v>5</v>
      </c>
      <c r="B42" s="17" t="s">
        <v>15</v>
      </c>
      <c r="C42" s="17"/>
      <c r="D42" s="30"/>
      <c r="E42" s="22">
        <v>1</v>
      </c>
      <c r="F42" s="23">
        <v>1</v>
      </c>
      <c r="G42" s="23"/>
      <c r="H42" s="24">
        <v>1</v>
      </c>
      <c r="J42" s="13">
        <v>5</v>
      </c>
      <c r="K42" s="17" t="s">
        <v>15</v>
      </c>
      <c r="L42" s="17"/>
      <c r="M42" s="30"/>
      <c r="N42" s="22">
        <v>1</v>
      </c>
      <c r="O42" s="23">
        <v>1</v>
      </c>
      <c r="P42" s="23"/>
      <c r="Q42" s="24">
        <v>1</v>
      </c>
      <c r="S42" s="13">
        <v>5</v>
      </c>
      <c r="T42" s="17" t="s">
        <v>15</v>
      </c>
      <c r="U42" s="17"/>
      <c r="V42" s="30"/>
      <c r="W42" s="22">
        <v>1</v>
      </c>
      <c r="X42" s="23">
        <v>1</v>
      </c>
      <c r="Y42" s="23"/>
      <c r="Z42" s="24">
        <v>1</v>
      </c>
    </row>
    <row r="43" spans="1:97" x14ac:dyDescent="0.25">
      <c r="A43" s="13">
        <v>6</v>
      </c>
      <c r="B43" s="17" t="s">
        <v>14</v>
      </c>
      <c r="C43" s="17"/>
      <c r="D43" s="30">
        <v>1</v>
      </c>
      <c r="E43" s="22">
        <v>1</v>
      </c>
      <c r="F43" s="23">
        <v>1</v>
      </c>
      <c r="G43" s="23"/>
      <c r="H43" s="24">
        <v>1</v>
      </c>
      <c r="J43" s="13">
        <v>6</v>
      </c>
      <c r="K43" s="17" t="s">
        <v>14</v>
      </c>
      <c r="L43" s="17"/>
      <c r="M43" s="30">
        <v>1</v>
      </c>
      <c r="N43" s="22">
        <v>1</v>
      </c>
      <c r="O43" s="23">
        <v>1</v>
      </c>
      <c r="P43" s="23"/>
      <c r="Q43" s="24">
        <v>1</v>
      </c>
      <c r="S43" s="13">
        <v>6</v>
      </c>
      <c r="T43" s="17" t="s">
        <v>14</v>
      </c>
      <c r="U43" s="17"/>
      <c r="V43" s="30">
        <v>1</v>
      </c>
      <c r="W43" s="22">
        <v>1</v>
      </c>
      <c r="X43" s="23">
        <v>1</v>
      </c>
      <c r="Y43" s="23"/>
      <c r="Z43" s="24">
        <v>1</v>
      </c>
    </row>
    <row r="44" spans="1:97" x14ac:dyDescent="0.25">
      <c r="A44" s="13">
        <v>7</v>
      </c>
      <c r="B44" s="17" t="s">
        <v>12</v>
      </c>
      <c r="C44" s="17"/>
      <c r="D44" s="30"/>
      <c r="E44" s="22">
        <v>1</v>
      </c>
      <c r="F44" s="23"/>
      <c r="G44" s="23">
        <v>1</v>
      </c>
      <c r="H44" s="24">
        <v>1</v>
      </c>
      <c r="J44" s="13">
        <v>7</v>
      </c>
      <c r="K44" s="17" t="s">
        <v>12</v>
      </c>
      <c r="L44" s="17"/>
      <c r="M44" s="30"/>
      <c r="N44" s="22">
        <v>1</v>
      </c>
      <c r="O44" s="23"/>
      <c r="P44" s="23">
        <v>1</v>
      </c>
      <c r="Q44" s="24">
        <v>1</v>
      </c>
      <c r="S44" s="13">
        <v>7</v>
      </c>
      <c r="T44" s="17" t="s">
        <v>12</v>
      </c>
      <c r="U44" s="17"/>
      <c r="V44" s="30"/>
      <c r="W44" s="22">
        <v>1</v>
      </c>
      <c r="X44" s="23"/>
      <c r="Y44" s="23">
        <v>1</v>
      </c>
      <c r="Z44" s="24">
        <v>1</v>
      </c>
    </row>
    <row r="45" spans="1:97" x14ac:dyDescent="0.25">
      <c r="A45" s="13">
        <v>8</v>
      </c>
      <c r="B45" s="17" t="s">
        <v>13</v>
      </c>
      <c r="C45" s="17"/>
      <c r="D45" s="30">
        <v>1</v>
      </c>
      <c r="E45" s="22">
        <v>1</v>
      </c>
      <c r="F45" s="23"/>
      <c r="G45" s="23">
        <v>1</v>
      </c>
      <c r="H45" s="24">
        <v>1</v>
      </c>
      <c r="J45" s="13">
        <v>8</v>
      </c>
      <c r="K45" s="17" t="s">
        <v>13</v>
      </c>
      <c r="L45" s="17"/>
      <c r="M45" s="30">
        <v>1</v>
      </c>
      <c r="N45" s="22">
        <v>1</v>
      </c>
      <c r="O45" s="23"/>
      <c r="P45" s="23">
        <v>1</v>
      </c>
      <c r="Q45" s="24">
        <v>1</v>
      </c>
      <c r="S45" s="13">
        <v>8</v>
      </c>
      <c r="T45" s="17" t="s">
        <v>13</v>
      </c>
      <c r="U45" s="17"/>
      <c r="V45" s="30">
        <v>1</v>
      </c>
      <c r="W45" s="22">
        <v>1</v>
      </c>
      <c r="X45" s="23"/>
      <c r="Y45" s="23">
        <v>1</v>
      </c>
      <c r="Z45" s="24">
        <v>1</v>
      </c>
    </row>
    <row r="46" spans="1:97" x14ac:dyDescent="0.25">
      <c r="A46" s="13">
        <v>9</v>
      </c>
      <c r="B46" s="16" t="s">
        <v>17</v>
      </c>
      <c r="C46" s="16" t="s">
        <v>19</v>
      </c>
      <c r="D46" s="30"/>
      <c r="E46" s="22">
        <v>1</v>
      </c>
      <c r="F46" s="23">
        <v>1</v>
      </c>
      <c r="G46" s="23">
        <v>2</v>
      </c>
      <c r="H46" s="24">
        <v>1</v>
      </c>
      <c r="J46" s="13">
        <v>9</v>
      </c>
      <c r="K46" s="16" t="s">
        <v>17</v>
      </c>
      <c r="L46" s="16" t="s">
        <v>19</v>
      </c>
      <c r="M46" s="30"/>
      <c r="N46" s="22">
        <v>1</v>
      </c>
      <c r="O46" s="23">
        <v>1</v>
      </c>
      <c r="P46" s="23">
        <v>2</v>
      </c>
      <c r="Q46" s="24">
        <v>1</v>
      </c>
      <c r="S46" s="13">
        <v>9</v>
      </c>
      <c r="T46" s="16" t="s">
        <v>17</v>
      </c>
      <c r="U46" s="16" t="s">
        <v>19</v>
      </c>
      <c r="V46" s="30"/>
      <c r="W46" s="22">
        <v>1</v>
      </c>
      <c r="X46" s="23">
        <v>1</v>
      </c>
      <c r="Y46" s="23">
        <v>2</v>
      </c>
      <c r="Z46" s="24">
        <v>1</v>
      </c>
    </row>
    <row r="47" spans="1:97" x14ac:dyDescent="0.25">
      <c r="A47" s="13">
        <v>10</v>
      </c>
      <c r="B47" s="16" t="s">
        <v>23</v>
      </c>
      <c r="C47" s="16" t="s">
        <v>20</v>
      </c>
      <c r="D47" s="30"/>
      <c r="E47" s="22">
        <v>1</v>
      </c>
      <c r="F47" s="23">
        <v>3</v>
      </c>
      <c r="G47" s="23">
        <v>1</v>
      </c>
      <c r="H47" s="24"/>
      <c r="J47" s="13">
        <v>10</v>
      </c>
      <c r="K47" s="16" t="s">
        <v>23</v>
      </c>
      <c r="L47" s="16" t="s">
        <v>20</v>
      </c>
      <c r="M47" s="30"/>
      <c r="N47" s="22">
        <v>1</v>
      </c>
      <c r="O47" s="23">
        <v>3</v>
      </c>
      <c r="P47" s="23">
        <v>1</v>
      </c>
      <c r="Q47" s="24"/>
      <c r="S47" s="13">
        <v>10</v>
      </c>
      <c r="T47" s="16" t="s">
        <v>23</v>
      </c>
      <c r="U47" s="16" t="s">
        <v>20</v>
      </c>
      <c r="V47" s="30"/>
      <c r="W47" s="22">
        <v>1</v>
      </c>
      <c r="X47" s="23">
        <v>3</v>
      </c>
      <c r="Y47" s="23">
        <v>1</v>
      </c>
      <c r="Z47" s="24"/>
    </row>
    <row r="48" spans="1:97" x14ac:dyDescent="0.25">
      <c r="A48" s="13">
        <v>11</v>
      </c>
      <c r="B48" s="16" t="s">
        <v>22</v>
      </c>
      <c r="C48" s="16" t="s">
        <v>21</v>
      </c>
      <c r="D48" s="30"/>
      <c r="E48" s="22">
        <v>1</v>
      </c>
      <c r="F48" s="23">
        <v>1</v>
      </c>
      <c r="G48" s="23">
        <v>1</v>
      </c>
      <c r="H48" s="24">
        <v>2</v>
      </c>
      <c r="J48" s="13">
        <v>11</v>
      </c>
      <c r="K48" s="16" t="s">
        <v>22</v>
      </c>
      <c r="L48" s="16" t="s">
        <v>21</v>
      </c>
      <c r="M48" s="30"/>
      <c r="N48" s="22">
        <v>1</v>
      </c>
      <c r="O48" s="23">
        <v>1</v>
      </c>
      <c r="P48" s="23">
        <v>1</v>
      </c>
      <c r="Q48" s="24">
        <v>2</v>
      </c>
      <c r="S48" s="13">
        <v>11</v>
      </c>
      <c r="T48" s="16" t="s">
        <v>22</v>
      </c>
      <c r="U48" s="16" t="s">
        <v>21</v>
      </c>
      <c r="V48" s="30"/>
      <c r="W48" s="22">
        <v>1</v>
      </c>
      <c r="X48" s="23">
        <v>1</v>
      </c>
      <c r="Y48" s="23">
        <v>1</v>
      </c>
      <c r="Z48" s="24">
        <v>2</v>
      </c>
    </row>
    <row r="49" spans="1:97" x14ac:dyDescent="0.25">
      <c r="A49" s="13">
        <v>12</v>
      </c>
      <c r="B49" s="16" t="s">
        <v>24</v>
      </c>
      <c r="C49" s="16" t="s">
        <v>25</v>
      </c>
      <c r="D49" s="30"/>
      <c r="E49" s="22">
        <v>2</v>
      </c>
      <c r="F49" s="23">
        <v>2</v>
      </c>
      <c r="G49" s="23">
        <v>1</v>
      </c>
      <c r="H49" s="24"/>
      <c r="J49" s="13">
        <v>12</v>
      </c>
      <c r="K49" s="16" t="s">
        <v>24</v>
      </c>
      <c r="L49" s="16" t="s">
        <v>25</v>
      </c>
      <c r="M49" s="30"/>
      <c r="N49" s="22">
        <v>2</v>
      </c>
      <c r="O49" s="23">
        <v>2</v>
      </c>
      <c r="P49" s="23">
        <v>1</v>
      </c>
      <c r="Q49" s="24"/>
      <c r="S49" s="13">
        <v>12</v>
      </c>
      <c r="T49" s="16" t="s">
        <v>24</v>
      </c>
      <c r="U49" s="16" t="s">
        <v>25</v>
      </c>
      <c r="V49" s="30"/>
      <c r="W49" s="22">
        <v>2</v>
      </c>
      <c r="X49" s="23">
        <v>2</v>
      </c>
      <c r="Y49" s="23">
        <v>1</v>
      </c>
      <c r="Z49" s="24"/>
    </row>
    <row r="50" spans="1:97" x14ac:dyDescent="0.25">
      <c r="A50" s="13">
        <v>13</v>
      </c>
      <c r="B50" s="16" t="s">
        <v>28</v>
      </c>
      <c r="C50" s="16" t="s">
        <v>27</v>
      </c>
      <c r="D50" s="30"/>
      <c r="E50" s="22"/>
      <c r="F50" s="23"/>
      <c r="G50" s="23">
        <v>3</v>
      </c>
      <c r="H50" s="24">
        <v>2</v>
      </c>
      <c r="J50" s="13">
        <v>13</v>
      </c>
      <c r="K50" s="16" t="s">
        <v>28</v>
      </c>
      <c r="L50" s="16" t="s">
        <v>27</v>
      </c>
      <c r="M50" s="30"/>
      <c r="N50" s="22"/>
      <c r="O50" s="23"/>
      <c r="P50" s="23">
        <v>3</v>
      </c>
      <c r="Q50" s="24">
        <v>2</v>
      </c>
      <c r="S50" s="13">
        <v>13</v>
      </c>
      <c r="T50" s="16" t="s">
        <v>28</v>
      </c>
      <c r="U50" s="16" t="s">
        <v>27</v>
      </c>
      <c r="V50" s="30"/>
      <c r="W50" s="22"/>
      <c r="X50" s="23"/>
      <c r="Y50" s="23">
        <v>3</v>
      </c>
      <c r="Z50" s="24">
        <v>2</v>
      </c>
    </row>
    <row r="51" spans="1:97" x14ac:dyDescent="0.25">
      <c r="A51" s="13">
        <v>14</v>
      </c>
      <c r="B51" s="16" t="s">
        <v>30</v>
      </c>
      <c r="C51" s="16" t="s">
        <v>29</v>
      </c>
      <c r="D51" s="30"/>
      <c r="E51" s="22">
        <v>2</v>
      </c>
      <c r="F51" s="23">
        <v>2</v>
      </c>
      <c r="G51" s="23">
        <v>1</v>
      </c>
      <c r="H51" s="24"/>
      <c r="J51" s="13">
        <v>14</v>
      </c>
      <c r="K51" s="16" t="s">
        <v>30</v>
      </c>
      <c r="L51" s="16" t="s">
        <v>29</v>
      </c>
      <c r="M51" s="30"/>
      <c r="N51" s="22">
        <v>2</v>
      </c>
      <c r="O51" s="23">
        <v>2</v>
      </c>
      <c r="P51" s="23">
        <v>1</v>
      </c>
      <c r="Q51" s="24"/>
      <c r="S51" s="13">
        <v>14</v>
      </c>
      <c r="T51" s="16" t="s">
        <v>30</v>
      </c>
      <c r="U51" s="16" t="s">
        <v>29</v>
      </c>
      <c r="V51" s="30"/>
      <c r="W51" s="22">
        <v>2</v>
      </c>
      <c r="X51" s="23">
        <v>2</v>
      </c>
      <c r="Y51" s="23">
        <v>1</v>
      </c>
      <c r="Z51" s="24"/>
    </row>
    <row r="52" spans="1:97" x14ac:dyDescent="0.25">
      <c r="A52" s="13">
        <v>15</v>
      </c>
      <c r="B52" s="16" t="s">
        <v>33</v>
      </c>
      <c r="C52" s="16" t="s">
        <v>32</v>
      </c>
      <c r="D52" s="30"/>
      <c r="E52" s="22">
        <v>2</v>
      </c>
      <c r="F52" s="23">
        <v>2</v>
      </c>
      <c r="G52" s="23"/>
      <c r="H52" s="24">
        <v>1</v>
      </c>
      <c r="J52" s="13">
        <v>15</v>
      </c>
      <c r="K52" s="16" t="s">
        <v>33</v>
      </c>
      <c r="L52" s="16" t="s">
        <v>32</v>
      </c>
      <c r="M52" s="30"/>
      <c r="N52" s="22">
        <v>2</v>
      </c>
      <c r="O52" s="23">
        <v>2</v>
      </c>
      <c r="P52" s="23"/>
      <c r="Q52" s="24">
        <v>1</v>
      </c>
      <c r="S52" s="13">
        <v>15</v>
      </c>
      <c r="T52" s="16" t="s">
        <v>33</v>
      </c>
      <c r="U52" s="16" t="s">
        <v>32</v>
      </c>
      <c r="V52" s="30"/>
      <c r="W52" s="22">
        <v>2</v>
      </c>
      <c r="X52" s="23">
        <v>2</v>
      </c>
      <c r="Y52" s="23"/>
      <c r="Z52" s="24">
        <v>1</v>
      </c>
    </row>
    <row r="53" spans="1:97" x14ac:dyDescent="0.25">
      <c r="A53" s="13">
        <v>16</v>
      </c>
      <c r="B53" s="16" t="s">
        <v>34</v>
      </c>
      <c r="C53" s="16" t="s">
        <v>31</v>
      </c>
      <c r="D53" s="30"/>
      <c r="E53" s="22">
        <v>2</v>
      </c>
      <c r="F53" s="23">
        <v>1</v>
      </c>
      <c r="G53" s="23">
        <v>1</v>
      </c>
      <c r="H53" s="24">
        <v>1</v>
      </c>
      <c r="J53" s="13">
        <v>16</v>
      </c>
      <c r="K53" s="16" t="s">
        <v>34</v>
      </c>
      <c r="L53" s="16" t="s">
        <v>31</v>
      </c>
      <c r="M53" s="30"/>
      <c r="N53" s="22">
        <v>2</v>
      </c>
      <c r="O53" s="23">
        <v>1</v>
      </c>
      <c r="P53" s="23">
        <v>1</v>
      </c>
      <c r="Q53" s="24">
        <v>1</v>
      </c>
      <c r="S53" s="13">
        <v>16</v>
      </c>
      <c r="T53" s="16" t="s">
        <v>34</v>
      </c>
      <c r="U53" s="16" t="s">
        <v>31</v>
      </c>
      <c r="V53" s="30"/>
      <c r="W53" s="22">
        <v>2</v>
      </c>
      <c r="X53" s="23">
        <v>1</v>
      </c>
      <c r="Y53" s="23">
        <v>1</v>
      </c>
      <c r="Z53" s="24">
        <v>1</v>
      </c>
    </row>
    <row r="54" spans="1:97" x14ac:dyDescent="0.25">
      <c r="A54" s="13">
        <v>17</v>
      </c>
      <c r="B54" s="16" t="s">
        <v>36</v>
      </c>
      <c r="C54" s="16" t="s">
        <v>35</v>
      </c>
      <c r="D54" s="30"/>
      <c r="E54" s="22">
        <v>1</v>
      </c>
      <c r="F54" s="23">
        <v>1</v>
      </c>
      <c r="G54" s="23">
        <v>2</v>
      </c>
      <c r="H54" s="24">
        <v>1</v>
      </c>
      <c r="J54" s="13">
        <v>17</v>
      </c>
      <c r="K54" s="16" t="s">
        <v>36</v>
      </c>
      <c r="L54" s="16" t="s">
        <v>35</v>
      </c>
      <c r="M54" s="30"/>
      <c r="N54" s="22">
        <v>1</v>
      </c>
      <c r="O54" s="23">
        <v>1</v>
      </c>
      <c r="P54" s="23">
        <v>2</v>
      </c>
      <c r="Q54" s="24">
        <v>1</v>
      </c>
      <c r="S54" s="13">
        <v>17</v>
      </c>
      <c r="T54" s="16" t="s">
        <v>36</v>
      </c>
      <c r="U54" s="16" t="s">
        <v>35</v>
      </c>
      <c r="V54" s="30"/>
      <c r="W54" s="22">
        <v>1</v>
      </c>
      <c r="X54" s="23">
        <v>1</v>
      </c>
      <c r="Y54" s="23">
        <v>2</v>
      </c>
      <c r="Z54" s="24">
        <v>1</v>
      </c>
    </row>
    <row r="55" spans="1:97" ht="15.75" thickBot="1" x14ac:dyDescent="0.3">
      <c r="A55" s="14">
        <v>18</v>
      </c>
      <c r="B55" s="18" t="s">
        <v>38</v>
      </c>
      <c r="C55" s="18" t="s">
        <v>37</v>
      </c>
      <c r="D55" s="31"/>
      <c r="E55" s="25">
        <v>1</v>
      </c>
      <c r="F55" s="26">
        <v>3</v>
      </c>
      <c r="G55" s="26">
        <v>1</v>
      </c>
      <c r="H55" s="27"/>
      <c r="J55" s="14">
        <v>18</v>
      </c>
      <c r="K55" s="18" t="s">
        <v>38</v>
      </c>
      <c r="L55" s="18" t="s">
        <v>37</v>
      </c>
      <c r="M55" s="31"/>
      <c r="N55" s="25">
        <v>1</v>
      </c>
      <c r="O55" s="26">
        <v>3</v>
      </c>
      <c r="P55" s="26">
        <v>1</v>
      </c>
      <c r="Q55" s="27"/>
      <c r="S55" s="14">
        <v>18</v>
      </c>
      <c r="T55" s="18" t="s">
        <v>38</v>
      </c>
      <c r="U55" s="18" t="s">
        <v>37</v>
      </c>
      <c r="V55" s="31"/>
      <c r="W55" s="25">
        <v>1</v>
      </c>
      <c r="X55" s="26">
        <v>3</v>
      </c>
      <c r="Y55" s="26">
        <v>1</v>
      </c>
      <c r="Z55" s="27"/>
    </row>
    <row r="56" spans="1:97" s="37" customFormat="1" x14ac:dyDescent="0.25">
      <c r="A56" s="36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</row>
    <row r="57" spans="1:97" s="37" customFormat="1" x14ac:dyDescent="0.25">
      <c r="A57" s="36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</row>
    <row r="58" spans="1:97" s="2" customFormat="1" x14ac:dyDescent="0.25">
      <c r="A58" s="3"/>
    </row>
    <row r="59" spans="1:97" s="2" customFormat="1" x14ac:dyDescent="0.25">
      <c r="A59" s="3"/>
    </row>
    <row r="60" spans="1:97" s="2" customFormat="1" x14ac:dyDescent="0.25">
      <c r="A60" s="3"/>
    </row>
    <row r="61" spans="1:97" s="2" customFormat="1" x14ac:dyDescent="0.25">
      <c r="A61" s="3"/>
    </row>
    <row r="62" spans="1:97" s="2" customFormat="1" x14ac:dyDescent="0.25">
      <c r="A62" s="3"/>
    </row>
    <row r="63" spans="1:97" s="2" customFormat="1" x14ac:dyDescent="0.25">
      <c r="A63" s="3"/>
    </row>
    <row r="64" spans="1:97" s="2" customFormat="1" x14ac:dyDescent="0.25">
      <c r="A64" s="3"/>
    </row>
    <row r="65" spans="1:1" s="2" customFormat="1" x14ac:dyDescent="0.25">
      <c r="A65" s="3"/>
    </row>
    <row r="66" spans="1:1" s="2" customFormat="1" x14ac:dyDescent="0.25">
      <c r="A66" s="3"/>
    </row>
    <row r="67" spans="1:1" s="2" customFormat="1" x14ac:dyDescent="0.25">
      <c r="A67" s="3"/>
    </row>
    <row r="68" spans="1:1" s="2" customFormat="1" x14ac:dyDescent="0.25">
      <c r="A68" s="3"/>
    </row>
    <row r="69" spans="1:1" s="2" customFormat="1" x14ac:dyDescent="0.25">
      <c r="A69" s="3"/>
    </row>
    <row r="70" spans="1:1" s="2" customFormat="1" x14ac:dyDescent="0.25">
      <c r="A70" s="3"/>
    </row>
    <row r="71" spans="1:1" s="2" customFormat="1" x14ac:dyDescent="0.25">
      <c r="A71" s="3"/>
    </row>
    <row r="72" spans="1:1" s="2" customFormat="1" x14ac:dyDescent="0.25">
      <c r="A72" s="3"/>
    </row>
    <row r="73" spans="1:1" s="2" customFormat="1" x14ac:dyDescent="0.25">
      <c r="A73" s="3"/>
    </row>
    <row r="74" spans="1:1" s="2" customFormat="1" x14ac:dyDescent="0.25">
      <c r="A74" s="3"/>
    </row>
    <row r="75" spans="1:1" s="2" customFormat="1" x14ac:dyDescent="0.25">
      <c r="A75" s="3"/>
    </row>
    <row r="76" spans="1:1" s="2" customFormat="1" x14ac:dyDescent="0.25">
      <c r="A76" s="3"/>
    </row>
    <row r="77" spans="1:1" s="2" customFormat="1" x14ac:dyDescent="0.25">
      <c r="A77" s="3"/>
    </row>
    <row r="78" spans="1:1" s="2" customFormat="1" x14ac:dyDescent="0.25">
      <c r="A78" s="3"/>
    </row>
    <row r="79" spans="1:1" s="2" customFormat="1" x14ac:dyDescent="0.25">
      <c r="A79" s="3"/>
    </row>
    <row r="80" spans="1:1" s="2" customFormat="1" x14ac:dyDescent="0.25">
      <c r="A80" s="3"/>
    </row>
    <row r="81" spans="1:1" s="2" customFormat="1" x14ac:dyDescent="0.25">
      <c r="A81" s="3"/>
    </row>
    <row r="82" spans="1:1" s="2" customFormat="1" x14ac:dyDescent="0.25">
      <c r="A82" s="3"/>
    </row>
    <row r="83" spans="1:1" s="2" customFormat="1" x14ac:dyDescent="0.25">
      <c r="A83" s="3"/>
    </row>
    <row r="84" spans="1:1" s="2" customFormat="1" x14ac:dyDescent="0.25">
      <c r="A84" s="3"/>
    </row>
    <row r="85" spans="1:1" s="2" customFormat="1" x14ac:dyDescent="0.25">
      <c r="A85" s="3"/>
    </row>
    <row r="86" spans="1:1" s="2" customFormat="1" x14ac:dyDescent="0.25">
      <c r="A86" s="3"/>
    </row>
    <row r="87" spans="1:1" s="2" customFormat="1" x14ac:dyDescent="0.25">
      <c r="A87" s="3"/>
    </row>
    <row r="88" spans="1:1" s="2" customFormat="1" x14ac:dyDescent="0.25">
      <c r="A88" s="3"/>
    </row>
    <row r="89" spans="1:1" s="2" customFormat="1" x14ac:dyDescent="0.25">
      <c r="A89" s="3"/>
    </row>
    <row r="90" spans="1:1" s="2" customFormat="1" x14ac:dyDescent="0.25">
      <c r="A90" s="3"/>
    </row>
    <row r="91" spans="1:1" s="2" customFormat="1" x14ac:dyDescent="0.25">
      <c r="A91" s="3"/>
    </row>
    <row r="92" spans="1:1" s="2" customFormat="1" x14ac:dyDescent="0.25">
      <c r="A92" s="3"/>
    </row>
    <row r="93" spans="1:1" s="2" customFormat="1" x14ac:dyDescent="0.25">
      <c r="A93" s="3"/>
    </row>
    <row r="94" spans="1:1" s="2" customFormat="1" x14ac:dyDescent="0.25">
      <c r="A94" s="3"/>
    </row>
    <row r="95" spans="1:1" s="2" customFormat="1" x14ac:dyDescent="0.25">
      <c r="A95" s="3"/>
    </row>
    <row r="96" spans="1:1" s="2" customFormat="1" x14ac:dyDescent="0.25">
      <c r="A96" s="3"/>
    </row>
    <row r="97" spans="1:1" s="2" customFormat="1" x14ac:dyDescent="0.25">
      <c r="A97" s="3"/>
    </row>
    <row r="98" spans="1:1" s="2" customFormat="1" x14ac:dyDescent="0.25">
      <c r="A98" s="3"/>
    </row>
    <row r="99" spans="1:1" s="2" customFormat="1" x14ac:dyDescent="0.25">
      <c r="A99" s="3"/>
    </row>
    <row r="100" spans="1:1" s="2" customFormat="1" x14ac:dyDescent="0.25">
      <c r="A100" s="3"/>
    </row>
    <row r="101" spans="1:1" s="2" customFormat="1" x14ac:dyDescent="0.25">
      <c r="A101" s="3"/>
    </row>
    <row r="102" spans="1:1" s="2" customFormat="1" x14ac:dyDescent="0.25">
      <c r="A102" s="3"/>
    </row>
    <row r="103" spans="1:1" s="2" customFormat="1" x14ac:dyDescent="0.25">
      <c r="A103" s="3"/>
    </row>
    <row r="104" spans="1:1" s="2" customFormat="1" x14ac:dyDescent="0.25">
      <c r="A104" s="3"/>
    </row>
    <row r="105" spans="1:1" s="2" customFormat="1" x14ac:dyDescent="0.25">
      <c r="A105" s="3"/>
    </row>
    <row r="106" spans="1:1" s="2" customFormat="1" x14ac:dyDescent="0.25">
      <c r="A106" s="3"/>
    </row>
    <row r="107" spans="1:1" s="2" customFormat="1" x14ac:dyDescent="0.25">
      <c r="A107" s="3"/>
    </row>
    <row r="108" spans="1:1" s="2" customFormat="1" x14ac:dyDescent="0.25">
      <c r="A108" s="3"/>
    </row>
    <row r="109" spans="1:1" s="2" customFormat="1" x14ac:dyDescent="0.25">
      <c r="A109" s="3"/>
    </row>
    <row r="110" spans="1:1" s="2" customFormat="1" x14ac:dyDescent="0.25">
      <c r="A110" s="3"/>
    </row>
    <row r="111" spans="1:1" s="2" customFormat="1" x14ac:dyDescent="0.25">
      <c r="A111" s="3"/>
    </row>
    <row r="112" spans="1:1" s="2" customFormat="1" x14ac:dyDescent="0.25">
      <c r="A112" s="3"/>
    </row>
    <row r="113" spans="1:1" s="2" customFormat="1" x14ac:dyDescent="0.25">
      <c r="A113" s="3"/>
    </row>
    <row r="114" spans="1:1" s="2" customFormat="1" x14ac:dyDescent="0.25">
      <c r="A114" s="3"/>
    </row>
    <row r="115" spans="1:1" s="2" customFormat="1" x14ac:dyDescent="0.25">
      <c r="A115" s="3"/>
    </row>
    <row r="116" spans="1:1" s="2" customFormat="1" x14ac:dyDescent="0.25">
      <c r="A116" s="3"/>
    </row>
    <row r="117" spans="1:1" s="2" customFormat="1" x14ac:dyDescent="0.25">
      <c r="A117" s="3"/>
    </row>
    <row r="118" spans="1:1" s="2" customFormat="1" x14ac:dyDescent="0.25">
      <c r="A118" s="3"/>
    </row>
    <row r="119" spans="1:1" s="2" customFormat="1" x14ac:dyDescent="0.25">
      <c r="A119" s="3"/>
    </row>
    <row r="120" spans="1:1" s="2" customFormat="1" x14ac:dyDescent="0.25">
      <c r="A120" s="3"/>
    </row>
    <row r="121" spans="1:1" s="2" customFormat="1" x14ac:dyDescent="0.25">
      <c r="A121" s="3"/>
    </row>
    <row r="122" spans="1:1" s="2" customFormat="1" x14ac:dyDescent="0.25">
      <c r="A122" s="3"/>
    </row>
    <row r="123" spans="1:1" s="2" customFormat="1" x14ac:dyDescent="0.25">
      <c r="A123" s="3"/>
    </row>
    <row r="124" spans="1:1" s="2" customFormat="1" x14ac:dyDescent="0.25">
      <c r="A124" s="3"/>
    </row>
    <row r="125" spans="1:1" s="2" customFormat="1" x14ac:dyDescent="0.25">
      <c r="A125" s="3"/>
    </row>
    <row r="126" spans="1:1" s="2" customFormat="1" x14ac:dyDescent="0.25">
      <c r="A126" s="3"/>
    </row>
    <row r="127" spans="1:1" s="2" customFormat="1" x14ac:dyDescent="0.25">
      <c r="A127" s="3"/>
    </row>
    <row r="128" spans="1:1" s="2" customFormat="1" x14ac:dyDescent="0.25">
      <c r="A128" s="3"/>
    </row>
    <row r="129" spans="1:1" s="2" customFormat="1" x14ac:dyDescent="0.25">
      <c r="A129" s="3"/>
    </row>
    <row r="130" spans="1:1" s="2" customFormat="1" x14ac:dyDescent="0.25">
      <c r="A130" s="3"/>
    </row>
    <row r="131" spans="1:1" s="2" customFormat="1" x14ac:dyDescent="0.25">
      <c r="A131" s="3"/>
    </row>
    <row r="132" spans="1:1" s="2" customFormat="1" x14ac:dyDescent="0.25">
      <c r="A132" s="3"/>
    </row>
    <row r="133" spans="1:1" s="2" customFormat="1" x14ac:dyDescent="0.25">
      <c r="A133" s="3"/>
    </row>
    <row r="134" spans="1:1" s="2" customFormat="1" x14ac:dyDescent="0.25">
      <c r="A134" s="3"/>
    </row>
    <row r="135" spans="1:1" s="2" customFormat="1" x14ac:dyDescent="0.25">
      <c r="A135" s="3"/>
    </row>
    <row r="136" spans="1:1" s="2" customFormat="1" x14ac:dyDescent="0.25">
      <c r="A136" s="3"/>
    </row>
    <row r="137" spans="1:1" s="2" customFormat="1" x14ac:dyDescent="0.25">
      <c r="A137" s="3"/>
    </row>
    <row r="138" spans="1:1" s="2" customFormat="1" x14ac:dyDescent="0.25">
      <c r="A138" s="3"/>
    </row>
    <row r="139" spans="1:1" s="2" customFormat="1" x14ac:dyDescent="0.25">
      <c r="A139" s="3"/>
    </row>
    <row r="140" spans="1:1" s="2" customFormat="1" x14ac:dyDescent="0.25">
      <c r="A140" s="3"/>
    </row>
    <row r="141" spans="1:1" s="2" customFormat="1" x14ac:dyDescent="0.25">
      <c r="A141" s="3"/>
    </row>
    <row r="142" spans="1:1" s="2" customFormat="1" x14ac:dyDescent="0.25">
      <c r="A142" s="3"/>
    </row>
    <row r="143" spans="1:1" s="2" customFormat="1" x14ac:dyDescent="0.25">
      <c r="A143" s="3"/>
    </row>
    <row r="144" spans="1:1" s="2" customFormat="1" x14ac:dyDescent="0.25">
      <c r="A144" s="3"/>
    </row>
    <row r="145" spans="1:1" s="2" customFormat="1" x14ac:dyDescent="0.25">
      <c r="A145" s="3"/>
    </row>
    <row r="146" spans="1:1" s="2" customFormat="1" x14ac:dyDescent="0.25">
      <c r="A146" s="3"/>
    </row>
    <row r="147" spans="1:1" s="2" customFormat="1" x14ac:dyDescent="0.25">
      <c r="A147" s="3"/>
    </row>
    <row r="148" spans="1:1" s="2" customFormat="1" x14ac:dyDescent="0.25">
      <c r="A148" s="3"/>
    </row>
    <row r="149" spans="1:1" s="2" customFormat="1" x14ac:dyDescent="0.25">
      <c r="A149" s="3"/>
    </row>
    <row r="150" spans="1:1" s="2" customFormat="1" x14ac:dyDescent="0.25">
      <c r="A150" s="3"/>
    </row>
    <row r="151" spans="1:1" s="2" customFormat="1" x14ac:dyDescent="0.25">
      <c r="A151" s="3"/>
    </row>
    <row r="152" spans="1:1" s="2" customFormat="1" x14ac:dyDescent="0.25">
      <c r="A152" s="3"/>
    </row>
    <row r="153" spans="1:1" s="2" customFormat="1" x14ac:dyDescent="0.25">
      <c r="A153" s="3"/>
    </row>
    <row r="154" spans="1:1" s="2" customFormat="1" x14ac:dyDescent="0.25">
      <c r="A154" s="3"/>
    </row>
    <row r="155" spans="1:1" s="2" customFormat="1" x14ac:dyDescent="0.25">
      <c r="A155" s="3"/>
    </row>
    <row r="156" spans="1:1" s="2" customFormat="1" x14ac:dyDescent="0.25">
      <c r="A156" s="3"/>
    </row>
    <row r="157" spans="1:1" s="2" customFormat="1" x14ac:dyDescent="0.25">
      <c r="A157" s="3"/>
    </row>
    <row r="158" spans="1:1" s="2" customFormat="1" x14ac:dyDescent="0.25">
      <c r="A158" s="3"/>
    </row>
    <row r="159" spans="1:1" s="2" customFormat="1" x14ac:dyDescent="0.25">
      <c r="A159" s="3"/>
    </row>
    <row r="160" spans="1:1" s="2" customFormat="1" x14ac:dyDescent="0.25">
      <c r="A160" s="3"/>
    </row>
    <row r="161" spans="1:1" s="2" customFormat="1" x14ac:dyDescent="0.25">
      <c r="A161" s="3"/>
    </row>
    <row r="162" spans="1:1" s="2" customFormat="1" x14ac:dyDescent="0.25">
      <c r="A162" s="3"/>
    </row>
    <row r="163" spans="1:1" s="2" customFormat="1" x14ac:dyDescent="0.25">
      <c r="A163" s="3"/>
    </row>
    <row r="164" spans="1:1" s="2" customFormat="1" x14ac:dyDescent="0.25">
      <c r="A164" s="3"/>
    </row>
    <row r="165" spans="1:1" s="2" customFormat="1" x14ac:dyDescent="0.25">
      <c r="A165" s="3"/>
    </row>
    <row r="166" spans="1:1" s="2" customFormat="1" x14ac:dyDescent="0.25">
      <c r="A166" s="3"/>
    </row>
    <row r="167" spans="1:1" s="2" customFormat="1" x14ac:dyDescent="0.25">
      <c r="A167" s="3"/>
    </row>
    <row r="168" spans="1:1" s="2" customFormat="1" x14ac:dyDescent="0.25">
      <c r="A168" s="3"/>
    </row>
    <row r="169" spans="1:1" s="2" customFormat="1" x14ac:dyDescent="0.25">
      <c r="A169" s="3"/>
    </row>
    <row r="170" spans="1:1" s="2" customFormat="1" x14ac:dyDescent="0.25">
      <c r="A170" s="3"/>
    </row>
    <row r="171" spans="1:1" s="2" customFormat="1" x14ac:dyDescent="0.25">
      <c r="A171" s="3"/>
    </row>
    <row r="172" spans="1:1" s="2" customFormat="1" x14ac:dyDescent="0.25">
      <c r="A172" s="3"/>
    </row>
    <row r="173" spans="1:1" s="2" customFormat="1" x14ac:dyDescent="0.25">
      <c r="A173" s="3"/>
    </row>
    <row r="174" spans="1:1" s="2" customFormat="1" x14ac:dyDescent="0.25">
      <c r="A174" s="3"/>
    </row>
    <row r="175" spans="1:1" s="2" customFormat="1" x14ac:dyDescent="0.25">
      <c r="A175" s="3"/>
    </row>
    <row r="176" spans="1:1" s="2" customFormat="1" x14ac:dyDescent="0.25">
      <c r="A176" s="3"/>
    </row>
    <row r="177" spans="1:1" s="2" customFormat="1" x14ac:dyDescent="0.25">
      <c r="A177" s="3"/>
    </row>
    <row r="178" spans="1:1" s="2" customFormat="1" x14ac:dyDescent="0.25">
      <c r="A178" s="3"/>
    </row>
    <row r="179" spans="1:1" s="2" customFormat="1" x14ac:dyDescent="0.25">
      <c r="A179" s="3"/>
    </row>
    <row r="180" spans="1:1" s="2" customFormat="1" x14ac:dyDescent="0.25">
      <c r="A180" s="3"/>
    </row>
    <row r="181" spans="1:1" s="2" customFormat="1" x14ac:dyDescent="0.25">
      <c r="A181" s="3"/>
    </row>
    <row r="182" spans="1:1" s="2" customFormat="1" x14ac:dyDescent="0.25">
      <c r="A182" s="3"/>
    </row>
    <row r="183" spans="1:1" s="2" customFormat="1" x14ac:dyDescent="0.25">
      <c r="A183" s="3"/>
    </row>
    <row r="184" spans="1:1" s="2" customFormat="1" x14ac:dyDescent="0.25">
      <c r="A184" s="3"/>
    </row>
    <row r="185" spans="1:1" s="2" customFormat="1" x14ac:dyDescent="0.25">
      <c r="A185" s="3"/>
    </row>
    <row r="186" spans="1:1" s="2" customFormat="1" x14ac:dyDescent="0.25">
      <c r="A186" s="3"/>
    </row>
    <row r="187" spans="1:1" s="2" customFormat="1" x14ac:dyDescent="0.25">
      <c r="A187" s="3"/>
    </row>
    <row r="188" spans="1:1" s="2" customFormat="1" x14ac:dyDescent="0.25">
      <c r="A188" s="3"/>
    </row>
    <row r="189" spans="1:1" s="2" customFormat="1" x14ac:dyDescent="0.25">
      <c r="A189" s="3"/>
    </row>
    <row r="190" spans="1:1" s="2" customFormat="1" x14ac:dyDescent="0.25">
      <c r="A190" s="3"/>
    </row>
    <row r="191" spans="1:1" s="2" customFormat="1" x14ac:dyDescent="0.25">
      <c r="A191" s="3"/>
    </row>
    <row r="192" spans="1:1" s="2" customFormat="1" x14ac:dyDescent="0.25">
      <c r="A192" s="3"/>
    </row>
    <row r="193" spans="1:1" s="2" customFormat="1" x14ac:dyDescent="0.25">
      <c r="A193" s="3"/>
    </row>
    <row r="194" spans="1:1" s="2" customFormat="1" x14ac:dyDescent="0.25">
      <c r="A194" s="3"/>
    </row>
    <row r="195" spans="1:1" s="2" customFormat="1" x14ac:dyDescent="0.25">
      <c r="A195" s="3"/>
    </row>
    <row r="196" spans="1:1" s="2" customFormat="1" x14ac:dyDescent="0.25">
      <c r="A196" s="3"/>
    </row>
    <row r="197" spans="1:1" s="2" customFormat="1" x14ac:dyDescent="0.25">
      <c r="A197" s="3"/>
    </row>
    <row r="198" spans="1:1" s="2" customFormat="1" x14ac:dyDescent="0.25">
      <c r="A198" s="3"/>
    </row>
    <row r="199" spans="1:1" s="2" customFormat="1" x14ac:dyDescent="0.25">
      <c r="A199" s="3"/>
    </row>
    <row r="200" spans="1:1" s="2" customFormat="1" x14ac:dyDescent="0.25">
      <c r="A200" s="3"/>
    </row>
    <row r="201" spans="1:1" s="2" customFormat="1" x14ac:dyDescent="0.25">
      <c r="A201" s="3"/>
    </row>
    <row r="202" spans="1:1" s="2" customFormat="1" x14ac:dyDescent="0.25">
      <c r="A202" s="3"/>
    </row>
    <row r="203" spans="1:1" s="2" customFormat="1" x14ac:dyDescent="0.25">
      <c r="A203" s="3"/>
    </row>
    <row r="204" spans="1:1" s="2" customFormat="1" x14ac:dyDescent="0.25">
      <c r="A204" s="3"/>
    </row>
    <row r="205" spans="1:1" s="2" customFormat="1" x14ac:dyDescent="0.25">
      <c r="A205" s="3"/>
    </row>
    <row r="206" spans="1:1" s="2" customFormat="1" x14ac:dyDescent="0.25">
      <c r="A206" s="3"/>
    </row>
    <row r="207" spans="1:1" s="2" customFormat="1" x14ac:dyDescent="0.25">
      <c r="A207" s="3"/>
    </row>
    <row r="208" spans="1:1" s="2" customFormat="1" x14ac:dyDescent="0.25">
      <c r="A208" s="3"/>
    </row>
    <row r="209" spans="1:1" s="2" customFormat="1" x14ac:dyDescent="0.25">
      <c r="A209" s="3"/>
    </row>
    <row r="210" spans="1:1" s="2" customFormat="1" x14ac:dyDescent="0.25">
      <c r="A210" s="3"/>
    </row>
    <row r="211" spans="1:1" s="2" customFormat="1" x14ac:dyDescent="0.25">
      <c r="A211" s="3"/>
    </row>
    <row r="212" spans="1:1" s="2" customFormat="1" x14ac:dyDescent="0.25">
      <c r="A212" s="3"/>
    </row>
    <row r="213" spans="1:1" s="2" customFormat="1" x14ac:dyDescent="0.25">
      <c r="A213" s="3"/>
    </row>
    <row r="214" spans="1:1" s="2" customFormat="1" x14ac:dyDescent="0.25">
      <c r="A214" s="3"/>
    </row>
    <row r="215" spans="1:1" s="2" customFormat="1" x14ac:dyDescent="0.25">
      <c r="A215" s="3"/>
    </row>
    <row r="216" spans="1:1" s="2" customFormat="1" x14ac:dyDescent="0.25">
      <c r="A216" s="3"/>
    </row>
    <row r="217" spans="1:1" s="2" customFormat="1" x14ac:dyDescent="0.25">
      <c r="A217" s="3"/>
    </row>
    <row r="218" spans="1:1" s="2" customFormat="1" x14ac:dyDescent="0.25">
      <c r="A218" s="3"/>
    </row>
    <row r="219" spans="1:1" s="2" customFormat="1" x14ac:dyDescent="0.25">
      <c r="A219" s="3"/>
    </row>
    <row r="220" spans="1:1" s="2" customFormat="1" x14ac:dyDescent="0.25">
      <c r="A220" s="3"/>
    </row>
    <row r="221" spans="1:1" s="2" customFormat="1" x14ac:dyDescent="0.25">
      <c r="A221" s="3"/>
    </row>
    <row r="222" spans="1:1" s="2" customFormat="1" x14ac:dyDescent="0.25">
      <c r="A222" s="3"/>
    </row>
    <row r="223" spans="1:1" s="2" customFormat="1" x14ac:dyDescent="0.25">
      <c r="A223" s="3"/>
    </row>
    <row r="224" spans="1:1" s="2" customFormat="1" x14ac:dyDescent="0.25">
      <c r="A224" s="3"/>
    </row>
    <row r="225" spans="1:1" s="2" customFormat="1" x14ac:dyDescent="0.25">
      <c r="A225" s="3"/>
    </row>
    <row r="226" spans="1:1" s="2" customFormat="1" x14ac:dyDescent="0.25">
      <c r="A226" s="3"/>
    </row>
    <row r="227" spans="1:1" s="2" customFormat="1" x14ac:dyDescent="0.25">
      <c r="A227" s="3"/>
    </row>
    <row r="228" spans="1:1" s="2" customFormat="1" x14ac:dyDescent="0.25">
      <c r="A228" s="3"/>
    </row>
    <row r="229" spans="1:1" s="2" customFormat="1" x14ac:dyDescent="0.25">
      <c r="A229" s="3"/>
    </row>
    <row r="230" spans="1:1" s="2" customFormat="1" x14ac:dyDescent="0.25">
      <c r="A230" s="3"/>
    </row>
    <row r="231" spans="1:1" s="2" customFormat="1" x14ac:dyDescent="0.25">
      <c r="A231" s="3"/>
    </row>
    <row r="232" spans="1:1" s="2" customFormat="1" x14ac:dyDescent="0.25">
      <c r="A232" s="3"/>
    </row>
    <row r="233" spans="1:1" s="2" customFormat="1" x14ac:dyDescent="0.25">
      <c r="A233" s="3"/>
    </row>
    <row r="234" spans="1:1" s="2" customFormat="1" x14ac:dyDescent="0.25">
      <c r="A234" s="3"/>
    </row>
    <row r="235" spans="1:1" s="2" customFormat="1" x14ac:dyDescent="0.25">
      <c r="A235" s="3"/>
    </row>
    <row r="236" spans="1:1" s="2" customFormat="1" x14ac:dyDescent="0.25">
      <c r="A236" s="3"/>
    </row>
    <row r="237" spans="1:1" s="2" customFormat="1" x14ac:dyDescent="0.25">
      <c r="A237" s="3"/>
    </row>
    <row r="238" spans="1:1" s="2" customFormat="1" x14ac:dyDescent="0.25">
      <c r="A238" s="3"/>
    </row>
    <row r="239" spans="1:1" s="2" customFormat="1" x14ac:dyDescent="0.25">
      <c r="A239" s="3"/>
    </row>
    <row r="240" spans="1:1" s="2" customFormat="1" x14ac:dyDescent="0.25">
      <c r="A240" s="3"/>
    </row>
    <row r="241" spans="1:1" s="2" customFormat="1" x14ac:dyDescent="0.25">
      <c r="A241" s="3"/>
    </row>
    <row r="242" spans="1:1" s="2" customFormat="1" x14ac:dyDescent="0.25">
      <c r="A242" s="3"/>
    </row>
    <row r="243" spans="1:1" s="2" customFormat="1" x14ac:dyDescent="0.25">
      <c r="A243" s="3"/>
    </row>
    <row r="244" spans="1:1" s="2" customFormat="1" x14ac:dyDescent="0.25">
      <c r="A244" s="3"/>
    </row>
    <row r="245" spans="1:1" s="2" customFormat="1" x14ac:dyDescent="0.25">
      <c r="A245" s="3"/>
    </row>
    <row r="246" spans="1:1" s="2" customFormat="1" x14ac:dyDescent="0.25">
      <c r="A246" s="3"/>
    </row>
    <row r="247" spans="1:1" s="2" customFormat="1" x14ac:dyDescent="0.25">
      <c r="A247" s="3"/>
    </row>
    <row r="248" spans="1:1" s="2" customFormat="1" x14ac:dyDescent="0.25">
      <c r="A248" s="3"/>
    </row>
    <row r="249" spans="1:1" s="2" customFormat="1" x14ac:dyDescent="0.25">
      <c r="A249" s="3"/>
    </row>
    <row r="250" spans="1:1" s="2" customFormat="1" x14ac:dyDescent="0.25">
      <c r="A250" s="3"/>
    </row>
    <row r="251" spans="1:1" s="2" customFormat="1" x14ac:dyDescent="0.25">
      <c r="A251" s="3"/>
    </row>
    <row r="252" spans="1:1" s="2" customFormat="1" x14ac:dyDescent="0.25">
      <c r="A252" s="3"/>
    </row>
    <row r="253" spans="1:1" s="2" customFormat="1" x14ac:dyDescent="0.25">
      <c r="A253" s="3"/>
    </row>
    <row r="254" spans="1:1" s="2" customFormat="1" x14ac:dyDescent="0.25">
      <c r="A254" s="3"/>
    </row>
    <row r="255" spans="1:1" s="2" customFormat="1" x14ac:dyDescent="0.25">
      <c r="A255" s="3"/>
    </row>
    <row r="256" spans="1:1" s="2" customFormat="1" x14ac:dyDescent="0.25">
      <c r="A256" s="3"/>
    </row>
    <row r="257" spans="1:1" s="2" customFormat="1" x14ac:dyDescent="0.25">
      <c r="A257" s="3"/>
    </row>
    <row r="258" spans="1:1" s="2" customFormat="1" x14ac:dyDescent="0.25">
      <c r="A258" s="3"/>
    </row>
    <row r="259" spans="1:1" s="2" customFormat="1" x14ac:dyDescent="0.25">
      <c r="A259" s="3"/>
    </row>
    <row r="260" spans="1:1" s="2" customFormat="1" x14ac:dyDescent="0.25">
      <c r="A260" s="3"/>
    </row>
    <row r="261" spans="1:1" s="2" customFormat="1" x14ac:dyDescent="0.25">
      <c r="A261" s="3"/>
    </row>
    <row r="262" spans="1:1" s="2" customFormat="1" x14ac:dyDescent="0.25">
      <c r="A262" s="3"/>
    </row>
    <row r="263" spans="1:1" s="2" customFormat="1" x14ac:dyDescent="0.25">
      <c r="A263" s="3"/>
    </row>
    <row r="264" spans="1:1" s="2" customFormat="1" x14ac:dyDescent="0.25">
      <c r="A264" s="3"/>
    </row>
    <row r="265" spans="1:1" s="2" customFormat="1" x14ac:dyDescent="0.25">
      <c r="A265" s="3"/>
    </row>
    <row r="266" spans="1:1" s="2" customFormat="1" x14ac:dyDescent="0.25">
      <c r="A266" s="3"/>
    </row>
    <row r="267" spans="1:1" s="2" customFormat="1" x14ac:dyDescent="0.25">
      <c r="A267" s="3"/>
    </row>
    <row r="268" spans="1:1" s="2" customFormat="1" x14ac:dyDescent="0.25">
      <c r="A268" s="3"/>
    </row>
    <row r="269" spans="1:1" s="2" customFormat="1" x14ac:dyDescent="0.25">
      <c r="A269" s="3"/>
    </row>
    <row r="270" spans="1:1" s="2" customFormat="1" x14ac:dyDescent="0.25">
      <c r="A270" s="3"/>
    </row>
    <row r="271" spans="1:1" s="2" customFormat="1" x14ac:dyDescent="0.25">
      <c r="A271" s="3"/>
    </row>
    <row r="272" spans="1:1" s="2" customFormat="1" x14ac:dyDescent="0.25">
      <c r="A272" s="3"/>
    </row>
    <row r="273" spans="1:1" s="2" customFormat="1" x14ac:dyDescent="0.25">
      <c r="A273" s="3"/>
    </row>
    <row r="274" spans="1:1" s="2" customFormat="1" x14ac:dyDescent="0.25">
      <c r="A274" s="3"/>
    </row>
    <row r="275" spans="1:1" s="2" customFormat="1" x14ac:dyDescent="0.25">
      <c r="A275" s="3"/>
    </row>
    <row r="276" spans="1:1" s="2" customFormat="1" x14ac:dyDescent="0.25">
      <c r="A276" s="3"/>
    </row>
    <row r="277" spans="1:1" s="2" customFormat="1" x14ac:dyDescent="0.25">
      <c r="A277" s="3"/>
    </row>
    <row r="278" spans="1:1" s="2" customFormat="1" x14ac:dyDescent="0.25">
      <c r="A278" s="3"/>
    </row>
    <row r="279" spans="1:1" s="2" customFormat="1" x14ac:dyDescent="0.25">
      <c r="A279" s="3"/>
    </row>
    <row r="280" spans="1:1" s="2" customFormat="1" x14ac:dyDescent="0.25">
      <c r="A280" s="3"/>
    </row>
    <row r="281" spans="1:1" s="2" customFormat="1" x14ac:dyDescent="0.25">
      <c r="A281" s="3"/>
    </row>
    <row r="282" spans="1:1" s="2" customFormat="1" x14ac:dyDescent="0.25">
      <c r="A282" s="3"/>
    </row>
    <row r="283" spans="1:1" s="2" customFormat="1" x14ac:dyDescent="0.25">
      <c r="A283" s="3"/>
    </row>
    <row r="284" spans="1:1" s="2" customFormat="1" x14ac:dyDescent="0.25">
      <c r="A284" s="3"/>
    </row>
    <row r="285" spans="1:1" s="2" customFormat="1" x14ac:dyDescent="0.25">
      <c r="A285" s="3"/>
    </row>
    <row r="286" spans="1:1" s="2" customFormat="1" x14ac:dyDescent="0.25">
      <c r="A286" s="3"/>
    </row>
    <row r="287" spans="1:1" s="2" customFormat="1" x14ac:dyDescent="0.25">
      <c r="A287" s="3"/>
    </row>
    <row r="288" spans="1:1" s="2" customFormat="1" x14ac:dyDescent="0.25">
      <c r="A288" s="3"/>
    </row>
    <row r="289" spans="1:1" s="2" customFormat="1" x14ac:dyDescent="0.25">
      <c r="A289" s="3"/>
    </row>
    <row r="290" spans="1:1" s="2" customFormat="1" x14ac:dyDescent="0.25">
      <c r="A290" s="3"/>
    </row>
    <row r="291" spans="1:1" s="2" customFormat="1" x14ac:dyDescent="0.25">
      <c r="A291" s="3"/>
    </row>
  </sheetData>
  <mergeCells count="32">
    <mergeCell ref="A3:H4"/>
    <mergeCell ref="J3:Q4"/>
    <mergeCell ref="S3:Z4"/>
    <mergeCell ref="A5:H5"/>
    <mergeCell ref="J5:Q5"/>
    <mergeCell ref="S5:Z5"/>
    <mergeCell ref="A1:A2"/>
    <mergeCell ref="A6:D6"/>
    <mergeCell ref="J6:M6"/>
    <mergeCell ref="S6:V6"/>
    <mergeCell ref="A7:D7"/>
    <mergeCell ref="J7:M7"/>
    <mergeCell ref="S7:V7"/>
    <mergeCell ref="A8:D8"/>
    <mergeCell ref="J8:M8"/>
    <mergeCell ref="S8:V8"/>
    <mergeCell ref="A29:Z30"/>
    <mergeCell ref="A31:H32"/>
    <mergeCell ref="J31:Q32"/>
    <mergeCell ref="S31:Z32"/>
    <mergeCell ref="A33:H33"/>
    <mergeCell ref="J33:Q33"/>
    <mergeCell ref="S33:Z33"/>
    <mergeCell ref="A34:D34"/>
    <mergeCell ref="J34:M34"/>
    <mergeCell ref="S34:V34"/>
    <mergeCell ref="A35:D35"/>
    <mergeCell ref="J35:M35"/>
    <mergeCell ref="S35:V35"/>
    <mergeCell ref="A36:D36"/>
    <mergeCell ref="J36:M36"/>
    <mergeCell ref="S36:V36"/>
  </mergeCells>
  <conditionalFormatting sqref="E7:H7">
    <cfRule type="cellIs" dxfId="17" priority="21" operator="between">
      <formula>1</formula>
      <formula>3</formula>
    </cfRule>
    <cfRule type="cellIs" dxfId="16" priority="22" operator="lessThan">
      <formula>0</formula>
    </cfRule>
    <cfRule type="cellIs" dxfId="15" priority="23" operator="greaterThan">
      <formula>0</formula>
    </cfRule>
    <cfRule type="colorScale" priority="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Q7">
    <cfRule type="cellIs" dxfId="14" priority="17" operator="between">
      <formula>1</formula>
      <formula>3</formula>
    </cfRule>
    <cfRule type="cellIs" dxfId="13" priority="18" operator="lessThan">
      <formula>0</formula>
    </cfRule>
    <cfRule type="cellIs" dxfId="12" priority="19" operator="greaterThan">
      <formula>0</formula>
    </cfRule>
    <cfRule type="colorScale" priority="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7:Z7">
    <cfRule type="cellIs" dxfId="11" priority="13" operator="between">
      <formula>1</formula>
      <formula>3</formula>
    </cfRule>
    <cfRule type="cellIs" dxfId="10" priority="14" operator="lessThan">
      <formula>0</formula>
    </cfRule>
    <cfRule type="cellIs" dxfId="9" priority="15" operator="greaterThan">
      <formula>0</formula>
    </cfRule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5:H35">
    <cfRule type="cellIs" dxfId="8" priority="9" operator="between">
      <formula>1</formula>
      <formula>3</formula>
    </cfRule>
    <cfRule type="cellIs" dxfId="7" priority="10" operator="lessThan">
      <formula>0</formula>
    </cfRule>
    <cfRule type="cellIs" dxfId="6" priority="11" operator="greaterThan">
      <formula>0</formula>
    </cfRule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5:Q35">
    <cfRule type="cellIs" dxfId="5" priority="5" operator="between">
      <formula>1</formula>
      <formula>3</formula>
    </cfRule>
    <cfRule type="cellIs" dxfId="4" priority="6" operator="lessThan">
      <formula>0</formula>
    </cfRule>
    <cfRule type="cellIs" dxfId="3" priority="7" operator="greaterThan">
      <formula>0</formula>
    </cfRule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W35:Z35">
    <cfRule type="cellIs" dxfId="2" priority="1" operator="between">
      <formula>1</formula>
      <formula>3</formula>
    </cfRule>
    <cfRule type="cellIs" dxfId="1" priority="2" operator="lessThan">
      <formula>0</formula>
    </cfRule>
    <cfRule type="cellIs" dxfId="0" priority="3" operator="greaterThan">
      <formula>0</formula>
    </cfRule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Calcul de toucher</vt:lpstr>
      <vt:lpstr>Calcul degats AAD</vt:lpstr>
      <vt:lpstr>Talismans Arene v1</vt:lpstr>
      <vt:lpstr>Talismans Arene v3</vt:lpstr>
      <vt:lpstr>Talismans Arene Clan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2015-08-04T21:49:58Z</dcterms:modified>
</cp:coreProperties>
</file>