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525" tabRatio="851" activeTab="2"/>
  </bookViews>
  <sheets>
    <sheet name="BASE REF" sheetId="11" r:id="rId1"/>
    <sheet name="Base" sheetId="1" r:id="rId2"/>
    <sheet name="Exploit base" sheetId="20" r:id="rId3"/>
    <sheet name="BASE REMPLISSAGE" sheetId="3" r:id="rId4"/>
    <sheet name="BASE Etoiles" sheetId="6" r:id="rId5"/>
    <sheet name="2308" sheetId="2" r:id="rId6"/>
    <sheet name="2508" sheetId="9" r:id="rId7"/>
    <sheet name="2708" sheetId="22" r:id="rId8"/>
    <sheet name="masque" sheetId="8" r:id="rId9"/>
    <sheet name="test" sheetId="19" state="hidden" r:id="rId10"/>
  </sheets>
  <definedNames>
    <definedName name="_xlnm._FilterDatabase" localSheetId="1" hidden="1">Base!$A$1:$AB$1</definedName>
    <definedName name="_xlnm._FilterDatabase" localSheetId="3" hidden="1">'BASE REMPLISSAGE'!$A$2:$BN$29</definedName>
    <definedName name="_xlnm._FilterDatabase" localSheetId="2" hidden="1">'Exploit base'!$A$3:$AB$61</definedName>
    <definedName name="_xlnm._FilterDatabase" localSheetId="9" hidden="1">test!$B$16:$I$48</definedName>
  </definedNames>
  <calcPr calcId="145621"/>
</workbook>
</file>

<file path=xl/calcChain.xml><?xml version="1.0" encoding="utf-8"?>
<calcChain xmlns="http://schemas.openxmlformats.org/spreadsheetml/2006/main">
  <c r="AP30" i="22" l="1"/>
  <c r="AO30" i="22"/>
  <c r="AN30" i="22"/>
  <c r="AL30" i="22"/>
  <c r="AK30" i="22"/>
  <c r="AJ30" i="22"/>
  <c r="AH30" i="22"/>
  <c r="AF30" i="22"/>
  <c r="AP29" i="22"/>
  <c r="AO29" i="22"/>
  <c r="AN29" i="22"/>
  <c r="AL29" i="22"/>
  <c r="AK29" i="22"/>
  <c r="AJ29" i="22"/>
  <c r="AH29" i="22"/>
  <c r="AF29" i="22"/>
  <c r="AK28" i="22"/>
  <c r="AP27" i="22"/>
  <c r="AO27" i="22"/>
  <c r="AN27" i="22"/>
  <c r="AL27" i="22"/>
  <c r="AK27" i="22"/>
  <c r="AJ27" i="22"/>
  <c r="AH27" i="22"/>
  <c r="AF27" i="22"/>
  <c r="T27" i="22"/>
  <c r="O27" i="22"/>
  <c r="AP26" i="22"/>
  <c r="AO26" i="22"/>
  <c r="AN26" i="22"/>
  <c r="AL26" i="22"/>
  <c r="AK26" i="22"/>
  <c r="AJ26" i="22"/>
  <c r="AH26" i="22"/>
  <c r="AF26" i="22"/>
  <c r="T26" i="22"/>
  <c r="O26" i="22"/>
  <c r="AP25" i="22"/>
  <c r="AO25" i="22"/>
  <c r="AN25" i="22"/>
  <c r="AL25" i="22"/>
  <c r="AK25" i="22"/>
  <c r="AJ25" i="22"/>
  <c r="AH25" i="22"/>
  <c r="AF25" i="22"/>
  <c r="T25" i="22"/>
  <c r="O25" i="22"/>
  <c r="AP24" i="22"/>
  <c r="AO24" i="22"/>
  <c r="AN24" i="22"/>
  <c r="AL24" i="22"/>
  <c r="AK24" i="22"/>
  <c r="AJ24" i="22"/>
  <c r="AH24" i="22"/>
  <c r="AF24" i="22"/>
  <c r="T24" i="22"/>
  <c r="O24" i="22"/>
  <c r="AP23" i="22"/>
  <c r="AO23" i="22"/>
  <c r="AN23" i="22"/>
  <c r="AL23" i="22"/>
  <c r="AK23" i="22"/>
  <c r="AJ23" i="22"/>
  <c r="AH23" i="22"/>
  <c r="AF23" i="22"/>
  <c r="T23" i="22"/>
  <c r="O23" i="22"/>
  <c r="AP22" i="22"/>
  <c r="AO22" i="22"/>
  <c r="AN22" i="22"/>
  <c r="AL22" i="22"/>
  <c r="AK22" i="22"/>
  <c r="AJ22" i="22"/>
  <c r="AH22" i="22"/>
  <c r="AF22" i="22"/>
  <c r="T22" i="22"/>
  <c r="O22" i="22"/>
  <c r="AP21" i="22"/>
  <c r="AO21" i="22"/>
  <c r="AN21" i="22"/>
  <c r="AL21" i="22"/>
  <c r="AK21" i="22"/>
  <c r="AJ21" i="22"/>
  <c r="AH21" i="22"/>
  <c r="AF21" i="22"/>
  <c r="T21" i="22"/>
  <c r="O21" i="22"/>
  <c r="AP20" i="22"/>
  <c r="AO20" i="22"/>
  <c r="AN20" i="22"/>
  <c r="AL20" i="22"/>
  <c r="AK20" i="22"/>
  <c r="AJ20" i="22"/>
  <c r="AH20" i="22"/>
  <c r="AF20" i="22"/>
  <c r="T20" i="22"/>
  <c r="O20" i="22"/>
  <c r="AP19" i="22"/>
  <c r="AO19" i="22"/>
  <c r="AN19" i="22"/>
  <c r="AL19" i="22"/>
  <c r="AK19" i="22"/>
  <c r="AJ19" i="22"/>
  <c r="AH19" i="22"/>
  <c r="AF19" i="22"/>
  <c r="T19" i="22"/>
  <c r="O19" i="22"/>
  <c r="AP18" i="22"/>
  <c r="AO18" i="22"/>
  <c r="AN18" i="22"/>
  <c r="AL18" i="22"/>
  <c r="AK18" i="22"/>
  <c r="AJ18" i="22"/>
  <c r="AH18" i="22"/>
  <c r="AF18" i="22"/>
  <c r="T18" i="22"/>
  <c r="O18" i="22"/>
  <c r="AP17" i="22"/>
  <c r="AO17" i="22"/>
  <c r="AN17" i="22"/>
  <c r="AL17" i="22"/>
  <c r="AK17" i="22"/>
  <c r="AJ17" i="22"/>
  <c r="AH17" i="22"/>
  <c r="AF17" i="22"/>
  <c r="T17" i="22"/>
  <c r="O17" i="22"/>
  <c r="AP16" i="22"/>
  <c r="AO16" i="22"/>
  <c r="AN16" i="22"/>
  <c r="AL16" i="22"/>
  <c r="AK16" i="22"/>
  <c r="AJ16" i="22"/>
  <c r="AH16" i="22"/>
  <c r="AF16" i="22"/>
  <c r="T16" i="22"/>
  <c r="O16" i="22"/>
  <c r="AP15" i="22"/>
  <c r="AO15" i="22"/>
  <c r="AN15" i="22"/>
  <c r="AL15" i="22"/>
  <c r="AK15" i="22"/>
  <c r="AJ15" i="22"/>
  <c r="AH15" i="22"/>
  <c r="AF15" i="22"/>
  <c r="T15" i="22"/>
  <c r="O15" i="22"/>
  <c r="AP14" i="22"/>
  <c r="AO14" i="22"/>
  <c r="AN14" i="22"/>
  <c r="AL14" i="22"/>
  <c r="AK14" i="22"/>
  <c r="AJ14" i="22"/>
  <c r="AH14" i="22"/>
  <c r="AF14" i="22"/>
  <c r="T14" i="22"/>
  <c r="O14" i="22"/>
  <c r="AP13" i="22"/>
  <c r="AO13" i="22"/>
  <c r="AN13" i="22"/>
  <c r="AL13" i="22"/>
  <c r="AK13" i="22"/>
  <c r="AJ13" i="22"/>
  <c r="AH13" i="22"/>
  <c r="AF13" i="22"/>
  <c r="T13" i="22"/>
  <c r="O13" i="22"/>
  <c r="AP12" i="22"/>
  <c r="AO12" i="22"/>
  <c r="AN12" i="22"/>
  <c r="AL12" i="22"/>
  <c r="AK12" i="22"/>
  <c r="AJ12" i="22"/>
  <c r="AH12" i="22"/>
  <c r="AF12" i="22"/>
  <c r="T12" i="22"/>
  <c r="O12" i="22"/>
  <c r="AP11" i="22"/>
  <c r="AO11" i="22"/>
  <c r="AN11" i="22"/>
  <c r="AL11" i="22"/>
  <c r="AK11" i="22"/>
  <c r="AJ11" i="22"/>
  <c r="AH11" i="22"/>
  <c r="AF11" i="22"/>
  <c r="T11" i="22"/>
  <c r="O11" i="22"/>
  <c r="AP10" i="22"/>
  <c r="AO10" i="22"/>
  <c r="AN10" i="22"/>
  <c r="AL10" i="22"/>
  <c r="AK10" i="22"/>
  <c r="AJ10" i="22"/>
  <c r="AH10" i="22"/>
  <c r="AF10" i="22"/>
  <c r="T10" i="22"/>
  <c r="O10" i="22"/>
  <c r="AP9" i="22"/>
  <c r="AO9" i="22"/>
  <c r="AN9" i="22"/>
  <c r="AL9" i="22"/>
  <c r="AK9" i="22"/>
  <c r="AJ9" i="22"/>
  <c r="AH9" i="22"/>
  <c r="AF9" i="22"/>
  <c r="T9" i="22"/>
  <c r="O9" i="22"/>
  <c r="AP8" i="22"/>
  <c r="AO8" i="22"/>
  <c r="AN8" i="22"/>
  <c r="AL8" i="22"/>
  <c r="AK8" i="22"/>
  <c r="AJ8" i="22"/>
  <c r="AH8" i="22"/>
  <c r="AF8" i="22"/>
  <c r="T8" i="22"/>
  <c r="O8" i="22"/>
  <c r="AP7" i="22"/>
  <c r="AO7" i="22"/>
  <c r="AN7" i="22"/>
  <c r="AL7" i="22"/>
  <c r="AK7" i="22"/>
  <c r="AJ7" i="22"/>
  <c r="AH7" i="22"/>
  <c r="AF7" i="22"/>
  <c r="W7" i="22"/>
  <c r="T7" i="22"/>
  <c r="O7" i="22"/>
  <c r="G7" i="22"/>
  <c r="B7" i="22"/>
  <c r="AP6" i="22"/>
  <c r="AO6" i="22"/>
  <c r="AN6" i="22"/>
  <c r="AL6" i="22"/>
  <c r="AK6" i="22"/>
  <c r="AJ6" i="22"/>
  <c r="AH6" i="22"/>
  <c r="AF6" i="22"/>
  <c r="W6" i="22"/>
  <c r="AB7" i="22" s="1"/>
  <c r="T6" i="22"/>
  <c r="O6" i="22"/>
  <c r="B6" i="22"/>
  <c r="AP5" i="22"/>
  <c r="AO5" i="22"/>
  <c r="AN5" i="22"/>
  <c r="AL5" i="22"/>
  <c r="AK5" i="22"/>
  <c r="AJ5" i="22"/>
  <c r="AH5" i="22"/>
  <c r="AF5" i="22"/>
  <c r="T5" i="22"/>
  <c r="O5" i="22"/>
  <c r="AP4" i="22"/>
  <c r="AO4" i="22"/>
  <c r="AN4" i="22"/>
  <c r="AL4" i="22"/>
  <c r="AK4" i="22"/>
  <c r="AJ4" i="22"/>
  <c r="AH4" i="22"/>
  <c r="AF4" i="22"/>
  <c r="W4" i="22"/>
  <c r="T4" i="22"/>
  <c r="O4" i="22"/>
  <c r="G4" i="22"/>
  <c r="B4" i="22"/>
  <c r="AP3" i="22"/>
  <c r="AO3" i="22"/>
  <c r="AN3" i="22"/>
  <c r="AL3" i="22"/>
  <c r="AK3" i="22"/>
  <c r="AJ3" i="22"/>
  <c r="AH3" i="22"/>
  <c r="AF3" i="22"/>
  <c r="W3" i="22"/>
  <c r="AB4" i="22" s="1"/>
  <c r="T3" i="22"/>
  <c r="O3" i="22"/>
  <c r="B3" i="22"/>
  <c r="AC2" i="22"/>
  <c r="AG1" i="20"/>
  <c r="AI1" i="20"/>
  <c r="AK1" i="20"/>
  <c r="AM1" i="20"/>
  <c r="AO1" i="20"/>
  <c r="AQ1" i="20"/>
  <c r="AS1" i="20"/>
  <c r="AU1" i="20"/>
  <c r="AW1" i="20"/>
  <c r="AY1" i="20"/>
  <c r="BA1" i="20"/>
  <c r="BC1" i="20"/>
  <c r="BE1" i="20"/>
  <c r="BG1" i="20"/>
  <c r="BI1" i="20"/>
  <c r="BK1" i="20"/>
  <c r="BM1" i="20"/>
  <c r="BO1" i="20"/>
  <c r="BQ1" i="20"/>
  <c r="BS1" i="20"/>
  <c r="BU1" i="20"/>
  <c r="BW1" i="20"/>
  <c r="BY1" i="20"/>
  <c r="CA1" i="20"/>
  <c r="AG4" i="20"/>
  <c r="AH4" i="20" s="1"/>
  <c r="AI4" i="20"/>
  <c r="AJ4" i="20" s="1"/>
  <c r="AK4" i="20"/>
  <c r="AL4" i="20" s="1"/>
  <c r="AM4" i="20"/>
  <c r="AN4" i="20" s="1"/>
  <c r="AO4" i="20"/>
  <c r="AP4" i="20" s="1"/>
  <c r="AQ4" i="20"/>
  <c r="AR4" i="20" s="1"/>
  <c r="AS4" i="20"/>
  <c r="AT4" i="20" s="1"/>
  <c r="AU4" i="20"/>
  <c r="AV4" i="20" s="1"/>
  <c r="AW4" i="20"/>
  <c r="AX4" i="20" s="1"/>
  <c r="AY4" i="20"/>
  <c r="AZ4" i="20" s="1"/>
  <c r="BA4" i="20"/>
  <c r="BB4" i="20" s="1"/>
  <c r="BC4" i="20"/>
  <c r="BD4" i="20" s="1"/>
  <c r="BE4" i="20"/>
  <c r="BF4" i="20" s="1"/>
  <c r="BG4" i="20"/>
  <c r="BH4" i="20" s="1"/>
  <c r="BH22" i="20" s="1"/>
  <c r="BI4" i="20"/>
  <c r="BJ4" i="20" s="1"/>
  <c r="BK4" i="20"/>
  <c r="BL4" i="20" s="1"/>
  <c r="BM4" i="20"/>
  <c r="BN4" i="20" s="1"/>
  <c r="BO4" i="20"/>
  <c r="BP4" i="20" s="1"/>
  <c r="BP22" i="20" s="1"/>
  <c r="BQ4" i="20"/>
  <c r="BR4" i="20" s="1"/>
  <c r="BS4" i="20"/>
  <c r="BT4" i="20" s="1"/>
  <c r="BU4" i="20"/>
  <c r="BV4" i="20" s="1"/>
  <c r="BW4" i="20"/>
  <c r="BX4" i="20" s="1"/>
  <c r="BX22" i="20" s="1"/>
  <c r="BY4" i="20"/>
  <c r="BZ4" i="20" s="1"/>
  <c r="CA4" i="20"/>
  <c r="CB4" i="20" s="1"/>
  <c r="AG5" i="20"/>
  <c r="AH5" i="20" s="1"/>
  <c r="AI5" i="20"/>
  <c r="AJ5" i="20" s="1"/>
  <c r="AK5" i="20"/>
  <c r="AL5" i="20" s="1"/>
  <c r="AM5" i="20"/>
  <c r="AN5" i="20" s="1"/>
  <c r="AO5" i="20"/>
  <c r="AP5" i="20" s="1"/>
  <c r="AQ5" i="20"/>
  <c r="AR5" i="20" s="1"/>
  <c r="AS5" i="20"/>
  <c r="AT5" i="20" s="1"/>
  <c r="AU5" i="20"/>
  <c r="AV5" i="20" s="1"/>
  <c r="AW5" i="20"/>
  <c r="AX5" i="20" s="1"/>
  <c r="AY5" i="20"/>
  <c r="AZ5" i="20" s="1"/>
  <c r="BA5" i="20"/>
  <c r="BB5" i="20" s="1"/>
  <c r="BC5" i="20"/>
  <c r="BD5" i="20" s="1"/>
  <c r="BE5" i="20"/>
  <c r="BF5" i="20" s="1"/>
  <c r="BG5" i="20"/>
  <c r="BH5" i="20" s="1"/>
  <c r="BI5" i="20"/>
  <c r="BJ5" i="20" s="1"/>
  <c r="BK5" i="20"/>
  <c r="BL5" i="20" s="1"/>
  <c r="BM5" i="20"/>
  <c r="BN5" i="20" s="1"/>
  <c r="BO5" i="20"/>
  <c r="BP5" i="20" s="1"/>
  <c r="BQ5" i="20"/>
  <c r="BR5" i="20" s="1"/>
  <c r="BS5" i="20"/>
  <c r="BT5" i="20" s="1"/>
  <c r="BU5" i="20"/>
  <c r="BV5" i="20" s="1"/>
  <c r="BW5" i="20"/>
  <c r="BX5" i="20" s="1"/>
  <c r="BY5" i="20"/>
  <c r="BZ5" i="20" s="1"/>
  <c r="CA5" i="20"/>
  <c r="CB5" i="20" s="1"/>
  <c r="AG6" i="20"/>
  <c r="AH6" i="20" s="1"/>
  <c r="AI6" i="20"/>
  <c r="AJ6" i="20" s="1"/>
  <c r="AK6" i="20"/>
  <c r="AL6" i="20" s="1"/>
  <c r="AM6" i="20"/>
  <c r="AN6" i="20" s="1"/>
  <c r="AO6" i="20"/>
  <c r="AP6" i="20" s="1"/>
  <c r="AQ6" i="20"/>
  <c r="AR6" i="20" s="1"/>
  <c r="AS6" i="20"/>
  <c r="AT6" i="20" s="1"/>
  <c r="AU6" i="20"/>
  <c r="AV6" i="20" s="1"/>
  <c r="AW6" i="20"/>
  <c r="AX6" i="20" s="1"/>
  <c r="AY6" i="20"/>
  <c r="AZ6" i="20" s="1"/>
  <c r="BA6" i="20"/>
  <c r="BB6" i="20" s="1"/>
  <c r="BC6" i="20"/>
  <c r="BD6" i="20" s="1"/>
  <c r="BE6" i="20"/>
  <c r="BF6" i="20" s="1"/>
  <c r="BG6" i="20"/>
  <c r="BH6" i="20" s="1"/>
  <c r="BI6" i="20"/>
  <c r="BJ6" i="20" s="1"/>
  <c r="BK6" i="20"/>
  <c r="BL6" i="20" s="1"/>
  <c r="BM6" i="20"/>
  <c r="BN6" i="20" s="1"/>
  <c r="BO6" i="20"/>
  <c r="BP6" i="20" s="1"/>
  <c r="BQ6" i="20"/>
  <c r="BR6" i="20" s="1"/>
  <c r="BS6" i="20"/>
  <c r="BT6" i="20" s="1"/>
  <c r="BU6" i="20"/>
  <c r="BV6" i="20" s="1"/>
  <c r="BW6" i="20"/>
  <c r="BX6" i="20" s="1"/>
  <c r="BY6" i="20"/>
  <c r="BZ6" i="20" s="1"/>
  <c r="CA6" i="20"/>
  <c r="CB6" i="20" s="1"/>
  <c r="AG7" i="20"/>
  <c r="AH7" i="20" s="1"/>
  <c r="AI7" i="20"/>
  <c r="AJ7" i="20" s="1"/>
  <c r="AK7" i="20"/>
  <c r="AL7" i="20" s="1"/>
  <c r="AM7" i="20"/>
  <c r="AN7" i="20" s="1"/>
  <c r="AO7" i="20"/>
  <c r="AP7" i="20" s="1"/>
  <c r="AQ7" i="20"/>
  <c r="AR7" i="20" s="1"/>
  <c r="AS7" i="20"/>
  <c r="AT7" i="20" s="1"/>
  <c r="AU7" i="20"/>
  <c r="AV7" i="20" s="1"/>
  <c r="AW7" i="20"/>
  <c r="AX7" i="20" s="1"/>
  <c r="AY7" i="20"/>
  <c r="AZ7" i="20" s="1"/>
  <c r="BA7" i="20"/>
  <c r="BB7" i="20" s="1"/>
  <c r="BC7" i="20"/>
  <c r="BD7" i="20" s="1"/>
  <c r="BE7" i="20"/>
  <c r="BF7" i="20" s="1"/>
  <c r="BG7" i="20"/>
  <c r="BH7" i="20" s="1"/>
  <c r="BI7" i="20"/>
  <c r="BJ7" i="20" s="1"/>
  <c r="BK7" i="20"/>
  <c r="BL7" i="20" s="1"/>
  <c r="BM7" i="20"/>
  <c r="BN7" i="20" s="1"/>
  <c r="BO7" i="20"/>
  <c r="BP7" i="20" s="1"/>
  <c r="BQ7" i="20"/>
  <c r="BR7" i="20" s="1"/>
  <c r="BS7" i="20"/>
  <c r="BT7" i="20" s="1"/>
  <c r="BU7" i="20"/>
  <c r="BV7" i="20" s="1"/>
  <c r="BW7" i="20"/>
  <c r="BX7" i="20" s="1"/>
  <c r="BY7" i="20"/>
  <c r="BZ7" i="20" s="1"/>
  <c r="CA7" i="20"/>
  <c r="CB7" i="20" s="1"/>
  <c r="AG8" i="20"/>
  <c r="AH8" i="20" s="1"/>
  <c r="AI8" i="20"/>
  <c r="AJ8" i="20" s="1"/>
  <c r="AK8" i="20"/>
  <c r="AL8" i="20" s="1"/>
  <c r="AM8" i="20"/>
  <c r="AN8" i="20" s="1"/>
  <c r="AO8" i="20"/>
  <c r="AP8" i="20" s="1"/>
  <c r="AQ8" i="20"/>
  <c r="AR8" i="20" s="1"/>
  <c r="AS8" i="20"/>
  <c r="AT8" i="20" s="1"/>
  <c r="AU8" i="20"/>
  <c r="AV8" i="20" s="1"/>
  <c r="AW8" i="20"/>
  <c r="AX8" i="20" s="1"/>
  <c r="AY8" i="20"/>
  <c r="AZ8" i="20" s="1"/>
  <c r="BA8" i="20"/>
  <c r="BB8" i="20"/>
  <c r="BC8" i="20"/>
  <c r="BD8" i="20"/>
  <c r="BE8" i="20"/>
  <c r="BF8" i="20"/>
  <c r="BG8" i="20"/>
  <c r="BH8" i="20"/>
  <c r="BI8" i="20"/>
  <c r="BJ8" i="20"/>
  <c r="BK8" i="20"/>
  <c r="BL8" i="20"/>
  <c r="BM8" i="20"/>
  <c r="BN8" i="20"/>
  <c r="BO8" i="20"/>
  <c r="BP8" i="20"/>
  <c r="BQ8" i="20"/>
  <c r="BR8" i="20"/>
  <c r="BS8" i="20"/>
  <c r="BT8" i="20"/>
  <c r="BU8" i="20"/>
  <c r="BV8" i="20"/>
  <c r="BW8" i="20"/>
  <c r="BX8" i="20"/>
  <c r="BY8" i="20"/>
  <c r="BZ8" i="20"/>
  <c r="CA8" i="20"/>
  <c r="CB8" i="20"/>
  <c r="AG9" i="20"/>
  <c r="AH9" i="20"/>
  <c r="AI9" i="20"/>
  <c r="AJ9" i="20" s="1"/>
  <c r="AK9" i="20"/>
  <c r="AL9" i="20" s="1"/>
  <c r="AM9" i="20"/>
  <c r="AN9" i="20" s="1"/>
  <c r="AO9" i="20"/>
  <c r="AP9" i="20" s="1"/>
  <c r="AQ9" i="20"/>
  <c r="AR9" i="20" s="1"/>
  <c r="AS9" i="20"/>
  <c r="AT9" i="20"/>
  <c r="AU9" i="20"/>
  <c r="AV9" i="20" s="1"/>
  <c r="AW9" i="20"/>
  <c r="AX9" i="20" s="1"/>
  <c r="AY9" i="20"/>
  <c r="AZ9" i="20" s="1"/>
  <c r="BA9" i="20"/>
  <c r="BB9" i="20" s="1"/>
  <c r="BC9" i="20"/>
  <c r="BD9" i="20"/>
  <c r="BE9" i="20"/>
  <c r="BF9" i="20"/>
  <c r="BG9" i="20"/>
  <c r="BH9" i="20"/>
  <c r="BI9" i="20"/>
  <c r="BJ9" i="20"/>
  <c r="BK9" i="20"/>
  <c r="BL9" i="20"/>
  <c r="BM9" i="20"/>
  <c r="BN9" i="20"/>
  <c r="BO9" i="20"/>
  <c r="BP9" i="20"/>
  <c r="BQ9" i="20"/>
  <c r="BR9" i="20"/>
  <c r="BS9" i="20"/>
  <c r="BT9" i="20"/>
  <c r="BU9" i="20"/>
  <c r="BV9" i="20"/>
  <c r="BW9" i="20"/>
  <c r="BX9" i="20"/>
  <c r="BY9" i="20"/>
  <c r="BZ9" i="20"/>
  <c r="CA9" i="20"/>
  <c r="CB9" i="20"/>
  <c r="AG10" i="20"/>
  <c r="AH10" i="20"/>
  <c r="AI10" i="20"/>
  <c r="AJ10" i="20" s="1"/>
  <c r="AK10" i="20"/>
  <c r="AL10" i="20" s="1"/>
  <c r="AM10" i="20"/>
  <c r="AN10" i="20" s="1"/>
  <c r="AO10" i="20"/>
  <c r="AP10" i="20" s="1"/>
  <c r="AQ10" i="20"/>
  <c r="AR10" i="20" s="1"/>
  <c r="AS10" i="20"/>
  <c r="AT10" i="20" s="1"/>
  <c r="AU10" i="20"/>
  <c r="AV10" i="20" s="1"/>
  <c r="AW10" i="20"/>
  <c r="AX10" i="20" s="1"/>
  <c r="AY10" i="20"/>
  <c r="AZ10" i="20"/>
  <c r="BA10" i="20"/>
  <c r="BB10" i="20" s="1"/>
  <c r="BC10" i="20"/>
  <c r="BD10" i="20" s="1"/>
  <c r="BE10" i="20"/>
  <c r="BF10" i="20"/>
  <c r="BG10" i="20"/>
  <c r="BH10" i="20"/>
  <c r="BI10" i="20"/>
  <c r="BJ10" i="20"/>
  <c r="BK10" i="20"/>
  <c r="BL10" i="20"/>
  <c r="BM10" i="20"/>
  <c r="BN10" i="20"/>
  <c r="BO10" i="20"/>
  <c r="BP10" i="20"/>
  <c r="BQ10" i="20"/>
  <c r="BR10" i="20"/>
  <c r="BS10" i="20"/>
  <c r="BT10" i="20"/>
  <c r="BU10" i="20"/>
  <c r="BV10" i="20"/>
  <c r="BW10" i="20"/>
  <c r="BX10" i="20"/>
  <c r="BY10" i="20"/>
  <c r="BZ10" i="20"/>
  <c r="CA10" i="20"/>
  <c r="CB10" i="20"/>
  <c r="AG11" i="20"/>
  <c r="AH11" i="20"/>
  <c r="AI11" i="20"/>
  <c r="AJ11" i="20" s="1"/>
  <c r="AK11" i="20"/>
  <c r="AL11" i="20" s="1"/>
  <c r="AM11" i="20"/>
  <c r="AN11" i="20" s="1"/>
  <c r="AO11" i="20"/>
  <c r="AP11" i="20" s="1"/>
  <c r="AQ11" i="20"/>
  <c r="AR11" i="20" s="1"/>
  <c r="AS11" i="20"/>
  <c r="AT11" i="20" s="1"/>
  <c r="AU11" i="20"/>
  <c r="AV11" i="20" s="1"/>
  <c r="AW11" i="20"/>
  <c r="AX11" i="20" s="1"/>
  <c r="AY11" i="20"/>
  <c r="AZ11" i="20" s="1"/>
  <c r="BA11" i="20"/>
  <c r="BB11" i="20" s="1"/>
  <c r="BC11" i="20"/>
  <c r="BD11" i="20" s="1"/>
  <c r="BE11" i="20"/>
  <c r="BF11" i="20" s="1"/>
  <c r="BG11" i="20"/>
  <c r="BH11" i="20" s="1"/>
  <c r="BI11" i="20"/>
  <c r="BJ11" i="20" s="1"/>
  <c r="BK11" i="20"/>
  <c r="BL11" i="20" s="1"/>
  <c r="BM11" i="20"/>
  <c r="BN11" i="20" s="1"/>
  <c r="BO11" i="20"/>
  <c r="BP11" i="20" s="1"/>
  <c r="BQ11" i="20"/>
  <c r="BR11" i="20" s="1"/>
  <c r="BS11" i="20"/>
  <c r="BT11" i="20" s="1"/>
  <c r="BU11" i="20"/>
  <c r="BV11" i="20" s="1"/>
  <c r="BW11" i="20"/>
  <c r="BX11" i="20" s="1"/>
  <c r="BY11" i="20"/>
  <c r="BZ11" i="20" s="1"/>
  <c r="CA11" i="20"/>
  <c r="CB11" i="20" s="1"/>
  <c r="AG12" i="20"/>
  <c r="AH12" i="20" s="1"/>
  <c r="AI12" i="20"/>
  <c r="AJ12" i="20" s="1"/>
  <c r="AK12" i="20"/>
  <c r="AL12" i="20" s="1"/>
  <c r="AM12" i="20"/>
  <c r="AN12" i="20" s="1"/>
  <c r="AO12" i="20"/>
  <c r="AP12" i="20" s="1"/>
  <c r="AQ12" i="20"/>
  <c r="AR12" i="20" s="1"/>
  <c r="AS12" i="20"/>
  <c r="AT12" i="20" s="1"/>
  <c r="AU12" i="20"/>
  <c r="AV12" i="20" s="1"/>
  <c r="AW12" i="20"/>
  <c r="AX12" i="20" s="1"/>
  <c r="AY12" i="20"/>
  <c r="AZ12" i="20" s="1"/>
  <c r="BA12" i="20"/>
  <c r="BB12" i="20"/>
  <c r="BC12" i="20"/>
  <c r="BD12" i="20" s="1"/>
  <c r="BE12" i="20"/>
  <c r="BF12" i="20" s="1"/>
  <c r="BG12" i="20"/>
  <c r="BH12" i="20" s="1"/>
  <c r="BI12" i="20"/>
  <c r="BJ12" i="20" s="1"/>
  <c r="BK12" i="20"/>
  <c r="BL12" i="20" s="1"/>
  <c r="BM12" i="20"/>
  <c r="BN12" i="20" s="1"/>
  <c r="BO12" i="20"/>
  <c r="BP12" i="20" s="1"/>
  <c r="BQ12" i="20"/>
  <c r="BR12" i="20" s="1"/>
  <c r="BS12" i="20"/>
  <c r="BT12" i="20" s="1"/>
  <c r="BU12" i="20"/>
  <c r="BV12" i="20" s="1"/>
  <c r="BW12" i="20"/>
  <c r="BX12" i="20" s="1"/>
  <c r="BY12" i="20"/>
  <c r="BZ12" i="20" s="1"/>
  <c r="CA12" i="20"/>
  <c r="CB12" i="20" s="1"/>
  <c r="AG13" i="20"/>
  <c r="AH13" i="20" s="1"/>
  <c r="AI13" i="20"/>
  <c r="AJ13" i="20" s="1"/>
  <c r="AK13" i="20"/>
  <c r="AL13" i="20" s="1"/>
  <c r="AM13" i="20"/>
  <c r="AN13" i="20" s="1"/>
  <c r="AO13" i="20"/>
  <c r="AP13" i="20" s="1"/>
  <c r="AQ13" i="20"/>
  <c r="AR13" i="20" s="1"/>
  <c r="AS13" i="20"/>
  <c r="AT13" i="20" s="1"/>
  <c r="AU13" i="20"/>
  <c r="AV13" i="20" s="1"/>
  <c r="AW13" i="20"/>
  <c r="AX13" i="20" s="1"/>
  <c r="AY13" i="20"/>
  <c r="AZ13" i="20" s="1"/>
  <c r="BA13" i="20"/>
  <c r="BB13" i="20" s="1"/>
  <c r="BC13" i="20"/>
  <c r="BD13" i="20" s="1"/>
  <c r="BE13" i="20"/>
  <c r="BF13" i="20"/>
  <c r="BG13" i="20"/>
  <c r="BH13" i="20"/>
  <c r="BI13" i="20"/>
  <c r="BJ13" i="20"/>
  <c r="BK13" i="20"/>
  <c r="BL13" i="20"/>
  <c r="BM13" i="20"/>
  <c r="BN13" i="20"/>
  <c r="BO13" i="20"/>
  <c r="BP13" i="20"/>
  <c r="BQ13" i="20"/>
  <c r="BR13" i="20"/>
  <c r="BS13" i="20"/>
  <c r="BT13" i="20"/>
  <c r="BU13" i="20"/>
  <c r="BV13" i="20"/>
  <c r="BW13" i="20"/>
  <c r="BX13" i="20"/>
  <c r="BY13" i="20"/>
  <c r="BZ13" i="20"/>
  <c r="CA13" i="20"/>
  <c r="CB13" i="20"/>
  <c r="AG14" i="20"/>
  <c r="AH14" i="20"/>
  <c r="AI14" i="20"/>
  <c r="AJ14" i="20" s="1"/>
  <c r="AK14" i="20"/>
  <c r="AL14" i="20" s="1"/>
  <c r="AM14" i="20"/>
  <c r="AN14" i="20"/>
  <c r="AO14" i="20"/>
  <c r="AP14" i="20"/>
  <c r="AQ14" i="20"/>
  <c r="AR14" i="20"/>
  <c r="AS14" i="20"/>
  <c r="AT14" i="20"/>
  <c r="AU14" i="20"/>
  <c r="AV14" i="20"/>
  <c r="AW14" i="20"/>
  <c r="AX14" i="20"/>
  <c r="AY14" i="20"/>
  <c r="AZ14" i="20" s="1"/>
  <c r="BA14" i="20"/>
  <c r="BB14" i="20" s="1"/>
  <c r="BC14" i="20"/>
  <c r="BD14" i="20" s="1"/>
  <c r="BE14" i="20"/>
  <c r="BF14" i="20" s="1"/>
  <c r="BG14" i="20"/>
  <c r="BH14" i="20" s="1"/>
  <c r="BI14" i="20"/>
  <c r="BJ14" i="20" s="1"/>
  <c r="BK14" i="20"/>
  <c r="BL14" i="20" s="1"/>
  <c r="BM14" i="20"/>
  <c r="BN14" i="20" s="1"/>
  <c r="BO14" i="20"/>
  <c r="BP14" i="20" s="1"/>
  <c r="BQ14" i="20"/>
  <c r="BR14" i="20" s="1"/>
  <c r="BS14" i="20"/>
  <c r="BT14" i="20" s="1"/>
  <c r="BU14" i="20"/>
  <c r="BV14" i="20" s="1"/>
  <c r="BW14" i="20"/>
  <c r="BX14" i="20" s="1"/>
  <c r="BY14" i="20"/>
  <c r="BZ14" i="20" s="1"/>
  <c r="CA14" i="20"/>
  <c r="CB14" i="20" s="1"/>
  <c r="AG15" i="20"/>
  <c r="AH15" i="20" s="1"/>
  <c r="AI15" i="20"/>
  <c r="AJ15" i="20" s="1"/>
  <c r="AK15" i="20"/>
  <c r="AL15" i="20"/>
  <c r="AM15" i="20"/>
  <c r="AN15" i="20" s="1"/>
  <c r="AO15" i="20"/>
  <c r="AP15" i="20" s="1"/>
  <c r="AQ15" i="20"/>
  <c r="AR15" i="20" s="1"/>
  <c r="AS15" i="20"/>
  <c r="AT15" i="20" s="1"/>
  <c r="AU15" i="20"/>
  <c r="AV15" i="20" s="1"/>
  <c r="AW15" i="20"/>
  <c r="AX15" i="20" s="1"/>
  <c r="AY15" i="20"/>
  <c r="AZ15" i="20" s="1"/>
  <c r="BA15" i="20"/>
  <c r="BB15" i="20" s="1"/>
  <c r="BC15" i="20"/>
  <c r="BD15" i="20" s="1"/>
  <c r="BE15" i="20"/>
  <c r="BF15" i="20" s="1"/>
  <c r="BG15" i="20"/>
  <c r="BH15" i="20" s="1"/>
  <c r="BI15" i="20"/>
  <c r="BJ15" i="20" s="1"/>
  <c r="BK15" i="20"/>
  <c r="BL15" i="20" s="1"/>
  <c r="BM15" i="20"/>
  <c r="BN15" i="20" s="1"/>
  <c r="BO15" i="20"/>
  <c r="BP15" i="20" s="1"/>
  <c r="BQ15" i="20"/>
  <c r="BR15" i="20" s="1"/>
  <c r="BS15" i="20"/>
  <c r="BT15" i="20" s="1"/>
  <c r="BU15" i="20"/>
  <c r="BV15" i="20" s="1"/>
  <c r="BW15" i="20"/>
  <c r="BX15" i="20" s="1"/>
  <c r="BY15" i="20"/>
  <c r="BZ15" i="20" s="1"/>
  <c r="CA15" i="20"/>
  <c r="CB15" i="20" s="1"/>
  <c r="AG16" i="20"/>
  <c r="AH16" i="20" s="1"/>
  <c r="AI16" i="20"/>
  <c r="AJ16" i="20" s="1"/>
  <c r="AK16" i="20"/>
  <c r="AL16" i="20" s="1"/>
  <c r="AM16" i="20"/>
  <c r="AN16" i="20" s="1"/>
  <c r="AO16" i="20"/>
  <c r="AP16" i="20" s="1"/>
  <c r="AQ16" i="20"/>
  <c r="AR16" i="20" s="1"/>
  <c r="AS16" i="20"/>
  <c r="AT16" i="20" s="1"/>
  <c r="AU16" i="20"/>
  <c r="AV16" i="20" s="1"/>
  <c r="AW16" i="20"/>
  <c r="AX16" i="20" s="1"/>
  <c r="AY16" i="20"/>
  <c r="AZ16" i="20" s="1"/>
  <c r="BA16" i="20"/>
  <c r="BB16" i="20" s="1"/>
  <c r="BC16" i="20"/>
  <c r="BD16" i="20" s="1"/>
  <c r="BE16" i="20"/>
  <c r="BF16" i="20" s="1"/>
  <c r="BG16" i="20"/>
  <c r="BH16" i="20" s="1"/>
  <c r="BI16" i="20"/>
  <c r="BJ16" i="20" s="1"/>
  <c r="BK16" i="20"/>
  <c r="BL16" i="20" s="1"/>
  <c r="BM16" i="20"/>
  <c r="BN16" i="20" s="1"/>
  <c r="BO16" i="20"/>
  <c r="BP16" i="20" s="1"/>
  <c r="BQ16" i="20"/>
  <c r="BR16" i="20" s="1"/>
  <c r="BS16" i="20"/>
  <c r="BT16" i="20" s="1"/>
  <c r="BU16" i="20"/>
  <c r="BV16" i="20" s="1"/>
  <c r="BW16" i="20"/>
  <c r="BX16" i="20" s="1"/>
  <c r="BY16" i="20"/>
  <c r="BZ16" i="20" s="1"/>
  <c r="CA16" i="20"/>
  <c r="CB16" i="20" s="1"/>
  <c r="AG17" i="20"/>
  <c r="AH17" i="20" s="1"/>
  <c r="AI17" i="20"/>
  <c r="AJ17" i="20" s="1"/>
  <c r="AK17" i="20"/>
  <c r="AL17" i="20" s="1"/>
  <c r="AM17" i="20"/>
  <c r="AN17" i="20" s="1"/>
  <c r="AO17" i="20"/>
  <c r="AP17" i="20" s="1"/>
  <c r="AQ17" i="20"/>
  <c r="AR17" i="20" s="1"/>
  <c r="AS17" i="20"/>
  <c r="AT17" i="20" s="1"/>
  <c r="AU17" i="20"/>
  <c r="AV17" i="20" s="1"/>
  <c r="AW17" i="20"/>
  <c r="AX17" i="20" s="1"/>
  <c r="AY17" i="20"/>
  <c r="AZ17" i="20" s="1"/>
  <c r="BA17" i="20"/>
  <c r="BB17" i="20" s="1"/>
  <c r="BC17" i="20"/>
  <c r="BD17" i="20" s="1"/>
  <c r="BE17" i="20"/>
  <c r="BF17" i="20" s="1"/>
  <c r="BG17" i="20"/>
  <c r="BH17" i="20" s="1"/>
  <c r="BI17" i="20"/>
  <c r="BJ17" i="20" s="1"/>
  <c r="BK17" i="20"/>
  <c r="BL17" i="20" s="1"/>
  <c r="BM17" i="20"/>
  <c r="BN17" i="20" s="1"/>
  <c r="BO17" i="20"/>
  <c r="BP17" i="20" s="1"/>
  <c r="BQ17" i="20"/>
  <c r="BR17" i="20" s="1"/>
  <c r="BS17" i="20"/>
  <c r="BT17" i="20" s="1"/>
  <c r="BU17" i="20"/>
  <c r="BV17" i="20" s="1"/>
  <c r="BW17" i="20"/>
  <c r="BX17" i="20" s="1"/>
  <c r="BY17" i="20"/>
  <c r="BZ17" i="20" s="1"/>
  <c r="CA17" i="20"/>
  <c r="CB17" i="20" s="1"/>
  <c r="AG18" i="20"/>
  <c r="AH18" i="20" s="1"/>
  <c r="AI18" i="20"/>
  <c r="AJ18" i="20" s="1"/>
  <c r="AK18" i="20"/>
  <c r="AL18" i="20" s="1"/>
  <c r="AM18" i="20"/>
  <c r="AN18" i="20" s="1"/>
  <c r="AO18" i="20"/>
  <c r="AP18" i="20" s="1"/>
  <c r="AQ18" i="20"/>
  <c r="AR18" i="20" s="1"/>
  <c r="AS18" i="20"/>
  <c r="AT18" i="20" s="1"/>
  <c r="AU18" i="20"/>
  <c r="AV18" i="20" s="1"/>
  <c r="AW18" i="20"/>
  <c r="AX18" i="20" s="1"/>
  <c r="AY18" i="20"/>
  <c r="AZ18" i="20" s="1"/>
  <c r="BA18" i="20"/>
  <c r="BB18" i="20" s="1"/>
  <c r="BC18" i="20"/>
  <c r="BD18" i="20" s="1"/>
  <c r="BE18" i="20"/>
  <c r="BF18" i="20" s="1"/>
  <c r="BG18" i="20"/>
  <c r="BH18" i="20" s="1"/>
  <c r="BI18" i="20"/>
  <c r="BJ18" i="20" s="1"/>
  <c r="BK18" i="20"/>
  <c r="BL18" i="20" s="1"/>
  <c r="BM18" i="20"/>
  <c r="BN18" i="20" s="1"/>
  <c r="BO18" i="20"/>
  <c r="BP18" i="20" s="1"/>
  <c r="BQ18" i="20"/>
  <c r="BR18" i="20" s="1"/>
  <c r="BS18" i="20"/>
  <c r="BT18" i="20" s="1"/>
  <c r="BU18" i="20"/>
  <c r="BV18" i="20" s="1"/>
  <c r="BW18" i="20"/>
  <c r="BX18" i="20" s="1"/>
  <c r="BY18" i="20"/>
  <c r="BZ18" i="20" s="1"/>
  <c r="CA18" i="20"/>
  <c r="CB18" i="20"/>
  <c r="AG19" i="20"/>
  <c r="AH19" i="20"/>
  <c r="AI19" i="20"/>
  <c r="AJ19" i="20" s="1"/>
  <c r="AK19" i="20"/>
  <c r="AL19" i="20" s="1"/>
  <c r="AM19" i="20"/>
  <c r="AN19" i="20" s="1"/>
  <c r="AO19" i="20"/>
  <c r="AP19" i="20" s="1"/>
  <c r="AQ19" i="20"/>
  <c r="AR19" i="20" s="1"/>
  <c r="AS19" i="20"/>
  <c r="AT19" i="20" s="1"/>
  <c r="AU19" i="20"/>
  <c r="AV19" i="20" s="1"/>
  <c r="AW19" i="20"/>
  <c r="AX19" i="20" s="1"/>
  <c r="AY19" i="20"/>
  <c r="AZ19" i="20" s="1"/>
  <c r="BA19" i="20"/>
  <c r="BB19" i="20"/>
  <c r="BC19" i="20"/>
  <c r="BD19" i="20"/>
  <c r="BE19" i="20"/>
  <c r="BF19" i="20"/>
  <c r="BG19" i="20"/>
  <c r="BH19" i="20"/>
  <c r="BI19" i="20"/>
  <c r="BJ19" i="20"/>
  <c r="BK19" i="20"/>
  <c r="BL19" i="20"/>
  <c r="BM19" i="20"/>
  <c r="BN19" i="20"/>
  <c r="BO19" i="20"/>
  <c r="BP19" i="20"/>
  <c r="BQ19" i="20"/>
  <c r="BR19" i="20"/>
  <c r="BS19" i="20"/>
  <c r="BT19" i="20"/>
  <c r="BU19" i="20"/>
  <c r="BV19" i="20"/>
  <c r="BW19" i="20"/>
  <c r="BX19" i="20"/>
  <c r="BY19" i="20"/>
  <c r="BZ19" i="20"/>
  <c r="CA19" i="20"/>
  <c r="CB19" i="20"/>
  <c r="AG20" i="20"/>
  <c r="AH20" i="20"/>
  <c r="AI20" i="20"/>
  <c r="AJ20" i="20" s="1"/>
  <c r="AK20" i="20"/>
  <c r="AL20" i="20" s="1"/>
  <c r="AM20" i="20"/>
  <c r="AN20" i="20" s="1"/>
  <c r="AO20" i="20"/>
  <c r="AP20" i="20" s="1"/>
  <c r="AQ20" i="20"/>
  <c r="AR20" i="20" s="1"/>
  <c r="AS20" i="20"/>
  <c r="AT20" i="20"/>
  <c r="AU20" i="20"/>
  <c r="AV20" i="20"/>
  <c r="AW20" i="20"/>
  <c r="AX20" i="20"/>
  <c r="AY20" i="20"/>
  <c r="AZ20" i="20" s="1"/>
  <c r="BA20" i="20"/>
  <c r="BB20" i="20" s="1"/>
  <c r="BC20" i="20"/>
  <c r="BD20" i="20"/>
  <c r="BE20" i="20"/>
  <c r="BF20" i="20"/>
  <c r="BG20" i="20"/>
  <c r="BH20" i="20"/>
  <c r="BI20" i="20"/>
  <c r="BJ20" i="20"/>
  <c r="BK20" i="20"/>
  <c r="BL20" i="20"/>
  <c r="BM20" i="20"/>
  <c r="BN20" i="20"/>
  <c r="BO20" i="20"/>
  <c r="BP20" i="20"/>
  <c r="BQ20" i="20"/>
  <c r="BR20" i="20"/>
  <c r="BS20" i="20"/>
  <c r="BT20" i="20"/>
  <c r="BU20" i="20"/>
  <c r="BV20" i="20"/>
  <c r="BW20" i="20"/>
  <c r="BX20" i="20"/>
  <c r="BY20" i="20"/>
  <c r="BZ20" i="20"/>
  <c r="CA20" i="20"/>
  <c r="CB20" i="20"/>
  <c r="BL22" i="20"/>
  <c r="BT22" i="20"/>
  <c r="CB22" i="20"/>
  <c r="BL23" i="20"/>
  <c r="BT23" i="20"/>
  <c r="CB23" i="20"/>
  <c r="O1" i="20"/>
  <c r="Q1" i="20"/>
  <c r="S1" i="20"/>
  <c r="U1" i="20"/>
  <c r="W1" i="20"/>
  <c r="Y1" i="20"/>
  <c r="AA1" i="20"/>
  <c r="AC1" i="20"/>
  <c r="AE1" i="20"/>
  <c r="O4" i="20"/>
  <c r="P4" i="20" s="1"/>
  <c r="Q4" i="20"/>
  <c r="R4" i="20" s="1"/>
  <c r="S4" i="20"/>
  <c r="T4" i="20" s="1"/>
  <c r="U4" i="20"/>
  <c r="V4" i="20" s="1"/>
  <c r="W4" i="20"/>
  <c r="X4" i="20" s="1"/>
  <c r="Y4" i="20"/>
  <c r="Z4" i="20" s="1"/>
  <c r="AA4" i="20"/>
  <c r="AB4" i="20" s="1"/>
  <c r="AC4" i="20"/>
  <c r="AD4" i="20" s="1"/>
  <c r="AE4" i="20"/>
  <c r="AF4" i="20" s="1"/>
  <c r="O5" i="20"/>
  <c r="P5" i="20" s="1"/>
  <c r="Q5" i="20"/>
  <c r="R5" i="20" s="1"/>
  <c r="S5" i="20"/>
  <c r="T5" i="20" s="1"/>
  <c r="U5" i="20"/>
  <c r="V5" i="20" s="1"/>
  <c r="W5" i="20"/>
  <c r="X5" i="20" s="1"/>
  <c r="Y5" i="20"/>
  <c r="Z5" i="20" s="1"/>
  <c r="AA5" i="20"/>
  <c r="AB5" i="20" s="1"/>
  <c r="AC5" i="20"/>
  <c r="AD5" i="20" s="1"/>
  <c r="AE5" i="20"/>
  <c r="AF5" i="20" s="1"/>
  <c r="O6" i="20"/>
  <c r="P6" i="20" s="1"/>
  <c r="Q6" i="20"/>
  <c r="R6" i="20" s="1"/>
  <c r="S6" i="20"/>
  <c r="T6" i="20" s="1"/>
  <c r="U6" i="20"/>
  <c r="V6" i="20" s="1"/>
  <c r="W6" i="20"/>
  <c r="X6" i="20" s="1"/>
  <c r="Y6" i="20"/>
  <c r="Z6" i="20" s="1"/>
  <c r="AA6" i="20"/>
  <c r="AB6" i="20" s="1"/>
  <c r="AC6" i="20"/>
  <c r="AD6" i="20" s="1"/>
  <c r="AE6" i="20"/>
  <c r="AF6" i="20" s="1"/>
  <c r="O7" i="20"/>
  <c r="P7" i="20" s="1"/>
  <c r="Q7" i="20"/>
  <c r="R7" i="20" s="1"/>
  <c r="S7" i="20"/>
  <c r="T7" i="20" s="1"/>
  <c r="U7" i="20"/>
  <c r="V7" i="20" s="1"/>
  <c r="W7" i="20"/>
  <c r="X7" i="20" s="1"/>
  <c r="Y7" i="20"/>
  <c r="Z7" i="20" s="1"/>
  <c r="AA7" i="20"/>
  <c r="AB7" i="20" s="1"/>
  <c r="AC7" i="20"/>
  <c r="AD7" i="20" s="1"/>
  <c r="AE7" i="20"/>
  <c r="AF7" i="20" s="1"/>
  <c r="O8" i="20"/>
  <c r="P8" i="20" s="1"/>
  <c r="Q8" i="20"/>
  <c r="R8" i="20" s="1"/>
  <c r="S8" i="20"/>
  <c r="T8" i="20" s="1"/>
  <c r="U8" i="20"/>
  <c r="V8" i="20" s="1"/>
  <c r="W8" i="20"/>
  <c r="X8" i="20" s="1"/>
  <c r="Y8" i="20"/>
  <c r="Z8" i="20" s="1"/>
  <c r="AA8" i="20"/>
  <c r="AB8" i="20" s="1"/>
  <c r="AC8" i="20"/>
  <c r="AD8" i="20" s="1"/>
  <c r="AE8" i="20"/>
  <c r="AF8" i="20" s="1"/>
  <c r="O9" i="20"/>
  <c r="P9" i="20" s="1"/>
  <c r="Q9" i="20"/>
  <c r="R9" i="20" s="1"/>
  <c r="S9" i="20"/>
  <c r="T9" i="20" s="1"/>
  <c r="U9" i="20"/>
  <c r="V9" i="20" s="1"/>
  <c r="W9" i="20"/>
  <c r="X9" i="20" s="1"/>
  <c r="Y9" i="20"/>
  <c r="Z9" i="20" s="1"/>
  <c r="AA9" i="20"/>
  <c r="AB9" i="20" s="1"/>
  <c r="AC9" i="20"/>
  <c r="AD9" i="20" s="1"/>
  <c r="AE9" i="20"/>
  <c r="AF9" i="20" s="1"/>
  <c r="O10" i="20"/>
  <c r="P10" i="20" s="1"/>
  <c r="Q10" i="20"/>
  <c r="R10" i="20" s="1"/>
  <c r="S10" i="20"/>
  <c r="T10" i="20" s="1"/>
  <c r="U10" i="20"/>
  <c r="V10" i="20" s="1"/>
  <c r="W10" i="20"/>
  <c r="X10" i="20" s="1"/>
  <c r="Y10" i="20"/>
  <c r="Z10" i="20" s="1"/>
  <c r="AA10" i="20"/>
  <c r="AB10" i="20" s="1"/>
  <c r="AC10" i="20"/>
  <c r="AD10" i="20" s="1"/>
  <c r="AE10" i="20"/>
  <c r="AF10" i="20" s="1"/>
  <c r="O11" i="20"/>
  <c r="P11" i="20" s="1"/>
  <c r="Q11" i="20"/>
  <c r="R11" i="20" s="1"/>
  <c r="S11" i="20"/>
  <c r="T11" i="20" s="1"/>
  <c r="U11" i="20"/>
  <c r="V11" i="20" s="1"/>
  <c r="W11" i="20"/>
  <c r="X11" i="20" s="1"/>
  <c r="Y11" i="20"/>
  <c r="Z11" i="20" s="1"/>
  <c r="AA11" i="20"/>
  <c r="AB11" i="20" s="1"/>
  <c r="AC11" i="20"/>
  <c r="AD11" i="20" s="1"/>
  <c r="AE11" i="20"/>
  <c r="AF11" i="20" s="1"/>
  <c r="O12" i="20"/>
  <c r="P12" i="20" s="1"/>
  <c r="Q12" i="20"/>
  <c r="R12" i="20" s="1"/>
  <c r="S12" i="20"/>
  <c r="T12" i="20" s="1"/>
  <c r="U12" i="20"/>
  <c r="V12" i="20" s="1"/>
  <c r="W12" i="20"/>
  <c r="X12" i="20" s="1"/>
  <c r="Y12" i="20"/>
  <c r="Z12" i="20" s="1"/>
  <c r="AA12" i="20"/>
  <c r="AB12" i="20" s="1"/>
  <c r="AC12" i="20"/>
  <c r="AD12" i="20" s="1"/>
  <c r="AE12" i="20"/>
  <c r="AF12" i="20" s="1"/>
  <c r="O13" i="20"/>
  <c r="P13" i="20" s="1"/>
  <c r="Q13" i="20"/>
  <c r="R13" i="20" s="1"/>
  <c r="S13" i="20"/>
  <c r="T13" i="20" s="1"/>
  <c r="U13" i="20"/>
  <c r="V13" i="20" s="1"/>
  <c r="W13" i="20"/>
  <c r="X13" i="20"/>
  <c r="Y13" i="20"/>
  <c r="Z13" i="20"/>
  <c r="AA13" i="20"/>
  <c r="AB13" i="20"/>
  <c r="AC13" i="20"/>
  <c r="AD13" i="20" s="1"/>
  <c r="AE13" i="20"/>
  <c r="AF13" i="20" s="1"/>
  <c r="O14" i="20"/>
  <c r="P14" i="20" s="1"/>
  <c r="Q14" i="20"/>
  <c r="R14" i="20" s="1"/>
  <c r="S14" i="20"/>
  <c r="T14" i="20" s="1"/>
  <c r="U14" i="20"/>
  <c r="V14" i="20" s="1"/>
  <c r="W14" i="20"/>
  <c r="X14" i="20" s="1"/>
  <c r="Y14" i="20"/>
  <c r="Z14" i="20" s="1"/>
  <c r="AA14" i="20"/>
  <c r="AB14" i="20" s="1"/>
  <c r="AC14" i="20"/>
  <c r="AD14" i="20" s="1"/>
  <c r="AE14" i="20"/>
  <c r="AF14" i="20" s="1"/>
  <c r="O15" i="20"/>
  <c r="P15" i="20" s="1"/>
  <c r="Q15" i="20"/>
  <c r="R15" i="20"/>
  <c r="S15" i="20"/>
  <c r="T15" i="20"/>
  <c r="U15" i="20"/>
  <c r="V15" i="20" s="1"/>
  <c r="W15" i="20"/>
  <c r="X15" i="20" s="1"/>
  <c r="Y15" i="20"/>
  <c r="Z15" i="20" s="1"/>
  <c r="AA15" i="20"/>
  <c r="AB15" i="20" s="1"/>
  <c r="AC15" i="20"/>
  <c r="AD15" i="20" s="1"/>
  <c r="AE15" i="20"/>
  <c r="AF15" i="20" s="1"/>
  <c r="O16" i="20"/>
  <c r="P16" i="20" s="1"/>
  <c r="Q16" i="20"/>
  <c r="R16" i="20" s="1"/>
  <c r="S16" i="20"/>
  <c r="T16" i="20" s="1"/>
  <c r="U16" i="20"/>
  <c r="V16" i="20" s="1"/>
  <c r="W16" i="20"/>
  <c r="X16" i="20"/>
  <c r="Y16" i="20"/>
  <c r="Z16" i="20"/>
  <c r="AA16" i="20"/>
  <c r="AB16" i="20" s="1"/>
  <c r="AC16" i="20"/>
  <c r="AD16" i="20" s="1"/>
  <c r="AE16" i="20"/>
  <c r="AF16" i="20"/>
  <c r="O17" i="20"/>
  <c r="P17" i="20" s="1"/>
  <c r="Q17" i="20"/>
  <c r="R17" i="20" s="1"/>
  <c r="S17" i="20"/>
  <c r="T17" i="20" s="1"/>
  <c r="U17" i="20"/>
  <c r="V17" i="20" s="1"/>
  <c r="W17" i="20"/>
  <c r="X17" i="20" s="1"/>
  <c r="Y17" i="20"/>
  <c r="Z17" i="20" s="1"/>
  <c r="AA17" i="20"/>
  <c r="AB17" i="20" s="1"/>
  <c r="AC17" i="20"/>
  <c r="AD17" i="20" s="1"/>
  <c r="AE17" i="20"/>
  <c r="AF17" i="20" s="1"/>
  <c r="O18" i="20"/>
  <c r="P18" i="20" s="1"/>
  <c r="Q18" i="20"/>
  <c r="R18" i="20" s="1"/>
  <c r="S18" i="20"/>
  <c r="T18" i="20" s="1"/>
  <c r="U18" i="20"/>
  <c r="V18" i="20" s="1"/>
  <c r="W18" i="20"/>
  <c r="X18" i="20" s="1"/>
  <c r="Y18" i="20"/>
  <c r="Z18" i="20" s="1"/>
  <c r="AA18" i="20"/>
  <c r="AB18" i="20" s="1"/>
  <c r="AC18" i="20"/>
  <c r="AD18" i="20" s="1"/>
  <c r="AE18" i="20"/>
  <c r="AF18" i="20" s="1"/>
  <c r="O19" i="20"/>
  <c r="P19" i="20" s="1"/>
  <c r="Q19" i="20"/>
  <c r="R19" i="20"/>
  <c r="S19" i="20"/>
  <c r="T19" i="20"/>
  <c r="U19" i="20"/>
  <c r="V19" i="20" s="1"/>
  <c r="W19" i="20"/>
  <c r="X19" i="20" s="1"/>
  <c r="Y19" i="20"/>
  <c r="Z19" i="20" s="1"/>
  <c r="AA19" i="20"/>
  <c r="AB19" i="20" s="1"/>
  <c r="AC19" i="20"/>
  <c r="AD19" i="20" s="1"/>
  <c r="AE19" i="20"/>
  <c r="AF19" i="20" s="1"/>
  <c r="O20" i="20"/>
  <c r="P20" i="20" s="1"/>
  <c r="Q20" i="20"/>
  <c r="R20" i="20" s="1"/>
  <c r="S20" i="20"/>
  <c r="T20" i="20" s="1"/>
  <c r="U20" i="20"/>
  <c r="V20" i="20" s="1"/>
  <c r="W20" i="20"/>
  <c r="X20" i="20" s="1"/>
  <c r="Y20" i="20"/>
  <c r="Z20" i="20" s="1"/>
  <c r="AA20" i="20"/>
  <c r="AB20" i="20" s="1"/>
  <c r="AC20" i="20"/>
  <c r="AD20" i="20" s="1"/>
  <c r="AE20" i="20"/>
  <c r="AF20" i="20" s="1"/>
  <c r="K1" i="20"/>
  <c r="M1" i="20"/>
  <c r="I1" i="20"/>
  <c r="M20" i="20"/>
  <c r="N20" i="20" s="1"/>
  <c r="K20" i="20"/>
  <c r="L20" i="20" s="1"/>
  <c r="I20" i="20"/>
  <c r="J20" i="20" s="1"/>
  <c r="M19" i="20"/>
  <c r="N19" i="20" s="1"/>
  <c r="K19" i="20"/>
  <c r="L19" i="20" s="1"/>
  <c r="I19" i="20"/>
  <c r="J19" i="20" s="1"/>
  <c r="M18" i="20"/>
  <c r="N18" i="20" s="1"/>
  <c r="K18" i="20"/>
  <c r="L18" i="20" s="1"/>
  <c r="I18" i="20"/>
  <c r="J18" i="20" s="1"/>
  <c r="A65" i="20"/>
  <c r="A66" i="20"/>
  <c r="A67" i="20"/>
  <c r="A68" i="20"/>
  <c r="A69" i="20"/>
  <c r="A70" i="20"/>
  <c r="A71" i="20"/>
  <c r="A72" i="20"/>
  <c r="M17" i="20"/>
  <c r="N17" i="20" s="1"/>
  <c r="M16" i="20"/>
  <c r="N16" i="20" s="1"/>
  <c r="M15" i="20"/>
  <c r="N15" i="20" s="1"/>
  <c r="M14" i="20"/>
  <c r="N14" i="20" s="1"/>
  <c r="M13" i="20"/>
  <c r="N13" i="20" s="1"/>
  <c r="M12" i="20"/>
  <c r="N12" i="20" s="1"/>
  <c r="M11" i="20"/>
  <c r="N11" i="20" s="1"/>
  <c r="M10" i="20"/>
  <c r="N10" i="20" s="1"/>
  <c r="M9" i="20"/>
  <c r="N9" i="20" s="1"/>
  <c r="M8" i="20"/>
  <c r="N8" i="20" s="1"/>
  <c r="M7" i="20"/>
  <c r="N7" i="20" s="1"/>
  <c r="M6" i="20"/>
  <c r="N6" i="20" s="1"/>
  <c r="M5" i="20"/>
  <c r="N5" i="20" s="1"/>
  <c r="M4" i="20"/>
  <c r="N4" i="20" s="1"/>
  <c r="K17" i="20"/>
  <c r="L17" i="20" s="1"/>
  <c r="K16" i="20"/>
  <c r="L16" i="20" s="1"/>
  <c r="K15" i="20"/>
  <c r="L15" i="20" s="1"/>
  <c r="K14" i="20"/>
  <c r="L14" i="20" s="1"/>
  <c r="K13" i="20"/>
  <c r="L13" i="20" s="1"/>
  <c r="K12" i="20"/>
  <c r="L12" i="20" s="1"/>
  <c r="K11" i="20"/>
  <c r="L11" i="20" s="1"/>
  <c r="K10" i="20"/>
  <c r="L10" i="20" s="1"/>
  <c r="K9" i="20"/>
  <c r="L9" i="20" s="1"/>
  <c r="K8" i="20"/>
  <c r="L8" i="20" s="1"/>
  <c r="K7" i="20"/>
  <c r="L7" i="20" s="1"/>
  <c r="K6" i="20"/>
  <c r="L6" i="20" s="1"/>
  <c r="K5" i="20"/>
  <c r="L5" i="20" s="1"/>
  <c r="K4" i="20"/>
  <c r="L4" i="20" s="1"/>
  <c r="A36" i="20"/>
  <c r="A35" i="20"/>
  <c r="A15" i="20"/>
  <c r="A16" i="20"/>
  <c r="A17" i="20"/>
  <c r="A5" i="20"/>
  <c r="A6" i="20"/>
  <c r="A7" i="20"/>
  <c r="A8" i="20"/>
  <c r="A9" i="20"/>
  <c r="A10" i="20"/>
  <c r="A11" i="20"/>
  <c r="A12" i="20"/>
  <c r="A13" i="20"/>
  <c r="A14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4" i="20"/>
  <c r="I5" i="20"/>
  <c r="J5" i="20" s="1"/>
  <c r="I6" i="20"/>
  <c r="J6" i="20" s="1"/>
  <c r="I7" i="20"/>
  <c r="J7" i="20" s="1"/>
  <c r="I8" i="20"/>
  <c r="J8" i="20" s="1"/>
  <c r="I9" i="20"/>
  <c r="J9" i="20" s="1"/>
  <c r="I10" i="20"/>
  <c r="J10" i="20" s="1"/>
  <c r="I11" i="20"/>
  <c r="J11" i="20" s="1"/>
  <c r="I12" i="20"/>
  <c r="J12" i="20" s="1"/>
  <c r="I13" i="20"/>
  <c r="J13" i="20" s="1"/>
  <c r="I14" i="20"/>
  <c r="J14" i="20" s="1"/>
  <c r="I15" i="20"/>
  <c r="J15" i="20" s="1"/>
  <c r="I16" i="20"/>
  <c r="J16" i="20" s="1"/>
  <c r="I17" i="20"/>
  <c r="J17" i="20" s="1"/>
  <c r="I4" i="20"/>
  <c r="J4" i="20" s="1"/>
  <c r="G19" i="19"/>
  <c r="G22" i="19"/>
  <c r="G21" i="19"/>
  <c r="G20" i="19"/>
  <c r="G18" i="19"/>
  <c r="F19" i="19"/>
  <c r="F18" i="19"/>
  <c r="F25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17" i="19"/>
  <c r="N21" i="19"/>
  <c r="L19" i="19" s="1"/>
  <c r="I17" i="19"/>
  <c r="H17" i="19"/>
  <c r="G17" i="19"/>
  <c r="F17" i="19"/>
  <c r="P4" i="11"/>
  <c r="R4" i="11" s="1"/>
  <c r="T4" i="11" s="1"/>
  <c r="O4" i="11"/>
  <c r="Q4" i="11" s="1"/>
  <c r="S4" i="11" s="1"/>
  <c r="BX23" i="20" l="1"/>
  <c r="BP23" i="20"/>
  <c r="BH23" i="20"/>
  <c r="BZ22" i="20"/>
  <c r="BZ23" i="20" s="1"/>
  <c r="BV22" i="20"/>
  <c r="BV23" i="20" s="1"/>
  <c r="BR22" i="20"/>
  <c r="BR23" i="20" s="1"/>
  <c r="BN22" i="20"/>
  <c r="BN23" i="20" s="1"/>
  <c r="BJ22" i="20"/>
  <c r="BJ23" i="20" s="1"/>
  <c r="BF22" i="20"/>
  <c r="BF23" i="20" s="1"/>
  <c r="BD22" i="20"/>
  <c r="BD23" i="20" s="1"/>
  <c r="BB22" i="20"/>
  <c r="BB23" i="20" s="1"/>
  <c r="AZ22" i="20"/>
  <c r="AZ23" i="20" s="1"/>
  <c r="AX22" i="20"/>
  <c r="AX23" i="20" s="1"/>
  <c r="AV22" i="20"/>
  <c r="AV23" i="20" s="1"/>
  <c r="AT22" i="20"/>
  <c r="AT23" i="20" s="1"/>
  <c r="AR22" i="20"/>
  <c r="AR23" i="20" s="1"/>
  <c r="AP22" i="20"/>
  <c r="AP23" i="20" s="1"/>
  <c r="AN22" i="20"/>
  <c r="AN23" i="20" s="1"/>
  <c r="AL22" i="20"/>
  <c r="AL23" i="20" s="1"/>
  <c r="AJ22" i="20"/>
  <c r="AJ23" i="20" s="1"/>
  <c r="AH22" i="20"/>
  <c r="AH23" i="20" s="1"/>
  <c r="R22" i="20"/>
  <c r="R23" i="20" s="1"/>
  <c r="Z22" i="20"/>
  <c r="AF22" i="20"/>
  <c r="AF23" i="20" s="1"/>
  <c r="AD22" i="20"/>
  <c r="AD23" i="20" s="1"/>
  <c r="AB22" i="20"/>
  <c r="AB23" i="20" s="1"/>
  <c r="Z23" i="20"/>
  <c r="X22" i="20"/>
  <c r="X23" i="20" s="1"/>
  <c r="V22" i="20"/>
  <c r="V23" i="20" s="1"/>
  <c r="T22" i="20"/>
  <c r="T23" i="20" s="1"/>
  <c r="P22" i="20"/>
  <c r="P23" i="20" s="1"/>
  <c r="N22" i="20"/>
  <c r="N23" i="20" s="1"/>
  <c r="L22" i="20"/>
  <c r="L23" i="20" s="1"/>
  <c r="J22" i="20"/>
  <c r="J23" i="20" s="1"/>
  <c r="F27" i="19"/>
  <c r="F26" i="19"/>
  <c r="P21" i="19"/>
  <c r="Q21" i="19"/>
  <c r="E2" i="6"/>
  <c r="AC2" i="9"/>
  <c r="O3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27" i="9"/>
  <c r="O26" i="9"/>
  <c r="O25" i="9"/>
  <c r="O24" i="9"/>
  <c r="O23" i="9"/>
  <c r="O22" i="9"/>
  <c r="O21" i="9"/>
  <c r="O20" i="9"/>
  <c r="O19" i="9"/>
  <c r="O18" i="9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1" i="2"/>
  <c r="O10" i="2"/>
  <c r="O9" i="2"/>
  <c r="O8" i="2"/>
  <c r="O7" i="2"/>
  <c r="O6" i="2"/>
  <c r="O5" i="2"/>
  <c r="O4" i="2"/>
  <c r="O3" i="2"/>
  <c r="O12" i="2"/>
  <c r="AC2" i="8"/>
  <c r="AC2" i="2"/>
  <c r="AK28" i="8"/>
  <c r="AK17" i="9"/>
  <c r="AK28" i="2"/>
  <c r="H3" i="6"/>
  <c r="G3" i="6" s="1"/>
  <c r="J3" i="6"/>
  <c r="I3" i="6" s="1"/>
  <c r="L3" i="6"/>
  <c r="K3" i="6" s="1"/>
  <c r="N3" i="6"/>
  <c r="M3" i="6" s="1"/>
  <c r="P3" i="6"/>
  <c r="O3" i="6" s="1"/>
  <c r="R3" i="6"/>
  <c r="Q3" i="6" s="1"/>
  <c r="T3" i="6"/>
  <c r="S3" i="6" s="1"/>
  <c r="V3" i="6"/>
  <c r="U3" i="6" s="1"/>
  <c r="X3" i="6"/>
  <c r="W3" i="6" s="1"/>
  <c r="Z3" i="6"/>
  <c r="Y3" i="6" s="1"/>
  <c r="AB3" i="6"/>
  <c r="AA3" i="6" s="1"/>
  <c r="AD3" i="6"/>
  <c r="AC3" i="6" s="1"/>
  <c r="AF3" i="6"/>
  <c r="AE3" i="6" s="1"/>
  <c r="AH3" i="6"/>
  <c r="AG3" i="6" s="1"/>
  <c r="AJ3" i="6"/>
  <c r="AI3" i="6" s="1"/>
  <c r="AL3" i="6"/>
  <c r="AK3" i="6" s="1"/>
  <c r="AN3" i="6"/>
  <c r="AM3" i="6" s="1"/>
  <c r="AP3" i="6"/>
  <c r="AO3" i="6" s="1"/>
  <c r="AR3" i="6"/>
  <c r="AQ3" i="6" s="1"/>
  <c r="AT3" i="6"/>
  <c r="AS3" i="6" s="1"/>
  <c r="AV3" i="6"/>
  <c r="AU3" i="6" s="1"/>
  <c r="AX3" i="6"/>
  <c r="AW3" i="6" s="1"/>
  <c r="AZ3" i="6"/>
  <c r="AY3" i="6" s="1"/>
  <c r="BB3" i="6"/>
  <c r="BA3" i="6" s="1"/>
  <c r="BD3" i="6"/>
  <c r="BC3" i="6" s="1"/>
  <c r="BF3" i="6"/>
  <c r="BE3" i="6" s="1"/>
  <c r="BH3" i="6"/>
  <c r="BG3" i="6" s="1"/>
  <c r="BJ3" i="6"/>
  <c r="BI3" i="6" s="1"/>
  <c r="BL3" i="6"/>
  <c r="BK3" i="6" s="1"/>
  <c r="BN3" i="6"/>
  <c r="BM3" i="6" s="1"/>
  <c r="H4" i="6"/>
  <c r="G4" i="6" s="1"/>
  <c r="J4" i="6"/>
  <c r="I4" i="6" s="1"/>
  <c r="L4" i="6"/>
  <c r="K4" i="6" s="1"/>
  <c r="N4" i="6"/>
  <c r="M4" i="6" s="1"/>
  <c r="P4" i="6"/>
  <c r="O4" i="6" s="1"/>
  <c r="R4" i="6"/>
  <c r="Q4" i="6" s="1"/>
  <c r="T4" i="6"/>
  <c r="S4" i="6" s="1"/>
  <c r="V4" i="6"/>
  <c r="U4" i="6" s="1"/>
  <c r="X4" i="6"/>
  <c r="W4" i="6" s="1"/>
  <c r="Z4" i="6"/>
  <c r="Y4" i="6" s="1"/>
  <c r="AB4" i="6"/>
  <c r="AA4" i="6" s="1"/>
  <c r="AD4" i="6"/>
  <c r="AC4" i="6" s="1"/>
  <c r="AF4" i="6"/>
  <c r="AE4" i="6" s="1"/>
  <c r="AH4" i="6"/>
  <c r="AG4" i="6" s="1"/>
  <c r="AJ4" i="6"/>
  <c r="AI4" i="6" s="1"/>
  <c r="AL4" i="6"/>
  <c r="AK4" i="6" s="1"/>
  <c r="AN4" i="6"/>
  <c r="AM4" i="6" s="1"/>
  <c r="AP4" i="6"/>
  <c r="AO4" i="6" s="1"/>
  <c r="AR4" i="6"/>
  <c r="AQ4" i="6" s="1"/>
  <c r="AT4" i="6"/>
  <c r="AS4" i="6" s="1"/>
  <c r="AV4" i="6"/>
  <c r="AU4" i="6" s="1"/>
  <c r="AX4" i="6"/>
  <c r="AW4" i="6" s="1"/>
  <c r="AZ4" i="6"/>
  <c r="AY4" i="6" s="1"/>
  <c r="BB4" i="6"/>
  <c r="BA4" i="6" s="1"/>
  <c r="BD4" i="6"/>
  <c r="BC4" i="6" s="1"/>
  <c r="BF4" i="6"/>
  <c r="BE4" i="6" s="1"/>
  <c r="BH4" i="6"/>
  <c r="BG4" i="6" s="1"/>
  <c r="BJ4" i="6"/>
  <c r="BI4" i="6" s="1"/>
  <c r="BL4" i="6"/>
  <c r="BK4" i="6" s="1"/>
  <c r="BN4" i="6"/>
  <c r="BM4" i="6" s="1"/>
  <c r="H5" i="6"/>
  <c r="G5" i="6" s="1"/>
  <c r="J5" i="6"/>
  <c r="I5" i="6" s="1"/>
  <c r="L5" i="6"/>
  <c r="K5" i="6" s="1"/>
  <c r="N5" i="6"/>
  <c r="M5" i="6" s="1"/>
  <c r="P5" i="6"/>
  <c r="O5" i="6" s="1"/>
  <c r="R5" i="6"/>
  <c r="Q5" i="6" s="1"/>
  <c r="T5" i="6"/>
  <c r="S5" i="6" s="1"/>
  <c r="V5" i="6"/>
  <c r="U5" i="6" s="1"/>
  <c r="X5" i="6"/>
  <c r="W5" i="6" s="1"/>
  <c r="Z5" i="6"/>
  <c r="Y5" i="6" s="1"/>
  <c r="AB5" i="6"/>
  <c r="AA5" i="6" s="1"/>
  <c r="AD5" i="6"/>
  <c r="AC5" i="6" s="1"/>
  <c r="AF5" i="6"/>
  <c r="AE5" i="6" s="1"/>
  <c r="AH5" i="6"/>
  <c r="AG5" i="6" s="1"/>
  <c r="AJ5" i="6"/>
  <c r="AI5" i="6" s="1"/>
  <c r="AL5" i="6"/>
  <c r="AK5" i="6" s="1"/>
  <c r="AN5" i="6"/>
  <c r="AM5" i="6" s="1"/>
  <c r="AP5" i="6"/>
  <c r="AO5" i="6" s="1"/>
  <c r="AR5" i="6"/>
  <c r="AQ5" i="6" s="1"/>
  <c r="AT5" i="6"/>
  <c r="AS5" i="6" s="1"/>
  <c r="AV5" i="6"/>
  <c r="AU5" i="6" s="1"/>
  <c r="AX5" i="6"/>
  <c r="AW5" i="6" s="1"/>
  <c r="AZ5" i="6"/>
  <c r="AY5" i="6" s="1"/>
  <c r="BB5" i="6"/>
  <c r="BA5" i="6" s="1"/>
  <c r="BD5" i="6"/>
  <c r="BC5" i="6" s="1"/>
  <c r="BF5" i="6"/>
  <c r="BE5" i="6" s="1"/>
  <c r="BH5" i="6"/>
  <c r="BG5" i="6" s="1"/>
  <c r="BJ5" i="6"/>
  <c r="BI5" i="6" s="1"/>
  <c r="BL5" i="6"/>
  <c r="BK5" i="6" s="1"/>
  <c r="BN5" i="6"/>
  <c r="BM5" i="6" s="1"/>
  <c r="H6" i="6"/>
  <c r="G6" i="6" s="1"/>
  <c r="J6" i="6"/>
  <c r="I6" i="6" s="1"/>
  <c r="L6" i="6"/>
  <c r="K6" i="6" s="1"/>
  <c r="N6" i="6"/>
  <c r="M6" i="6" s="1"/>
  <c r="P6" i="6"/>
  <c r="O6" i="6" s="1"/>
  <c r="R6" i="6"/>
  <c r="Q6" i="6" s="1"/>
  <c r="T6" i="6"/>
  <c r="S6" i="6" s="1"/>
  <c r="V6" i="6"/>
  <c r="U6" i="6" s="1"/>
  <c r="X6" i="6"/>
  <c r="W6" i="6" s="1"/>
  <c r="Z6" i="6"/>
  <c r="Y6" i="6" s="1"/>
  <c r="AB6" i="6"/>
  <c r="AA6" i="6" s="1"/>
  <c r="AD6" i="6"/>
  <c r="AC6" i="6" s="1"/>
  <c r="AF6" i="6"/>
  <c r="AE6" i="6" s="1"/>
  <c r="AH6" i="6"/>
  <c r="AG6" i="6" s="1"/>
  <c r="AJ6" i="6"/>
  <c r="AI6" i="6" s="1"/>
  <c r="AL6" i="6"/>
  <c r="AK6" i="6" s="1"/>
  <c r="AN6" i="6"/>
  <c r="AM6" i="6" s="1"/>
  <c r="AP6" i="6"/>
  <c r="AO6" i="6" s="1"/>
  <c r="AR6" i="6"/>
  <c r="AQ6" i="6" s="1"/>
  <c r="AT6" i="6"/>
  <c r="AS6" i="6" s="1"/>
  <c r="AV6" i="6"/>
  <c r="AU6" i="6" s="1"/>
  <c r="AX6" i="6"/>
  <c r="AW6" i="6" s="1"/>
  <c r="AZ6" i="6"/>
  <c r="AY6" i="6" s="1"/>
  <c r="BB6" i="6"/>
  <c r="BA6" i="6" s="1"/>
  <c r="BD6" i="6"/>
  <c r="BC6" i="6" s="1"/>
  <c r="BF6" i="6"/>
  <c r="BE6" i="6" s="1"/>
  <c r="BH6" i="6"/>
  <c r="BG6" i="6" s="1"/>
  <c r="BJ6" i="6"/>
  <c r="BI6" i="6" s="1"/>
  <c r="BL6" i="6"/>
  <c r="BK6" i="6" s="1"/>
  <c r="BN6" i="6"/>
  <c r="BM6" i="6" s="1"/>
  <c r="H7" i="6"/>
  <c r="G7" i="6" s="1"/>
  <c r="J7" i="6"/>
  <c r="I7" i="6" s="1"/>
  <c r="L7" i="6"/>
  <c r="K7" i="6" s="1"/>
  <c r="N7" i="6"/>
  <c r="M7" i="6" s="1"/>
  <c r="P7" i="6"/>
  <c r="O7" i="6" s="1"/>
  <c r="R7" i="6"/>
  <c r="Q7" i="6" s="1"/>
  <c r="T7" i="6"/>
  <c r="S7" i="6" s="1"/>
  <c r="V7" i="6"/>
  <c r="U7" i="6" s="1"/>
  <c r="X7" i="6"/>
  <c r="W7" i="6" s="1"/>
  <c r="Z7" i="6"/>
  <c r="Y7" i="6" s="1"/>
  <c r="AB7" i="6"/>
  <c r="AA7" i="6" s="1"/>
  <c r="AD7" i="6"/>
  <c r="AC7" i="6" s="1"/>
  <c r="AF7" i="6"/>
  <c r="AE7" i="6" s="1"/>
  <c r="AH7" i="6"/>
  <c r="AG7" i="6" s="1"/>
  <c r="AJ7" i="6"/>
  <c r="AI7" i="6" s="1"/>
  <c r="AL7" i="6"/>
  <c r="AK7" i="6" s="1"/>
  <c r="AN7" i="6"/>
  <c r="AM7" i="6" s="1"/>
  <c r="AP7" i="6"/>
  <c r="AO7" i="6" s="1"/>
  <c r="AR7" i="6"/>
  <c r="AQ7" i="6" s="1"/>
  <c r="AT7" i="6"/>
  <c r="AS7" i="6" s="1"/>
  <c r="AV7" i="6"/>
  <c r="AU7" i="6" s="1"/>
  <c r="AX7" i="6"/>
  <c r="AW7" i="6" s="1"/>
  <c r="AZ7" i="6"/>
  <c r="AY7" i="6" s="1"/>
  <c r="BB7" i="6"/>
  <c r="BA7" i="6" s="1"/>
  <c r="BD7" i="6"/>
  <c r="BC7" i="6" s="1"/>
  <c r="BF7" i="6"/>
  <c r="BE7" i="6" s="1"/>
  <c r="BH7" i="6"/>
  <c r="BG7" i="6" s="1"/>
  <c r="BJ7" i="6"/>
  <c r="BI7" i="6" s="1"/>
  <c r="BL7" i="6"/>
  <c r="BK7" i="6" s="1"/>
  <c r="BN7" i="6"/>
  <c r="BM7" i="6" s="1"/>
  <c r="H8" i="6"/>
  <c r="G8" i="6" s="1"/>
  <c r="J8" i="6"/>
  <c r="I8" i="6" s="1"/>
  <c r="L8" i="6"/>
  <c r="K8" i="6" s="1"/>
  <c r="N8" i="6"/>
  <c r="M8" i="6" s="1"/>
  <c r="P8" i="6"/>
  <c r="O8" i="6" s="1"/>
  <c r="R8" i="6"/>
  <c r="Q8" i="6" s="1"/>
  <c r="T8" i="6"/>
  <c r="S8" i="6" s="1"/>
  <c r="V8" i="6"/>
  <c r="U8" i="6" s="1"/>
  <c r="X8" i="6"/>
  <c r="W8" i="6" s="1"/>
  <c r="Z8" i="6"/>
  <c r="Y8" i="6" s="1"/>
  <c r="AB8" i="6"/>
  <c r="AA8" i="6" s="1"/>
  <c r="AD8" i="6"/>
  <c r="AC8" i="6" s="1"/>
  <c r="AF8" i="6"/>
  <c r="AE8" i="6" s="1"/>
  <c r="AH8" i="6"/>
  <c r="AG8" i="6" s="1"/>
  <c r="AJ8" i="6"/>
  <c r="AI8" i="6" s="1"/>
  <c r="AL8" i="6"/>
  <c r="AK8" i="6" s="1"/>
  <c r="AN8" i="6"/>
  <c r="AM8" i="6" s="1"/>
  <c r="AP8" i="6"/>
  <c r="AO8" i="6" s="1"/>
  <c r="AR8" i="6"/>
  <c r="AQ8" i="6" s="1"/>
  <c r="AT8" i="6"/>
  <c r="AS8" i="6" s="1"/>
  <c r="AV8" i="6"/>
  <c r="AU8" i="6" s="1"/>
  <c r="AX8" i="6"/>
  <c r="AW8" i="6" s="1"/>
  <c r="AZ8" i="6"/>
  <c r="AY8" i="6" s="1"/>
  <c r="BB8" i="6"/>
  <c r="BA8" i="6" s="1"/>
  <c r="BD8" i="6"/>
  <c r="BC8" i="6" s="1"/>
  <c r="BF8" i="6"/>
  <c r="BE8" i="6" s="1"/>
  <c r="BH8" i="6"/>
  <c r="BG8" i="6" s="1"/>
  <c r="BJ8" i="6"/>
  <c r="BI8" i="6" s="1"/>
  <c r="BL8" i="6"/>
  <c r="BK8" i="6" s="1"/>
  <c r="BN8" i="6"/>
  <c r="BM8" i="6" s="1"/>
  <c r="H9" i="6"/>
  <c r="G9" i="6" s="1"/>
  <c r="J9" i="6"/>
  <c r="I9" i="6" s="1"/>
  <c r="L9" i="6"/>
  <c r="K9" i="6" s="1"/>
  <c r="N9" i="6"/>
  <c r="M9" i="6" s="1"/>
  <c r="P9" i="6"/>
  <c r="O9" i="6" s="1"/>
  <c r="R9" i="6"/>
  <c r="Q9" i="6" s="1"/>
  <c r="T9" i="6"/>
  <c r="S9" i="6" s="1"/>
  <c r="V9" i="6"/>
  <c r="U9" i="6" s="1"/>
  <c r="X9" i="6"/>
  <c r="W9" i="6" s="1"/>
  <c r="Z9" i="6"/>
  <c r="Y9" i="6" s="1"/>
  <c r="AB9" i="6"/>
  <c r="AA9" i="6" s="1"/>
  <c r="AD9" i="6"/>
  <c r="AC9" i="6" s="1"/>
  <c r="AF9" i="6"/>
  <c r="AE9" i="6" s="1"/>
  <c r="AH9" i="6"/>
  <c r="AG9" i="6" s="1"/>
  <c r="AJ9" i="6"/>
  <c r="AI9" i="6" s="1"/>
  <c r="AL9" i="6"/>
  <c r="AK9" i="6" s="1"/>
  <c r="AN9" i="6"/>
  <c r="AM9" i="6" s="1"/>
  <c r="AP9" i="6"/>
  <c r="AO9" i="6" s="1"/>
  <c r="AR9" i="6"/>
  <c r="AQ9" i="6" s="1"/>
  <c r="AT9" i="6"/>
  <c r="AS9" i="6" s="1"/>
  <c r="AV9" i="6"/>
  <c r="AU9" i="6" s="1"/>
  <c r="AX9" i="6"/>
  <c r="AW9" i="6" s="1"/>
  <c r="AZ9" i="6"/>
  <c r="AY9" i="6" s="1"/>
  <c r="BB9" i="6"/>
  <c r="BA9" i="6" s="1"/>
  <c r="BD9" i="6"/>
  <c r="BC9" i="6" s="1"/>
  <c r="BF9" i="6"/>
  <c r="BE9" i="6" s="1"/>
  <c r="BH9" i="6"/>
  <c r="BG9" i="6" s="1"/>
  <c r="BJ9" i="6"/>
  <c r="BI9" i="6" s="1"/>
  <c r="BL9" i="6"/>
  <c r="BK9" i="6" s="1"/>
  <c r="BN9" i="6"/>
  <c r="BM9" i="6" s="1"/>
  <c r="H10" i="6"/>
  <c r="G10" i="6" s="1"/>
  <c r="J10" i="6"/>
  <c r="I10" i="6" s="1"/>
  <c r="L10" i="6"/>
  <c r="K10" i="6" s="1"/>
  <c r="N10" i="6"/>
  <c r="M10" i="6" s="1"/>
  <c r="P10" i="6"/>
  <c r="O10" i="6" s="1"/>
  <c r="R10" i="6"/>
  <c r="Q10" i="6" s="1"/>
  <c r="T10" i="6"/>
  <c r="S10" i="6" s="1"/>
  <c r="V10" i="6"/>
  <c r="U10" i="6" s="1"/>
  <c r="X10" i="6"/>
  <c r="W10" i="6" s="1"/>
  <c r="Z10" i="6"/>
  <c r="Y10" i="6" s="1"/>
  <c r="AB10" i="6"/>
  <c r="AA10" i="6" s="1"/>
  <c r="AD10" i="6"/>
  <c r="AC10" i="6" s="1"/>
  <c r="AF10" i="6"/>
  <c r="AE10" i="6" s="1"/>
  <c r="AH10" i="6"/>
  <c r="AG10" i="6" s="1"/>
  <c r="AJ10" i="6"/>
  <c r="AI10" i="6" s="1"/>
  <c r="AL10" i="6"/>
  <c r="AK10" i="6" s="1"/>
  <c r="AN10" i="6"/>
  <c r="AM10" i="6" s="1"/>
  <c r="AP10" i="6"/>
  <c r="AO10" i="6" s="1"/>
  <c r="AR10" i="6"/>
  <c r="AQ10" i="6" s="1"/>
  <c r="AT10" i="6"/>
  <c r="AS10" i="6" s="1"/>
  <c r="AV10" i="6"/>
  <c r="AU10" i="6" s="1"/>
  <c r="AX10" i="6"/>
  <c r="AW10" i="6" s="1"/>
  <c r="AZ10" i="6"/>
  <c r="AY10" i="6" s="1"/>
  <c r="BB10" i="6"/>
  <c r="BA10" i="6" s="1"/>
  <c r="BD10" i="6"/>
  <c r="BC10" i="6" s="1"/>
  <c r="BF10" i="6"/>
  <c r="BE10" i="6" s="1"/>
  <c r="BH10" i="6"/>
  <c r="BG10" i="6" s="1"/>
  <c r="BJ10" i="6"/>
  <c r="BI10" i="6" s="1"/>
  <c r="BL10" i="6"/>
  <c r="BK10" i="6" s="1"/>
  <c r="BN10" i="6"/>
  <c r="BM10" i="6" s="1"/>
  <c r="H11" i="6"/>
  <c r="G11" i="6" s="1"/>
  <c r="J11" i="6"/>
  <c r="I11" i="6" s="1"/>
  <c r="L11" i="6"/>
  <c r="K11" i="6" s="1"/>
  <c r="N11" i="6"/>
  <c r="M11" i="6" s="1"/>
  <c r="P11" i="6"/>
  <c r="O11" i="6" s="1"/>
  <c r="R11" i="6"/>
  <c r="Q11" i="6" s="1"/>
  <c r="T11" i="6"/>
  <c r="S11" i="6" s="1"/>
  <c r="V11" i="6"/>
  <c r="U11" i="6" s="1"/>
  <c r="X11" i="6"/>
  <c r="W11" i="6" s="1"/>
  <c r="Z11" i="6"/>
  <c r="Y11" i="6" s="1"/>
  <c r="AB11" i="6"/>
  <c r="AA11" i="6" s="1"/>
  <c r="AD11" i="6"/>
  <c r="AC11" i="6" s="1"/>
  <c r="AF11" i="6"/>
  <c r="AE11" i="6" s="1"/>
  <c r="AH11" i="6"/>
  <c r="AG11" i="6" s="1"/>
  <c r="AJ11" i="6"/>
  <c r="AI11" i="6" s="1"/>
  <c r="AL11" i="6"/>
  <c r="AK11" i="6" s="1"/>
  <c r="AN11" i="6"/>
  <c r="AM11" i="6" s="1"/>
  <c r="AP11" i="6"/>
  <c r="AO11" i="6" s="1"/>
  <c r="AR11" i="6"/>
  <c r="AQ11" i="6" s="1"/>
  <c r="AT11" i="6"/>
  <c r="AS11" i="6" s="1"/>
  <c r="AV11" i="6"/>
  <c r="AU11" i="6" s="1"/>
  <c r="AX11" i="6"/>
  <c r="AW11" i="6" s="1"/>
  <c r="AZ11" i="6"/>
  <c r="AY11" i="6" s="1"/>
  <c r="BB11" i="6"/>
  <c r="BA11" i="6" s="1"/>
  <c r="BD11" i="6"/>
  <c r="BC11" i="6" s="1"/>
  <c r="BF11" i="6"/>
  <c r="BE11" i="6" s="1"/>
  <c r="BH11" i="6"/>
  <c r="BG11" i="6" s="1"/>
  <c r="BJ11" i="6"/>
  <c r="BI11" i="6" s="1"/>
  <c r="BL11" i="6"/>
  <c r="BK11" i="6" s="1"/>
  <c r="BN11" i="6"/>
  <c r="BM11" i="6" s="1"/>
  <c r="H12" i="6"/>
  <c r="G12" i="6" s="1"/>
  <c r="J12" i="6"/>
  <c r="I12" i="6" s="1"/>
  <c r="L12" i="6"/>
  <c r="K12" i="6" s="1"/>
  <c r="N12" i="6"/>
  <c r="M12" i="6" s="1"/>
  <c r="P12" i="6"/>
  <c r="O12" i="6" s="1"/>
  <c r="R12" i="6"/>
  <c r="Q12" i="6" s="1"/>
  <c r="T12" i="6"/>
  <c r="S12" i="6" s="1"/>
  <c r="V12" i="6"/>
  <c r="U12" i="6" s="1"/>
  <c r="X12" i="6"/>
  <c r="W12" i="6" s="1"/>
  <c r="Z12" i="6"/>
  <c r="Y12" i="6" s="1"/>
  <c r="AB12" i="6"/>
  <c r="AA12" i="6" s="1"/>
  <c r="AD12" i="6"/>
  <c r="AC12" i="6" s="1"/>
  <c r="AF12" i="6"/>
  <c r="AE12" i="6" s="1"/>
  <c r="AH12" i="6"/>
  <c r="AG12" i="6" s="1"/>
  <c r="AJ12" i="6"/>
  <c r="AI12" i="6" s="1"/>
  <c r="AL12" i="6"/>
  <c r="AK12" i="6" s="1"/>
  <c r="AN12" i="6"/>
  <c r="AM12" i="6" s="1"/>
  <c r="AP12" i="6"/>
  <c r="AO12" i="6" s="1"/>
  <c r="AR12" i="6"/>
  <c r="AQ12" i="6" s="1"/>
  <c r="AT12" i="6"/>
  <c r="AS12" i="6" s="1"/>
  <c r="AV12" i="6"/>
  <c r="AU12" i="6" s="1"/>
  <c r="AX12" i="6"/>
  <c r="AW12" i="6" s="1"/>
  <c r="AZ12" i="6"/>
  <c r="AY12" i="6" s="1"/>
  <c r="BB12" i="6"/>
  <c r="BA12" i="6" s="1"/>
  <c r="BD12" i="6"/>
  <c r="BC12" i="6" s="1"/>
  <c r="BF12" i="6"/>
  <c r="BE12" i="6" s="1"/>
  <c r="BH12" i="6"/>
  <c r="BG12" i="6" s="1"/>
  <c r="BJ12" i="6"/>
  <c r="BI12" i="6" s="1"/>
  <c r="BL12" i="6"/>
  <c r="BK12" i="6" s="1"/>
  <c r="BN12" i="6"/>
  <c r="BM12" i="6" s="1"/>
  <c r="H13" i="6"/>
  <c r="G13" i="6" s="1"/>
  <c r="J13" i="6"/>
  <c r="I13" i="6" s="1"/>
  <c r="L13" i="6"/>
  <c r="K13" i="6" s="1"/>
  <c r="N13" i="6"/>
  <c r="M13" i="6" s="1"/>
  <c r="P13" i="6"/>
  <c r="O13" i="6" s="1"/>
  <c r="R13" i="6"/>
  <c r="Q13" i="6" s="1"/>
  <c r="T13" i="6"/>
  <c r="S13" i="6" s="1"/>
  <c r="V13" i="6"/>
  <c r="U13" i="6" s="1"/>
  <c r="X13" i="6"/>
  <c r="W13" i="6" s="1"/>
  <c r="Z13" i="6"/>
  <c r="Y13" i="6" s="1"/>
  <c r="AB13" i="6"/>
  <c r="AA13" i="6" s="1"/>
  <c r="AD13" i="6"/>
  <c r="AC13" i="6" s="1"/>
  <c r="AF13" i="6"/>
  <c r="AE13" i="6" s="1"/>
  <c r="AH13" i="6"/>
  <c r="AG13" i="6" s="1"/>
  <c r="AJ13" i="6"/>
  <c r="AI13" i="6" s="1"/>
  <c r="AL13" i="6"/>
  <c r="AK13" i="6" s="1"/>
  <c r="AN13" i="6"/>
  <c r="AM13" i="6" s="1"/>
  <c r="AP13" i="6"/>
  <c r="AO13" i="6" s="1"/>
  <c r="AR13" i="6"/>
  <c r="AQ13" i="6" s="1"/>
  <c r="AT13" i="6"/>
  <c r="AS13" i="6" s="1"/>
  <c r="AV13" i="6"/>
  <c r="AU13" i="6" s="1"/>
  <c r="AX13" i="6"/>
  <c r="AW13" i="6" s="1"/>
  <c r="AZ13" i="6"/>
  <c r="AY13" i="6" s="1"/>
  <c r="BB13" i="6"/>
  <c r="BA13" i="6" s="1"/>
  <c r="BD13" i="6"/>
  <c r="BC13" i="6" s="1"/>
  <c r="BF13" i="6"/>
  <c r="BE13" i="6" s="1"/>
  <c r="BH13" i="6"/>
  <c r="BG13" i="6" s="1"/>
  <c r="BJ13" i="6"/>
  <c r="BI13" i="6" s="1"/>
  <c r="BL13" i="6"/>
  <c r="BK13" i="6" s="1"/>
  <c r="BN13" i="6"/>
  <c r="BM13" i="6" s="1"/>
  <c r="H14" i="6"/>
  <c r="G14" i="6" s="1"/>
  <c r="J14" i="6"/>
  <c r="I14" i="6" s="1"/>
  <c r="L14" i="6"/>
  <c r="K14" i="6" s="1"/>
  <c r="N14" i="6"/>
  <c r="M14" i="6" s="1"/>
  <c r="P14" i="6"/>
  <c r="O14" i="6" s="1"/>
  <c r="R14" i="6"/>
  <c r="Q14" i="6" s="1"/>
  <c r="T14" i="6"/>
  <c r="S14" i="6" s="1"/>
  <c r="V14" i="6"/>
  <c r="U14" i="6" s="1"/>
  <c r="X14" i="6"/>
  <c r="W14" i="6" s="1"/>
  <c r="Z14" i="6"/>
  <c r="Y14" i="6" s="1"/>
  <c r="AB14" i="6"/>
  <c r="AA14" i="6" s="1"/>
  <c r="AD14" i="6"/>
  <c r="AC14" i="6" s="1"/>
  <c r="AF14" i="6"/>
  <c r="AE14" i="6" s="1"/>
  <c r="AH14" i="6"/>
  <c r="AG14" i="6" s="1"/>
  <c r="AJ14" i="6"/>
  <c r="AI14" i="6" s="1"/>
  <c r="AL14" i="6"/>
  <c r="AK14" i="6" s="1"/>
  <c r="AN14" i="6"/>
  <c r="AM14" i="6" s="1"/>
  <c r="AP14" i="6"/>
  <c r="AO14" i="6" s="1"/>
  <c r="AR14" i="6"/>
  <c r="AQ14" i="6" s="1"/>
  <c r="AT14" i="6"/>
  <c r="AS14" i="6" s="1"/>
  <c r="AV14" i="6"/>
  <c r="AU14" i="6" s="1"/>
  <c r="AX14" i="6"/>
  <c r="AW14" i="6" s="1"/>
  <c r="AZ14" i="6"/>
  <c r="AY14" i="6" s="1"/>
  <c r="BB14" i="6"/>
  <c r="BA14" i="6" s="1"/>
  <c r="BD14" i="6"/>
  <c r="BC14" i="6" s="1"/>
  <c r="BF14" i="6"/>
  <c r="BE14" i="6" s="1"/>
  <c r="BH14" i="6"/>
  <c r="BG14" i="6" s="1"/>
  <c r="BJ14" i="6"/>
  <c r="BI14" i="6" s="1"/>
  <c r="BL14" i="6"/>
  <c r="BK14" i="6" s="1"/>
  <c r="BN14" i="6"/>
  <c r="BM14" i="6" s="1"/>
  <c r="H15" i="6"/>
  <c r="G15" i="6" s="1"/>
  <c r="J15" i="6"/>
  <c r="I15" i="6" s="1"/>
  <c r="L15" i="6"/>
  <c r="K15" i="6" s="1"/>
  <c r="N15" i="6"/>
  <c r="M15" i="6" s="1"/>
  <c r="P15" i="6"/>
  <c r="O15" i="6" s="1"/>
  <c r="R15" i="6"/>
  <c r="Q15" i="6" s="1"/>
  <c r="T15" i="6"/>
  <c r="S15" i="6" s="1"/>
  <c r="V15" i="6"/>
  <c r="U15" i="6" s="1"/>
  <c r="X15" i="6"/>
  <c r="W15" i="6" s="1"/>
  <c r="Z15" i="6"/>
  <c r="Y15" i="6" s="1"/>
  <c r="AB15" i="6"/>
  <c r="AA15" i="6" s="1"/>
  <c r="AD15" i="6"/>
  <c r="AC15" i="6" s="1"/>
  <c r="AF15" i="6"/>
  <c r="AE15" i="6" s="1"/>
  <c r="AH15" i="6"/>
  <c r="AG15" i="6" s="1"/>
  <c r="AJ15" i="6"/>
  <c r="AI15" i="6" s="1"/>
  <c r="AL15" i="6"/>
  <c r="AK15" i="6" s="1"/>
  <c r="AN15" i="6"/>
  <c r="AM15" i="6" s="1"/>
  <c r="AP15" i="6"/>
  <c r="AO15" i="6" s="1"/>
  <c r="AR15" i="6"/>
  <c r="AQ15" i="6" s="1"/>
  <c r="AT15" i="6"/>
  <c r="AS15" i="6" s="1"/>
  <c r="AV15" i="6"/>
  <c r="AU15" i="6" s="1"/>
  <c r="AX15" i="6"/>
  <c r="AW15" i="6" s="1"/>
  <c r="AZ15" i="6"/>
  <c r="AY15" i="6" s="1"/>
  <c r="BB15" i="6"/>
  <c r="BA15" i="6" s="1"/>
  <c r="BD15" i="6"/>
  <c r="BC15" i="6" s="1"/>
  <c r="BF15" i="6"/>
  <c r="BE15" i="6" s="1"/>
  <c r="BH15" i="6"/>
  <c r="BG15" i="6" s="1"/>
  <c r="BJ15" i="6"/>
  <c r="BI15" i="6" s="1"/>
  <c r="BL15" i="6"/>
  <c r="BK15" i="6" s="1"/>
  <c r="BN15" i="6"/>
  <c r="BM15" i="6" s="1"/>
  <c r="H16" i="6"/>
  <c r="G16" i="6" s="1"/>
  <c r="J16" i="6"/>
  <c r="I16" i="6" s="1"/>
  <c r="L16" i="6"/>
  <c r="K16" i="6" s="1"/>
  <c r="N16" i="6"/>
  <c r="M16" i="6" s="1"/>
  <c r="P16" i="6"/>
  <c r="O16" i="6" s="1"/>
  <c r="R16" i="6"/>
  <c r="Q16" i="6" s="1"/>
  <c r="T16" i="6"/>
  <c r="S16" i="6" s="1"/>
  <c r="V16" i="6"/>
  <c r="U16" i="6" s="1"/>
  <c r="X16" i="6"/>
  <c r="W16" i="6" s="1"/>
  <c r="Z16" i="6"/>
  <c r="Y16" i="6" s="1"/>
  <c r="AB16" i="6"/>
  <c r="AA16" i="6" s="1"/>
  <c r="AD16" i="6"/>
  <c r="AC16" i="6" s="1"/>
  <c r="AF16" i="6"/>
  <c r="AE16" i="6" s="1"/>
  <c r="AH16" i="6"/>
  <c r="AG16" i="6" s="1"/>
  <c r="AJ16" i="6"/>
  <c r="AI16" i="6" s="1"/>
  <c r="AL16" i="6"/>
  <c r="AK16" i="6" s="1"/>
  <c r="AN16" i="6"/>
  <c r="AM16" i="6" s="1"/>
  <c r="AP16" i="6"/>
  <c r="AO16" i="6" s="1"/>
  <c r="AR16" i="6"/>
  <c r="AQ16" i="6" s="1"/>
  <c r="AT16" i="6"/>
  <c r="AS16" i="6" s="1"/>
  <c r="AV16" i="6"/>
  <c r="AU16" i="6" s="1"/>
  <c r="AX16" i="6"/>
  <c r="AW16" i="6" s="1"/>
  <c r="AZ16" i="6"/>
  <c r="AY16" i="6" s="1"/>
  <c r="BB16" i="6"/>
  <c r="BA16" i="6" s="1"/>
  <c r="BD16" i="6"/>
  <c r="BC16" i="6" s="1"/>
  <c r="BF16" i="6"/>
  <c r="BE16" i="6" s="1"/>
  <c r="BH16" i="6"/>
  <c r="BG16" i="6" s="1"/>
  <c r="BJ16" i="6"/>
  <c r="BI16" i="6" s="1"/>
  <c r="BL16" i="6"/>
  <c r="BK16" i="6" s="1"/>
  <c r="BN16" i="6"/>
  <c r="BM16" i="6" s="1"/>
  <c r="H17" i="6"/>
  <c r="G17" i="6" s="1"/>
  <c r="J17" i="6"/>
  <c r="I17" i="6" s="1"/>
  <c r="L17" i="6"/>
  <c r="K17" i="6" s="1"/>
  <c r="N17" i="6"/>
  <c r="M17" i="6" s="1"/>
  <c r="P17" i="6"/>
  <c r="O17" i="6" s="1"/>
  <c r="R17" i="6"/>
  <c r="Q17" i="6" s="1"/>
  <c r="T17" i="6"/>
  <c r="S17" i="6" s="1"/>
  <c r="V17" i="6"/>
  <c r="U17" i="6" s="1"/>
  <c r="X17" i="6"/>
  <c r="W17" i="6" s="1"/>
  <c r="Z17" i="6"/>
  <c r="Y17" i="6" s="1"/>
  <c r="AB17" i="6"/>
  <c r="AA17" i="6" s="1"/>
  <c r="AD17" i="6"/>
  <c r="AC17" i="6" s="1"/>
  <c r="AF17" i="6"/>
  <c r="AE17" i="6" s="1"/>
  <c r="AH17" i="6"/>
  <c r="AG17" i="6" s="1"/>
  <c r="AJ17" i="6"/>
  <c r="AI17" i="6" s="1"/>
  <c r="AL17" i="6"/>
  <c r="AK17" i="6" s="1"/>
  <c r="AN17" i="6"/>
  <c r="AM17" i="6" s="1"/>
  <c r="AP17" i="6"/>
  <c r="AO17" i="6" s="1"/>
  <c r="AR17" i="6"/>
  <c r="AQ17" i="6" s="1"/>
  <c r="AT17" i="6"/>
  <c r="AS17" i="6" s="1"/>
  <c r="AV17" i="6"/>
  <c r="AU17" i="6" s="1"/>
  <c r="AX17" i="6"/>
  <c r="AW17" i="6" s="1"/>
  <c r="AZ17" i="6"/>
  <c r="AY17" i="6" s="1"/>
  <c r="BB17" i="6"/>
  <c r="BA17" i="6" s="1"/>
  <c r="BD17" i="6"/>
  <c r="BC17" i="6" s="1"/>
  <c r="BF17" i="6"/>
  <c r="BE17" i="6" s="1"/>
  <c r="BH17" i="6"/>
  <c r="BG17" i="6" s="1"/>
  <c r="BJ17" i="6"/>
  <c r="BI17" i="6" s="1"/>
  <c r="BL17" i="6"/>
  <c r="BK17" i="6" s="1"/>
  <c r="BN17" i="6"/>
  <c r="BM17" i="6" s="1"/>
  <c r="H18" i="6"/>
  <c r="G18" i="6" s="1"/>
  <c r="J18" i="6"/>
  <c r="I18" i="6" s="1"/>
  <c r="L18" i="6"/>
  <c r="K18" i="6" s="1"/>
  <c r="N18" i="6"/>
  <c r="M18" i="6" s="1"/>
  <c r="P18" i="6"/>
  <c r="O18" i="6" s="1"/>
  <c r="R18" i="6"/>
  <c r="Q18" i="6" s="1"/>
  <c r="T18" i="6"/>
  <c r="S18" i="6" s="1"/>
  <c r="V18" i="6"/>
  <c r="U18" i="6" s="1"/>
  <c r="X18" i="6"/>
  <c r="W18" i="6" s="1"/>
  <c r="Z18" i="6"/>
  <c r="Y18" i="6" s="1"/>
  <c r="AB18" i="6"/>
  <c r="AA18" i="6" s="1"/>
  <c r="AD18" i="6"/>
  <c r="AC18" i="6" s="1"/>
  <c r="AF18" i="6"/>
  <c r="AE18" i="6" s="1"/>
  <c r="AH18" i="6"/>
  <c r="AG18" i="6" s="1"/>
  <c r="AJ18" i="6"/>
  <c r="AI18" i="6" s="1"/>
  <c r="AL18" i="6"/>
  <c r="AK18" i="6" s="1"/>
  <c r="AN18" i="6"/>
  <c r="AM18" i="6" s="1"/>
  <c r="AP18" i="6"/>
  <c r="AO18" i="6" s="1"/>
  <c r="AR18" i="6"/>
  <c r="AQ18" i="6" s="1"/>
  <c r="AT18" i="6"/>
  <c r="AS18" i="6" s="1"/>
  <c r="AV18" i="6"/>
  <c r="AU18" i="6" s="1"/>
  <c r="AX18" i="6"/>
  <c r="AW18" i="6" s="1"/>
  <c r="AZ18" i="6"/>
  <c r="AY18" i="6" s="1"/>
  <c r="BB18" i="6"/>
  <c r="BA18" i="6" s="1"/>
  <c r="BD18" i="6"/>
  <c r="BC18" i="6" s="1"/>
  <c r="BF18" i="6"/>
  <c r="BE18" i="6" s="1"/>
  <c r="BH18" i="6"/>
  <c r="BG18" i="6" s="1"/>
  <c r="BJ18" i="6"/>
  <c r="BI18" i="6" s="1"/>
  <c r="BL18" i="6"/>
  <c r="BK18" i="6" s="1"/>
  <c r="BN18" i="6"/>
  <c r="BM18" i="6" s="1"/>
  <c r="H19" i="6"/>
  <c r="G19" i="6" s="1"/>
  <c r="J19" i="6"/>
  <c r="I19" i="6" s="1"/>
  <c r="L19" i="6"/>
  <c r="K19" i="6" s="1"/>
  <c r="N19" i="6"/>
  <c r="M19" i="6" s="1"/>
  <c r="P19" i="6"/>
  <c r="O19" i="6" s="1"/>
  <c r="R19" i="6"/>
  <c r="Q19" i="6" s="1"/>
  <c r="T19" i="6"/>
  <c r="S19" i="6" s="1"/>
  <c r="V19" i="6"/>
  <c r="U19" i="6" s="1"/>
  <c r="X19" i="6"/>
  <c r="W19" i="6" s="1"/>
  <c r="Z19" i="6"/>
  <c r="Y19" i="6" s="1"/>
  <c r="AB19" i="6"/>
  <c r="AA19" i="6" s="1"/>
  <c r="AD19" i="6"/>
  <c r="AC19" i="6" s="1"/>
  <c r="AF19" i="6"/>
  <c r="AE19" i="6" s="1"/>
  <c r="AH19" i="6"/>
  <c r="AG19" i="6" s="1"/>
  <c r="AJ19" i="6"/>
  <c r="AI19" i="6" s="1"/>
  <c r="AL19" i="6"/>
  <c r="AK19" i="6" s="1"/>
  <c r="AN19" i="6"/>
  <c r="AM19" i="6" s="1"/>
  <c r="AP19" i="6"/>
  <c r="AO19" i="6" s="1"/>
  <c r="AR19" i="6"/>
  <c r="AQ19" i="6" s="1"/>
  <c r="AT19" i="6"/>
  <c r="AS19" i="6" s="1"/>
  <c r="AV19" i="6"/>
  <c r="AU19" i="6" s="1"/>
  <c r="AX19" i="6"/>
  <c r="AW19" i="6" s="1"/>
  <c r="AZ19" i="6"/>
  <c r="AY19" i="6" s="1"/>
  <c r="BB19" i="6"/>
  <c r="BA19" i="6" s="1"/>
  <c r="BD19" i="6"/>
  <c r="BC19" i="6" s="1"/>
  <c r="BF19" i="6"/>
  <c r="BE19" i="6" s="1"/>
  <c r="BH19" i="6"/>
  <c r="BG19" i="6" s="1"/>
  <c r="BJ19" i="6"/>
  <c r="BI19" i="6" s="1"/>
  <c r="BL19" i="6"/>
  <c r="BK19" i="6" s="1"/>
  <c r="BN19" i="6"/>
  <c r="BM19" i="6" s="1"/>
  <c r="H20" i="6"/>
  <c r="G20" i="6" s="1"/>
  <c r="J20" i="6"/>
  <c r="I20" i="6" s="1"/>
  <c r="L20" i="6"/>
  <c r="K20" i="6" s="1"/>
  <c r="N20" i="6"/>
  <c r="M20" i="6" s="1"/>
  <c r="P20" i="6"/>
  <c r="O20" i="6" s="1"/>
  <c r="R20" i="6"/>
  <c r="Q20" i="6" s="1"/>
  <c r="T20" i="6"/>
  <c r="S20" i="6" s="1"/>
  <c r="V20" i="6"/>
  <c r="U20" i="6" s="1"/>
  <c r="X20" i="6"/>
  <c r="W20" i="6" s="1"/>
  <c r="Z20" i="6"/>
  <c r="Y20" i="6" s="1"/>
  <c r="AB20" i="6"/>
  <c r="AA20" i="6" s="1"/>
  <c r="AD20" i="6"/>
  <c r="AC20" i="6" s="1"/>
  <c r="AF20" i="6"/>
  <c r="AE20" i="6" s="1"/>
  <c r="AH20" i="6"/>
  <c r="AG20" i="6" s="1"/>
  <c r="AJ20" i="6"/>
  <c r="AI20" i="6" s="1"/>
  <c r="AL20" i="6"/>
  <c r="AK20" i="6" s="1"/>
  <c r="AN20" i="6"/>
  <c r="AM20" i="6" s="1"/>
  <c r="AP20" i="6"/>
  <c r="AO20" i="6" s="1"/>
  <c r="AR20" i="6"/>
  <c r="AQ20" i="6" s="1"/>
  <c r="AT20" i="6"/>
  <c r="AS20" i="6" s="1"/>
  <c r="AV20" i="6"/>
  <c r="AU20" i="6" s="1"/>
  <c r="AX20" i="6"/>
  <c r="AW20" i="6" s="1"/>
  <c r="AZ20" i="6"/>
  <c r="AY20" i="6" s="1"/>
  <c r="BB20" i="6"/>
  <c r="BA20" i="6" s="1"/>
  <c r="BD20" i="6"/>
  <c r="BC20" i="6" s="1"/>
  <c r="BF20" i="6"/>
  <c r="BE20" i="6" s="1"/>
  <c r="BH20" i="6"/>
  <c r="BG20" i="6" s="1"/>
  <c r="BJ20" i="6"/>
  <c r="BI20" i="6" s="1"/>
  <c r="BL20" i="6"/>
  <c r="BK20" i="6" s="1"/>
  <c r="BN20" i="6"/>
  <c r="BM20" i="6" s="1"/>
  <c r="H21" i="6"/>
  <c r="G21" i="6" s="1"/>
  <c r="J21" i="6"/>
  <c r="I21" i="6" s="1"/>
  <c r="L21" i="6"/>
  <c r="K21" i="6" s="1"/>
  <c r="N21" i="6"/>
  <c r="M21" i="6" s="1"/>
  <c r="P21" i="6"/>
  <c r="O21" i="6" s="1"/>
  <c r="R21" i="6"/>
  <c r="Q21" i="6" s="1"/>
  <c r="T21" i="6"/>
  <c r="S21" i="6" s="1"/>
  <c r="V21" i="6"/>
  <c r="U21" i="6" s="1"/>
  <c r="X21" i="6"/>
  <c r="W21" i="6" s="1"/>
  <c r="Z21" i="6"/>
  <c r="Y21" i="6" s="1"/>
  <c r="AB21" i="6"/>
  <c r="AA21" i="6" s="1"/>
  <c r="AD21" i="6"/>
  <c r="AC21" i="6" s="1"/>
  <c r="AF21" i="6"/>
  <c r="AE21" i="6" s="1"/>
  <c r="AH21" i="6"/>
  <c r="AG21" i="6" s="1"/>
  <c r="AJ21" i="6"/>
  <c r="AI21" i="6" s="1"/>
  <c r="AL21" i="6"/>
  <c r="AK21" i="6" s="1"/>
  <c r="AN21" i="6"/>
  <c r="AM21" i="6" s="1"/>
  <c r="AP21" i="6"/>
  <c r="AO21" i="6" s="1"/>
  <c r="AR21" i="6"/>
  <c r="AQ21" i="6" s="1"/>
  <c r="AT21" i="6"/>
  <c r="AS21" i="6" s="1"/>
  <c r="AV21" i="6"/>
  <c r="AU21" i="6" s="1"/>
  <c r="AX21" i="6"/>
  <c r="AW21" i="6" s="1"/>
  <c r="AZ21" i="6"/>
  <c r="AY21" i="6" s="1"/>
  <c r="BB21" i="6"/>
  <c r="BA21" i="6" s="1"/>
  <c r="BD21" i="6"/>
  <c r="BC21" i="6" s="1"/>
  <c r="BF21" i="6"/>
  <c r="BE21" i="6" s="1"/>
  <c r="BH21" i="6"/>
  <c r="BG21" i="6" s="1"/>
  <c r="BJ21" i="6"/>
  <c r="BI21" i="6" s="1"/>
  <c r="BL21" i="6"/>
  <c r="BK21" i="6" s="1"/>
  <c r="BN21" i="6"/>
  <c r="BM21" i="6" s="1"/>
  <c r="H22" i="6"/>
  <c r="G22" i="6" s="1"/>
  <c r="J22" i="6"/>
  <c r="I22" i="6" s="1"/>
  <c r="L22" i="6"/>
  <c r="K22" i="6" s="1"/>
  <c r="N22" i="6"/>
  <c r="M22" i="6" s="1"/>
  <c r="P22" i="6"/>
  <c r="O22" i="6" s="1"/>
  <c r="R22" i="6"/>
  <c r="Q22" i="6" s="1"/>
  <c r="T22" i="6"/>
  <c r="S22" i="6" s="1"/>
  <c r="V22" i="6"/>
  <c r="U22" i="6" s="1"/>
  <c r="X22" i="6"/>
  <c r="W22" i="6" s="1"/>
  <c r="Z22" i="6"/>
  <c r="Y22" i="6" s="1"/>
  <c r="AB22" i="6"/>
  <c r="AA22" i="6" s="1"/>
  <c r="AD22" i="6"/>
  <c r="AC22" i="6" s="1"/>
  <c r="AF22" i="6"/>
  <c r="AE22" i="6" s="1"/>
  <c r="AH22" i="6"/>
  <c r="AG22" i="6" s="1"/>
  <c r="AJ22" i="6"/>
  <c r="AI22" i="6" s="1"/>
  <c r="AL22" i="6"/>
  <c r="AK22" i="6" s="1"/>
  <c r="AN22" i="6"/>
  <c r="AM22" i="6" s="1"/>
  <c r="AP22" i="6"/>
  <c r="AO22" i="6" s="1"/>
  <c r="AR22" i="6"/>
  <c r="AQ22" i="6" s="1"/>
  <c r="AT22" i="6"/>
  <c r="AS22" i="6" s="1"/>
  <c r="AV22" i="6"/>
  <c r="AU22" i="6" s="1"/>
  <c r="AX22" i="6"/>
  <c r="AW22" i="6" s="1"/>
  <c r="AZ22" i="6"/>
  <c r="AY22" i="6" s="1"/>
  <c r="BB22" i="6"/>
  <c r="BA22" i="6" s="1"/>
  <c r="BD22" i="6"/>
  <c r="BC22" i="6" s="1"/>
  <c r="BF22" i="6"/>
  <c r="BE22" i="6" s="1"/>
  <c r="BH22" i="6"/>
  <c r="BG22" i="6" s="1"/>
  <c r="BJ22" i="6"/>
  <c r="BI22" i="6" s="1"/>
  <c r="BL22" i="6"/>
  <c r="BK22" i="6" s="1"/>
  <c r="BN22" i="6"/>
  <c r="BM22" i="6" s="1"/>
  <c r="H23" i="6"/>
  <c r="G23" i="6" s="1"/>
  <c r="J23" i="6"/>
  <c r="I23" i="6" s="1"/>
  <c r="L23" i="6"/>
  <c r="K23" i="6" s="1"/>
  <c r="N23" i="6"/>
  <c r="M23" i="6" s="1"/>
  <c r="P23" i="6"/>
  <c r="O23" i="6" s="1"/>
  <c r="R23" i="6"/>
  <c r="Q23" i="6" s="1"/>
  <c r="T23" i="6"/>
  <c r="S23" i="6" s="1"/>
  <c r="V23" i="6"/>
  <c r="U23" i="6" s="1"/>
  <c r="X23" i="6"/>
  <c r="W23" i="6" s="1"/>
  <c r="Z23" i="6"/>
  <c r="Y23" i="6" s="1"/>
  <c r="AB23" i="6"/>
  <c r="AA23" i="6" s="1"/>
  <c r="AD23" i="6"/>
  <c r="AC23" i="6" s="1"/>
  <c r="AF23" i="6"/>
  <c r="AE23" i="6" s="1"/>
  <c r="AH23" i="6"/>
  <c r="AG23" i="6" s="1"/>
  <c r="AJ23" i="6"/>
  <c r="AI23" i="6" s="1"/>
  <c r="AL23" i="6"/>
  <c r="AK23" i="6" s="1"/>
  <c r="AN23" i="6"/>
  <c r="AM23" i="6" s="1"/>
  <c r="AP23" i="6"/>
  <c r="AO23" i="6" s="1"/>
  <c r="AR23" i="6"/>
  <c r="AQ23" i="6" s="1"/>
  <c r="AT23" i="6"/>
  <c r="AS23" i="6" s="1"/>
  <c r="AV23" i="6"/>
  <c r="AU23" i="6" s="1"/>
  <c r="AX23" i="6"/>
  <c r="AW23" i="6" s="1"/>
  <c r="AZ23" i="6"/>
  <c r="AY23" i="6" s="1"/>
  <c r="BB23" i="6"/>
  <c r="BA23" i="6" s="1"/>
  <c r="BD23" i="6"/>
  <c r="BC23" i="6" s="1"/>
  <c r="BF23" i="6"/>
  <c r="BE23" i="6" s="1"/>
  <c r="BH23" i="6"/>
  <c r="BG23" i="6" s="1"/>
  <c r="BJ23" i="6"/>
  <c r="BI23" i="6" s="1"/>
  <c r="BL23" i="6"/>
  <c r="BK23" i="6" s="1"/>
  <c r="BN23" i="6"/>
  <c r="BM23" i="6" s="1"/>
  <c r="H24" i="6"/>
  <c r="G24" i="6" s="1"/>
  <c r="J24" i="6"/>
  <c r="I24" i="6" s="1"/>
  <c r="L24" i="6"/>
  <c r="K24" i="6" s="1"/>
  <c r="N24" i="6"/>
  <c r="M24" i="6" s="1"/>
  <c r="P24" i="6"/>
  <c r="O24" i="6" s="1"/>
  <c r="R24" i="6"/>
  <c r="Q24" i="6" s="1"/>
  <c r="T24" i="6"/>
  <c r="S24" i="6" s="1"/>
  <c r="V24" i="6"/>
  <c r="U24" i="6" s="1"/>
  <c r="X24" i="6"/>
  <c r="W24" i="6" s="1"/>
  <c r="Z24" i="6"/>
  <c r="Y24" i="6" s="1"/>
  <c r="AB24" i="6"/>
  <c r="AA24" i="6" s="1"/>
  <c r="AD24" i="6"/>
  <c r="AC24" i="6" s="1"/>
  <c r="AF24" i="6"/>
  <c r="AE24" i="6" s="1"/>
  <c r="AH24" i="6"/>
  <c r="AG24" i="6" s="1"/>
  <c r="AJ24" i="6"/>
  <c r="AI24" i="6" s="1"/>
  <c r="AL24" i="6"/>
  <c r="AK24" i="6" s="1"/>
  <c r="AN24" i="6"/>
  <c r="AM24" i="6" s="1"/>
  <c r="AP24" i="6"/>
  <c r="AO24" i="6" s="1"/>
  <c r="AR24" i="6"/>
  <c r="AQ24" i="6" s="1"/>
  <c r="AT24" i="6"/>
  <c r="AS24" i="6" s="1"/>
  <c r="AV24" i="6"/>
  <c r="AU24" i="6" s="1"/>
  <c r="AX24" i="6"/>
  <c r="AW24" i="6" s="1"/>
  <c r="AZ24" i="6"/>
  <c r="AY24" i="6" s="1"/>
  <c r="BB24" i="6"/>
  <c r="BA24" i="6" s="1"/>
  <c r="BD24" i="6"/>
  <c r="BC24" i="6" s="1"/>
  <c r="BF24" i="6"/>
  <c r="BE24" i="6" s="1"/>
  <c r="BH24" i="6"/>
  <c r="BG24" i="6" s="1"/>
  <c r="BJ24" i="6"/>
  <c r="BI24" i="6" s="1"/>
  <c r="BL24" i="6"/>
  <c r="BK24" i="6" s="1"/>
  <c r="BN24" i="6"/>
  <c r="BM24" i="6" s="1"/>
  <c r="H25" i="6"/>
  <c r="G25" i="6" s="1"/>
  <c r="J25" i="6"/>
  <c r="I25" i="6" s="1"/>
  <c r="L25" i="6"/>
  <c r="K25" i="6" s="1"/>
  <c r="N25" i="6"/>
  <c r="M25" i="6" s="1"/>
  <c r="P25" i="6"/>
  <c r="O25" i="6" s="1"/>
  <c r="R25" i="6"/>
  <c r="Q25" i="6" s="1"/>
  <c r="T25" i="6"/>
  <c r="S25" i="6" s="1"/>
  <c r="V25" i="6"/>
  <c r="U25" i="6" s="1"/>
  <c r="X25" i="6"/>
  <c r="W25" i="6" s="1"/>
  <c r="Z25" i="6"/>
  <c r="Y25" i="6" s="1"/>
  <c r="AB25" i="6"/>
  <c r="AA25" i="6" s="1"/>
  <c r="AD25" i="6"/>
  <c r="AC25" i="6" s="1"/>
  <c r="AF25" i="6"/>
  <c r="AE25" i="6" s="1"/>
  <c r="AH25" i="6"/>
  <c r="AG25" i="6" s="1"/>
  <c r="AJ25" i="6"/>
  <c r="AI25" i="6" s="1"/>
  <c r="AL25" i="6"/>
  <c r="AK25" i="6" s="1"/>
  <c r="AN25" i="6"/>
  <c r="AM25" i="6" s="1"/>
  <c r="AP25" i="6"/>
  <c r="AO25" i="6" s="1"/>
  <c r="AR25" i="6"/>
  <c r="AQ25" i="6" s="1"/>
  <c r="AT25" i="6"/>
  <c r="AS25" i="6" s="1"/>
  <c r="AV25" i="6"/>
  <c r="AU25" i="6" s="1"/>
  <c r="AX25" i="6"/>
  <c r="AW25" i="6" s="1"/>
  <c r="AZ25" i="6"/>
  <c r="AY25" i="6" s="1"/>
  <c r="BB25" i="6"/>
  <c r="BA25" i="6" s="1"/>
  <c r="BD25" i="6"/>
  <c r="BC25" i="6" s="1"/>
  <c r="BF25" i="6"/>
  <c r="BE25" i="6" s="1"/>
  <c r="BH25" i="6"/>
  <c r="BG25" i="6" s="1"/>
  <c r="BJ25" i="6"/>
  <c r="BI25" i="6" s="1"/>
  <c r="BL25" i="6"/>
  <c r="BK25" i="6" s="1"/>
  <c r="BN25" i="6"/>
  <c r="BM25" i="6" s="1"/>
  <c r="H26" i="6"/>
  <c r="G26" i="6" s="1"/>
  <c r="J26" i="6"/>
  <c r="I26" i="6" s="1"/>
  <c r="L26" i="6"/>
  <c r="K26" i="6" s="1"/>
  <c r="N26" i="6"/>
  <c r="M26" i="6" s="1"/>
  <c r="P26" i="6"/>
  <c r="O26" i="6" s="1"/>
  <c r="R26" i="6"/>
  <c r="Q26" i="6" s="1"/>
  <c r="T26" i="6"/>
  <c r="S26" i="6" s="1"/>
  <c r="V26" i="6"/>
  <c r="U26" i="6" s="1"/>
  <c r="X26" i="6"/>
  <c r="W26" i="6" s="1"/>
  <c r="Z26" i="6"/>
  <c r="Y26" i="6" s="1"/>
  <c r="AB26" i="6"/>
  <c r="AA26" i="6" s="1"/>
  <c r="AD26" i="6"/>
  <c r="AC26" i="6" s="1"/>
  <c r="AF26" i="6"/>
  <c r="AE26" i="6" s="1"/>
  <c r="AH26" i="6"/>
  <c r="AG26" i="6" s="1"/>
  <c r="AJ26" i="6"/>
  <c r="AI26" i="6" s="1"/>
  <c r="AL26" i="6"/>
  <c r="AK26" i="6" s="1"/>
  <c r="AN26" i="6"/>
  <c r="AM26" i="6" s="1"/>
  <c r="AP26" i="6"/>
  <c r="AO26" i="6" s="1"/>
  <c r="AR26" i="6"/>
  <c r="AQ26" i="6" s="1"/>
  <c r="AT26" i="6"/>
  <c r="AS26" i="6" s="1"/>
  <c r="AV26" i="6"/>
  <c r="AU26" i="6" s="1"/>
  <c r="AX26" i="6"/>
  <c r="AW26" i="6" s="1"/>
  <c r="AZ26" i="6"/>
  <c r="AY26" i="6" s="1"/>
  <c r="BB26" i="6"/>
  <c r="BA26" i="6" s="1"/>
  <c r="BD26" i="6"/>
  <c r="BC26" i="6" s="1"/>
  <c r="BF26" i="6"/>
  <c r="BE26" i="6" s="1"/>
  <c r="BH26" i="6"/>
  <c r="BG26" i="6" s="1"/>
  <c r="BJ26" i="6"/>
  <c r="BI26" i="6" s="1"/>
  <c r="BL26" i="6"/>
  <c r="BK26" i="6" s="1"/>
  <c r="BN26" i="6"/>
  <c r="BM26" i="6" s="1"/>
  <c r="H27" i="6"/>
  <c r="G27" i="6" s="1"/>
  <c r="J27" i="6"/>
  <c r="I27" i="6" s="1"/>
  <c r="L27" i="6"/>
  <c r="K27" i="6" s="1"/>
  <c r="N27" i="6"/>
  <c r="M27" i="6" s="1"/>
  <c r="P27" i="6"/>
  <c r="O27" i="6" s="1"/>
  <c r="R27" i="6"/>
  <c r="Q27" i="6" s="1"/>
  <c r="T27" i="6"/>
  <c r="S27" i="6" s="1"/>
  <c r="V27" i="6"/>
  <c r="U27" i="6" s="1"/>
  <c r="X27" i="6"/>
  <c r="W27" i="6" s="1"/>
  <c r="Z27" i="6"/>
  <c r="Y27" i="6" s="1"/>
  <c r="AB27" i="6"/>
  <c r="AA27" i="6" s="1"/>
  <c r="AD27" i="6"/>
  <c r="AC27" i="6" s="1"/>
  <c r="AF27" i="6"/>
  <c r="AE27" i="6" s="1"/>
  <c r="AH27" i="6"/>
  <c r="AG27" i="6" s="1"/>
  <c r="AJ27" i="6"/>
  <c r="AI27" i="6" s="1"/>
  <c r="AL27" i="6"/>
  <c r="AK27" i="6" s="1"/>
  <c r="AN27" i="6"/>
  <c r="AM27" i="6" s="1"/>
  <c r="AP27" i="6"/>
  <c r="AO27" i="6" s="1"/>
  <c r="AR27" i="6"/>
  <c r="AQ27" i="6" s="1"/>
  <c r="AT27" i="6"/>
  <c r="AS27" i="6" s="1"/>
  <c r="AV27" i="6"/>
  <c r="AU27" i="6" s="1"/>
  <c r="AX27" i="6"/>
  <c r="AW27" i="6" s="1"/>
  <c r="AZ27" i="6"/>
  <c r="AY27" i="6" s="1"/>
  <c r="BB27" i="6"/>
  <c r="BA27" i="6" s="1"/>
  <c r="BD27" i="6"/>
  <c r="BC27" i="6" s="1"/>
  <c r="BF27" i="6"/>
  <c r="BE27" i="6" s="1"/>
  <c r="BH27" i="6"/>
  <c r="BG27" i="6" s="1"/>
  <c r="BJ27" i="6"/>
  <c r="BI27" i="6" s="1"/>
  <c r="BL27" i="6"/>
  <c r="BK27" i="6" s="1"/>
  <c r="BN27" i="6"/>
  <c r="BM27" i="6" s="1"/>
  <c r="H28" i="6"/>
  <c r="G28" i="6" s="1"/>
  <c r="J28" i="6"/>
  <c r="I28" i="6" s="1"/>
  <c r="L28" i="6"/>
  <c r="K28" i="6" s="1"/>
  <c r="N28" i="6"/>
  <c r="M28" i="6" s="1"/>
  <c r="P28" i="6"/>
  <c r="O28" i="6" s="1"/>
  <c r="R28" i="6"/>
  <c r="Q28" i="6" s="1"/>
  <c r="T28" i="6"/>
  <c r="S28" i="6" s="1"/>
  <c r="V28" i="6"/>
  <c r="U28" i="6" s="1"/>
  <c r="X28" i="6"/>
  <c r="W28" i="6" s="1"/>
  <c r="Z28" i="6"/>
  <c r="Y28" i="6" s="1"/>
  <c r="AB28" i="6"/>
  <c r="AA28" i="6" s="1"/>
  <c r="AD28" i="6"/>
  <c r="AC28" i="6" s="1"/>
  <c r="AF28" i="6"/>
  <c r="AE28" i="6" s="1"/>
  <c r="AH28" i="6"/>
  <c r="AG28" i="6" s="1"/>
  <c r="AJ28" i="6"/>
  <c r="AI28" i="6" s="1"/>
  <c r="AL28" i="6"/>
  <c r="AK28" i="6" s="1"/>
  <c r="AN28" i="6"/>
  <c r="AM28" i="6" s="1"/>
  <c r="AP28" i="6"/>
  <c r="AO28" i="6" s="1"/>
  <c r="AR28" i="6"/>
  <c r="AQ28" i="6" s="1"/>
  <c r="AT28" i="6"/>
  <c r="AS28" i="6" s="1"/>
  <c r="AV28" i="6"/>
  <c r="AU28" i="6" s="1"/>
  <c r="AX28" i="6"/>
  <c r="AW28" i="6" s="1"/>
  <c r="AZ28" i="6"/>
  <c r="AY28" i="6" s="1"/>
  <c r="BB28" i="6"/>
  <c r="BA28" i="6" s="1"/>
  <c r="BD28" i="6"/>
  <c r="BC28" i="6" s="1"/>
  <c r="BF28" i="6"/>
  <c r="BE28" i="6" s="1"/>
  <c r="BH28" i="6"/>
  <c r="BG28" i="6" s="1"/>
  <c r="BJ28" i="6"/>
  <c r="BI28" i="6" s="1"/>
  <c r="BL28" i="6"/>
  <c r="BK28" i="6" s="1"/>
  <c r="BN28" i="6"/>
  <c r="BM28" i="6" s="1"/>
  <c r="H29" i="6"/>
  <c r="G29" i="6" s="1"/>
  <c r="J29" i="6"/>
  <c r="I29" i="6" s="1"/>
  <c r="L29" i="6"/>
  <c r="K29" i="6" s="1"/>
  <c r="N29" i="6"/>
  <c r="M29" i="6" s="1"/>
  <c r="P29" i="6"/>
  <c r="O29" i="6" s="1"/>
  <c r="R29" i="6"/>
  <c r="Q29" i="6" s="1"/>
  <c r="T29" i="6"/>
  <c r="S29" i="6" s="1"/>
  <c r="V29" i="6"/>
  <c r="U29" i="6" s="1"/>
  <c r="X29" i="6"/>
  <c r="W29" i="6" s="1"/>
  <c r="Z29" i="6"/>
  <c r="Y29" i="6" s="1"/>
  <c r="AB29" i="6"/>
  <c r="AA29" i="6" s="1"/>
  <c r="AD29" i="6"/>
  <c r="AC29" i="6" s="1"/>
  <c r="AF29" i="6"/>
  <c r="AE29" i="6" s="1"/>
  <c r="AH29" i="6"/>
  <c r="AG29" i="6" s="1"/>
  <c r="AJ29" i="6"/>
  <c r="AI29" i="6" s="1"/>
  <c r="AL29" i="6"/>
  <c r="AK29" i="6" s="1"/>
  <c r="AN29" i="6"/>
  <c r="AM29" i="6" s="1"/>
  <c r="AP29" i="6"/>
  <c r="AO29" i="6" s="1"/>
  <c r="AR29" i="6"/>
  <c r="AQ29" i="6" s="1"/>
  <c r="AT29" i="6"/>
  <c r="AS29" i="6" s="1"/>
  <c r="AV29" i="6"/>
  <c r="AU29" i="6" s="1"/>
  <c r="AX29" i="6"/>
  <c r="AW29" i="6" s="1"/>
  <c r="AZ29" i="6"/>
  <c r="AY29" i="6" s="1"/>
  <c r="BB29" i="6"/>
  <c r="BA29" i="6" s="1"/>
  <c r="BD29" i="6"/>
  <c r="BC29" i="6" s="1"/>
  <c r="BF29" i="6"/>
  <c r="BE29" i="6" s="1"/>
  <c r="BH29" i="6"/>
  <c r="BG29" i="6" s="1"/>
  <c r="BJ29" i="6"/>
  <c r="BI29" i="6" s="1"/>
  <c r="BL29" i="6"/>
  <c r="BK29" i="6" s="1"/>
  <c r="BN29" i="6"/>
  <c r="BM29" i="6" s="1"/>
  <c r="G3" i="3"/>
  <c r="I3" i="3"/>
  <c r="K3" i="3"/>
  <c r="M3" i="3"/>
  <c r="O3" i="3"/>
  <c r="Q3" i="3"/>
  <c r="S3" i="3"/>
  <c r="U3" i="3"/>
  <c r="W3" i="3"/>
  <c r="Y3" i="3"/>
  <c r="AA3" i="3"/>
  <c r="AC3" i="3"/>
  <c r="AE3" i="3"/>
  <c r="AG3" i="3"/>
  <c r="AI3" i="3"/>
  <c r="AK3" i="3"/>
  <c r="AM3" i="3"/>
  <c r="AO3" i="3"/>
  <c r="AQ3" i="3"/>
  <c r="AS3" i="3"/>
  <c r="AU3" i="3"/>
  <c r="AW3" i="3"/>
  <c r="AY3" i="3"/>
  <c r="BA3" i="3"/>
  <c r="BC3" i="3"/>
  <c r="BE3" i="3"/>
  <c r="BG3" i="3"/>
  <c r="BI3" i="3"/>
  <c r="BK3" i="3"/>
  <c r="BM3" i="3"/>
  <c r="G4" i="3"/>
  <c r="I4" i="3"/>
  <c r="K4" i="3"/>
  <c r="M4" i="3"/>
  <c r="O4" i="3"/>
  <c r="Q4" i="3"/>
  <c r="S4" i="3"/>
  <c r="U4" i="3"/>
  <c r="W4" i="3"/>
  <c r="Y4" i="3"/>
  <c r="AA4" i="3"/>
  <c r="AC4" i="3"/>
  <c r="AE4" i="3"/>
  <c r="AG4" i="3"/>
  <c r="AI4" i="3"/>
  <c r="AK4" i="3"/>
  <c r="AM4" i="3"/>
  <c r="AO4" i="3"/>
  <c r="AQ4" i="3"/>
  <c r="AS4" i="3"/>
  <c r="AU4" i="3"/>
  <c r="AW4" i="3"/>
  <c r="AY4" i="3"/>
  <c r="BA4" i="3"/>
  <c r="BC4" i="3"/>
  <c r="BE4" i="3"/>
  <c r="BG4" i="3"/>
  <c r="BI4" i="3"/>
  <c r="BK4" i="3"/>
  <c r="BM4" i="3"/>
  <c r="G5" i="3"/>
  <c r="I5" i="3"/>
  <c r="K5" i="3"/>
  <c r="M5" i="3"/>
  <c r="O5" i="3"/>
  <c r="Q5" i="3"/>
  <c r="S5" i="3"/>
  <c r="U5" i="3"/>
  <c r="W5" i="3"/>
  <c r="Y5" i="3"/>
  <c r="AA5" i="3"/>
  <c r="AC5" i="3"/>
  <c r="AE5" i="3"/>
  <c r="AG5" i="3"/>
  <c r="AI5" i="3"/>
  <c r="AK5" i="3"/>
  <c r="AM5" i="3"/>
  <c r="AO5" i="3"/>
  <c r="AQ5" i="3"/>
  <c r="AS5" i="3"/>
  <c r="AU5" i="3"/>
  <c r="AW5" i="3"/>
  <c r="AY5" i="3"/>
  <c r="BA5" i="3"/>
  <c r="BC5" i="3"/>
  <c r="BE5" i="3"/>
  <c r="BG5" i="3"/>
  <c r="BI5" i="3"/>
  <c r="BK5" i="3"/>
  <c r="BM5" i="3"/>
  <c r="G6" i="3"/>
  <c r="I6" i="3"/>
  <c r="K6" i="3"/>
  <c r="M6" i="3"/>
  <c r="O6" i="3"/>
  <c r="Q6" i="3"/>
  <c r="S6" i="3"/>
  <c r="U6" i="3"/>
  <c r="W6" i="3"/>
  <c r="Y6" i="3"/>
  <c r="AA6" i="3"/>
  <c r="AC6" i="3"/>
  <c r="AE6" i="3"/>
  <c r="AG6" i="3"/>
  <c r="AI6" i="3"/>
  <c r="AK6" i="3"/>
  <c r="AM6" i="3"/>
  <c r="AO6" i="3"/>
  <c r="AQ6" i="3"/>
  <c r="AS6" i="3"/>
  <c r="AU6" i="3"/>
  <c r="AW6" i="3"/>
  <c r="AY6" i="3"/>
  <c r="BA6" i="3"/>
  <c r="BC6" i="3"/>
  <c r="BE6" i="3"/>
  <c r="BG6" i="3"/>
  <c r="BI6" i="3"/>
  <c r="BK6" i="3"/>
  <c r="BM6" i="3"/>
  <c r="G7" i="3"/>
  <c r="I7" i="3"/>
  <c r="K7" i="3"/>
  <c r="M7" i="3"/>
  <c r="O7" i="3"/>
  <c r="Q7" i="3"/>
  <c r="S7" i="3"/>
  <c r="U7" i="3"/>
  <c r="W7" i="3"/>
  <c r="Y7" i="3"/>
  <c r="AA7" i="3"/>
  <c r="AC7" i="3"/>
  <c r="AE7" i="3"/>
  <c r="AG7" i="3"/>
  <c r="AI7" i="3"/>
  <c r="AK7" i="3"/>
  <c r="AM7" i="3"/>
  <c r="AO7" i="3"/>
  <c r="AQ7" i="3"/>
  <c r="AS7" i="3"/>
  <c r="AU7" i="3"/>
  <c r="AW7" i="3"/>
  <c r="AY7" i="3"/>
  <c r="BA7" i="3"/>
  <c r="BC7" i="3"/>
  <c r="BE7" i="3"/>
  <c r="BG7" i="3"/>
  <c r="BI7" i="3"/>
  <c r="BK7" i="3"/>
  <c r="BM7" i="3"/>
  <c r="G8" i="3"/>
  <c r="I8" i="3"/>
  <c r="K8" i="3"/>
  <c r="M8" i="3"/>
  <c r="O8" i="3"/>
  <c r="Q8" i="3"/>
  <c r="S8" i="3"/>
  <c r="U8" i="3"/>
  <c r="W8" i="3"/>
  <c r="Y8" i="3"/>
  <c r="AA8" i="3"/>
  <c r="AC8" i="3"/>
  <c r="AE8" i="3"/>
  <c r="AG8" i="3"/>
  <c r="AI8" i="3"/>
  <c r="AK8" i="3"/>
  <c r="AM8" i="3"/>
  <c r="AO8" i="3"/>
  <c r="AQ8" i="3"/>
  <c r="AS8" i="3"/>
  <c r="AU8" i="3"/>
  <c r="AW8" i="3"/>
  <c r="AY8" i="3"/>
  <c r="BA8" i="3"/>
  <c r="BC8" i="3"/>
  <c r="BE8" i="3"/>
  <c r="BG8" i="3"/>
  <c r="BI8" i="3"/>
  <c r="BK8" i="3"/>
  <c r="BM8" i="3"/>
  <c r="G9" i="3"/>
  <c r="I9" i="3"/>
  <c r="K9" i="3"/>
  <c r="M9" i="3"/>
  <c r="O9" i="3"/>
  <c r="Q9" i="3"/>
  <c r="S9" i="3"/>
  <c r="U9" i="3"/>
  <c r="W9" i="3"/>
  <c r="Y9" i="3"/>
  <c r="AA9" i="3"/>
  <c r="AC9" i="3"/>
  <c r="AE9" i="3"/>
  <c r="AG9" i="3"/>
  <c r="AI9" i="3"/>
  <c r="AK9" i="3"/>
  <c r="AM9" i="3"/>
  <c r="AO9" i="3"/>
  <c r="AQ9" i="3"/>
  <c r="AS9" i="3"/>
  <c r="AU9" i="3"/>
  <c r="AW9" i="3"/>
  <c r="AY9" i="3"/>
  <c r="BA9" i="3"/>
  <c r="BC9" i="3"/>
  <c r="BE9" i="3"/>
  <c r="BG9" i="3"/>
  <c r="BI9" i="3"/>
  <c r="BK9" i="3"/>
  <c r="BM9" i="3"/>
  <c r="G10" i="3"/>
  <c r="I10" i="3"/>
  <c r="K10" i="3"/>
  <c r="M10" i="3"/>
  <c r="O10" i="3"/>
  <c r="Q10" i="3"/>
  <c r="S10" i="3"/>
  <c r="U10" i="3"/>
  <c r="W10" i="3"/>
  <c r="Y10" i="3"/>
  <c r="AA10" i="3"/>
  <c r="AC10" i="3"/>
  <c r="AE10" i="3"/>
  <c r="AG10" i="3"/>
  <c r="AI10" i="3"/>
  <c r="AK10" i="3"/>
  <c r="AM10" i="3"/>
  <c r="AO10" i="3"/>
  <c r="AQ10" i="3"/>
  <c r="AS10" i="3"/>
  <c r="AU10" i="3"/>
  <c r="AW10" i="3"/>
  <c r="AY10" i="3"/>
  <c r="BA10" i="3"/>
  <c r="BC10" i="3"/>
  <c r="BE10" i="3"/>
  <c r="BG10" i="3"/>
  <c r="BI10" i="3"/>
  <c r="BK10" i="3"/>
  <c r="BM10" i="3"/>
  <c r="G11" i="3"/>
  <c r="I11" i="3"/>
  <c r="K11" i="3"/>
  <c r="M11" i="3"/>
  <c r="O11" i="3"/>
  <c r="Q11" i="3"/>
  <c r="S11" i="3"/>
  <c r="U11" i="3"/>
  <c r="W11" i="3"/>
  <c r="Y11" i="3"/>
  <c r="AA11" i="3"/>
  <c r="AC11" i="3"/>
  <c r="AE11" i="3"/>
  <c r="AG11" i="3"/>
  <c r="AI11" i="3"/>
  <c r="AK11" i="3"/>
  <c r="AM11" i="3"/>
  <c r="AO11" i="3"/>
  <c r="AQ11" i="3"/>
  <c r="AS11" i="3"/>
  <c r="AU11" i="3"/>
  <c r="AW11" i="3"/>
  <c r="AY11" i="3"/>
  <c r="BA11" i="3"/>
  <c r="BC11" i="3"/>
  <c r="BE11" i="3"/>
  <c r="BG11" i="3"/>
  <c r="BI11" i="3"/>
  <c r="BK11" i="3"/>
  <c r="BM11" i="3"/>
  <c r="G12" i="3"/>
  <c r="I12" i="3"/>
  <c r="K12" i="3"/>
  <c r="M12" i="3"/>
  <c r="O12" i="3"/>
  <c r="Q12" i="3"/>
  <c r="S12" i="3"/>
  <c r="U12" i="3"/>
  <c r="W12" i="3"/>
  <c r="Y12" i="3"/>
  <c r="AA12" i="3"/>
  <c r="AC12" i="3"/>
  <c r="AE12" i="3"/>
  <c r="AG12" i="3"/>
  <c r="AI12" i="3"/>
  <c r="AK12" i="3"/>
  <c r="AM12" i="3"/>
  <c r="AO12" i="3"/>
  <c r="AQ12" i="3"/>
  <c r="AS12" i="3"/>
  <c r="AU12" i="3"/>
  <c r="AW12" i="3"/>
  <c r="AY12" i="3"/>
  <c r="BA12" i="3"/>
  <c r="BC12" i="3"/>
  <c r="BE12" i="3"/>
  <c r="BG12" i="3"/>
  <c r="BI12" i="3"/>
  <c r="BK12" i="3"/>
  <c r="BM12" i="3"/>
  <c r="G13" i="3"/>
  <c r="I13" i="3"/>
  <c r="K13" i="3"/>
  <c r="M13" i="3"/>
  <c r="O13" i="3"/>
  <c r="Q13" i="3"/>
  <c r="S13" i="3"/>
  <c r="U13" i="3"/>
  <c r="W13" i="3"/>
  <c r="Y13" i="3"/>
  <c r="AA13" i="3"/>
  <c r="AC13" i="3"/>
  <c r="AE13" i="3"/>
  <c r="AG13" i="3"/>
  <c r="AI13" i="3"/>
  <c r="AK13" i="3"/>
  <c r="AM13" i="3"/>
  <c r="AO13" i="3"/>
  <c r="AQ13" i="3"/>
  <c r="AS13" i="3"/>
  <c r="AU13" i="3"/>
  <c r="AW13" i="3"/>
  <c r="AY13" i="3"/>
  <c r="BA13" i="3"/>
  <c r="BC13" i="3"/>
  <c r="BE13" i="3"/>
  <c r="BG13" i="3"/>
  <c r="BI13" i="3"/>
  <c r="BK13" i="3"/>
  <c r="BM13" i="3"/>
  <c r="G14" i="3"/>
  <c r="I14" i="3"/>
  <c r="K14" i="3"/>
  <c r="M14" i="3"/>
  <c r="O14" i="3"/>
  <c r="Q14" i="3"/>
  <c r="S14" i="3"/>
  <c r="U14" i="3"/>
  <c r="W14" i="3"/>
  <c r="Y14" i="3"/>
  <c r="AA14" i="3"/>
  <c r="AC14" i="3"/>
  <c r="AE14" i="3"/>
  <c r="AG14" i="3"/>
  <c r="AI14" i="3"/>
  <c r="AK14" i="3"/>
  <c r="AM14" i="3"/>
  <c r="AO14" i="3"/>
  <c r="AQ14" i="3"/>
  <c r="AS14" i="3"/>
  <c r="AU14" i="3"/>
  <c r="AW14" i="3"/>
  <c r="AY14" i="3"/>
  <c r="BA14" i="3"/>
  <c r="BC14" i="3"/>
  <c r="BE14" i="3"/>
  <c r="BG14" i="3"/>
  <c r="BI14" i="3"/>
  <c r="BK14" i="3"/>
  <c r="BM14" i="3"/>
  <c r="G15" i="3"/>
  <c r="I15" i="3"/>
  <c r="K15" i="3"/>
  <c r="M15" i="3"/>
  <c r="O15" i="3"/>
  <c r="Q15" i="3"/>
  <c r="S15" i="3"/>
  <c r="U15" i="3"/>
  <c r="W15" i="3"/>
  <c r="Y15" i="3"/>
  <c r="AA15" i="3"/>
  <c r="AC15" i="3"/>
  <c r="AE15" i="3"/>
  <c r="AG15" i="3"/>
  <c r="AI15" i="3"/>
  <c r="AK15" i="3"/>
  <c r="AM15" i="3"/>
  <c r="AO15" i="3"/>
  <c r="AQ15" i="3"/>
  <c r="AS15" i="3"/>
  <c r="AU15" i="3"/>
  <c r="AW15" i="3"/>
  <c r="AY15" i="3"/>
  <c r="BA15" i="3"/>
  <c r="BC15" i="3"/>
  <c r="BE15" i="3"/>
  <c r="BG15" i="3"/>
  <c r="BI15" i="3"/>
  <c r="BK15" i="3"/>
  <c r="BM15" i="3"/>
  <c r="G16" i="3"/>
  <c r="I16" i="3"/>
  <c r="K16" i="3"/>
  <c r="M16" i="3"/>
  <c r="O16" i="3"/>
  <c r="Q16" i="3"/>
  <c r="S16" i="3"/>
  <c r="U16" i="3"/>
  <c r="W16" i="3"/>
  <c r="Y16" i="3"/>
  <c r="AA16" i="3"/>
  <c r="AC16" i="3"/>
  <c r="AE16" i="3"/>
  <c r="AG16" i="3"/>
  <c r="AI16" i="3"/>
  <c r="AK16" i="3"/>
  <c r="AM16" i="3"/>
  <c r="AO16" i="3"/>
  <c r="AQ16" i="3"/>
  <c r="AS16" i="3"/>
  <c r="AU16" i="3"/>
  <c r="AW16" i="3"/>
  <c r="AY16" i="3"/>
  <c r="BA16" i="3"/>
  <c r="BC16" i="3"/>
  <c r="BE16" i="3"/>
  <c r="BG16" i="3"/>
  <c r="BI16" i="3"/>
  <c r="BK16" i="3"/>
  <c r="BM16" i="3"/>
  <c r="G17" i="3"/>
  <c r="I17" i="3"/>
  <c r="K17" i="3"/>
  <c r="M17" i="3"/>
  <c r="O17" i="3"/>
  <c r="Q17" i="3"/>
  <c r="S17" i="3"/>
  <c r="U17" i="3"/>
  <c r="W17" i="3"/>
  <c r="Y17" i="3"/>
  <c r="AA17" i="3"/>
  <c r="AC17" i="3"/>
  <c r="AE17" i="3"/>
  <c r="AG17" i="3"/>
  <c r="AI17" i="3"/>
  <c r="AK17" i="3"/>
  <c r="AM17" i="3"/>
  <c r="AO17" i="3"/>
  <c r="AQ17" i="3"/>
  <c r="AS17" i="3"/>
  <c r="AU17" i="3"/>
  <c r="AW17" i="3"/>
  <c r="AY17" i="3"/>
  <c r="BA17" i="3"/>
  <c r="BC17" i="3"/>
  <c r="BE17" i="3"/>
  <c r="BG17" i="3"/>
  <c r="BI17" i="3"/>
  <c r="BK17" i="3"/>
  <c r="BM17" i="3"/>
  <c r="G18" i="3"/>
  <c r="I18" i="3"/>
  <c r="K18" i="3"/>
  <c r="M18" i="3"/>
  <c r="O18" i="3"/>
  <c r="Q18" i="3"/>
  <c r="S18" i="3"/>
  <c r="U18" i="3"/>
  <c r="W18" i="3"/>
  <c r="Y18" i="3"/>
  <c r="AA18" i="3"/>
  <c r="AC18" i="3"/>
  <c r="AE18" i="3"/>
  <c r="AG18" i="3"/>
  <c r="AI18" i="3"/>
  <c r="AK18" i="3"/>
  <c r="AM18" i="3"/>
  <c r="AO18" i="3"/>
  <c r="AQ18" i="3"/>
  <c r="AS18" i="3"/>
  <c r="AU18" i="3"/>
  <c r="AW18" i="3"/>
  <c r="AY18" i="3"/>
  <c r="BA18" i="3"/>
  <c r="BC18" i="3"/>
  <c r="BE18" i="3"/>
  <c r="BG18" i="3"/>
  <c r="BI18" i="3"/>
  <c r="BK18" i="3"/>
  <c r="BM18" i="3"/>
  <c r="G19" i="3"/>
  <c r="I19" i="3"/>
  <c r="K19" i="3"/>
  <c r="M19" i="3"/>
  <c r="O19" i="3"/>
  <c r="Q19" i="3"/>
  <c r="S19" i="3"/>
  <c r="U19" i="3"/>
  <c r="W19" i="3"/>
  <c r="Y19" i="3"/>
  <c r="AA19" i="3"/>
  <c r="AC19" i="3"/>
  <c r="AE19" i="3"/>
  <c r="AG19" i="3"/>
  <c r="AI19" i="3"/>
  <c r="AK19" i="3"/>
  <c r="AM19" i="3"/>
  <c r="AO19" i="3"/>
  <c r="AQ19" i="3"/>
  <c r="AS19" i="3"/>
  <c r="AU19" i="3"/>
  <c r="AW19" i="3"/>
  <c r="AY19" i="3"/>
  <c r="BA19" i="3"/>
  <c r="BC19" i="3"/>
  <c r="BE19" i="3"/>
  <c r="BG19" i="3"/>
  <c r="BI19" i="3"/>
  <c r="BK19" i="3"/>
  <c r="BM19" i="3"/>
  <c r="G20" i="3"/>
  <c r="I20" i="3"/>
  <c r="K20" i="3"/>
  <c r="M20" i="3"/>
  <c r="O20" i="3"/>
  <c r="Q20" i="3"/>
  <c r="S20" i="3"/>
  <c r="U20" i="3"/>
  <c r="W20" i="3"/>
  <c r="Y20" i="3"/>
  <c r="AA20" i="3"/>
  <c r="AC20" i="3"/>
  <c r="AE20" i="3"/>
  <c r="AG20" i="3"/>
  <c r="AI20" i="3"/>
  <c r="AK20" i="3"/>
  <c r="AM20" i="3"/>
  <c r="AO20" i="3"/>
  <c r="AQ20" i="3"/>
  <c r="AS20" i="3"/>
  <c r="AU20" i="3"/>
  <c r="AW20" i="3"/>
  <c r="AY20" i="3"/>
  <c r="BA20" i="3"/>
  <c r="BC20" i="3"/>
  <c r="BE20" i="3"/>
  <c r="BG20" i="3"/>
  <c r="BI20" i="3"/>
  <c r="BK20" i="3"/>
  <c r="BM20" i="3"/>
  <c r="G21" i="3"/>
  <c r="I21" i="3"/>
  <c r="K21" i="3"/>
  <c r="M21" i="3"/>
  <c r="O21" i="3"/>
  <c r="Q21" i="3"/>
  <c r="S21" i="3"/>
  <c r="U21" i="3"/>
  <c r="W21" i="3"/>
  <c r="Y21" i="3"/>
  <c r="AA21" i="3"/>
  <c r="AC21" i="3"/>
  <c r="AE21" i="3"/>
  <c r="AG21" i="3"/>
  <c r="AI21" i="3"/>
  <c r="AK21" i="3"/>
  <c r="AM21" i="3"/>
  <c r="AO21" i="3"/>
  <c r="AQ21" i="3"/>
  <c r="AS21" i="3"/>
  <c r="AU21" i="3"/>
  <c r="AW21" i="3"/>
  <c r="AY21" i="3"/>
  <c r="BA21" i="3"/>
  <c r="BC21" i="3"/>
  <c r="BE21" i="3"/>
  <c r="BG21" i="3"/>
  <c r="BI21" i="3"/>
  <c r="BK21" i="3"/>
  <c r="BM21" i="3"/>
  <c r="G22" i="3"/>
  <c r="I22" i="3"/>
  <c r="K22" i="3"/>
  <c r="M22" i="3"/>
  <c r="O22" i="3"/>
  <c r="Q22" i="3"/>
  <c r="S22" i="3"/>
  <c r="U22" i="3"/>
  <c r="W22" i="3"/>
  <c r="Y22" i="3"/>
  <c r="AA22" i="3"/>
  <c r="AC22" i="3"/>
  <c r="AE22" i="3"/>
  <c r="AG22" i="3"/>
  <c r="AI22" i="3"/>
  <c r="AK22" i="3"/>
  <c r="AM22" i="3"/>
  <c r="AO22" i="3"/>
  <c r="AQ22" i="3"/>
  <c r="AS22" i="3"/>
  <c r="AU22" i="3"/>
  <c r="AW22" i="3"/>
  <c r="AY22" i="3"/>
  <c r="BA22" i="3"/>
  <c r="BC22" i="3"/>
  <c r="BE22" i="3"/>
  <c r="BG22" i="3"/>
  <c r="BI22" i="3"/>
  <c r="BK22" i="3"/>
  <c r="BM22" i="3"/>
  <c r="G23" i="3"/>
  <c r="I23" i="3"/>
  <c r="K23" i="3"/>
  <c r="M23" i="3"/>
  <c r="O23" i="3"/>
  <c r="Q23" i="3"/>
  <c r="S23" i="3"/>
  <c r="U23" i="3"/>
  <c r="W23" i="3"/>
  <c r="Y23" i="3"/>
  <c r="AA23" i="3"/>
  <c r="AC23" i="3"/>
  <c r="AE23" i="3"/>
  <c r="AG23" i="3"/>
  <c r="AI23" i="3"/>
  <c r="AK23" i="3"/>
  <c r="AM23" i="3"/>
  <c r="AO23" i="3"/>
  <c r="AQ23" i="3"/>
  <c r="AS23" i="3"/>
  <c r="AU23" i="3"/>
  <c r="AW23" i="3"/>
  <c r="AY23" i="3"/>
  <c r="BA23" i="3"/>
  <c r="BC23" i="3"/>
  <c r="BE23" i="3"/>
  <c r="BG23" i="3"/>
  <c r="BI23" i="3"/>
  <c r="BK23" i="3"/>
  <c r="BM23" i="3"/>
  <c r="G24" i="3"/>
  <c r="I24" i="3"/>
  <c r="K24" i="3"/>
  <c r="M24" i="3"/>
  <c r="O24" i="3"/>
  <c r="Q24" i="3"/>
  <c r="S24" i="3"/>
  <c r="U24" i="3"/>
  <c r="W24" i="3"/>
  <c r="Y24" i="3"/>
  <c r="AA24" i="3"/>
  <c r="AC24" i="3"/>
  <c r="AE24" i="3"/>
  <c r="AG24" i="3"/>
  <c r="AI24" i="3"/>
  <c r="AK24" i="3"/>
  <c r="AM24" i="3"/>
  <c r="AO24" i="3"/>
  <c r="AQ24" i="3"/>
  <c r="AS24" i="3"/>
  <c r="AU24" i="3"/>
  <c r="AW24" i="3"/>
  <c r="AY24" i="3"/>
  <c r="BA24" i="3"/>
  <c r="BC24" i="3"/>
  <c r="BE24" i="3"/>
  <c r="BG24" i="3"/>
  <c r="BI24" i="3"/>
  <c r="BK24" i="3"/>
  <c r="BM24" i="3"/>
  <c r="G25" i="3"/>
  <c r="I25" i="3"/>
  <c r="K25" i="3"/>
  <c r="M25" i="3"/>
  <c r="O25" i="3"/>
  <c r="Q25" i="3"/>
  <c r="S25" i="3"/>
  <c r="U25" i="3"/>
  <c r="W25" i="3"/>
  <c r="Y25" i="3"/>
  <c r="AA25" i="3"/>
  <c r="AC25" i="3"/>
  <c r="AE25" i="3"/>
  <c r="AG25" i="3"/>
  <c r="AI25" i="3"/>
  <c r="AK25" i="3"/>
  <c r="AM25" i="3"/>
  <c r="AO25" i="3"/>
  <c r="AQ25" i="3"/>
  <c r="AS25" i="3"/>
  <c r="AU25" i="3"/>
  <c r="AW25" i="3"/>
  <c r="AY25" i="3"/>
  <c r="BA25" i="3"/>
  <c r="BC25" i="3"/>
  <c r="BE25" i="3"/>
  <c r="BG25" i="3"/>
  <c r="BI25" i="3"/>
  <c r="BK25" i="3"/>
  <c r="BM25" i="3"/>
  <c r="G26" i="3"/>
  <c r="I26" i="3"/>
  <c r="K26" i="3"/>
  <c r="M26" i="3"/>
  <c r="O26" i="3"/>
  <c r="Q26" i="3"/>
  <c r="S26" i="3"/>
  <c r="U26" i="3"/>
  <c r="W26" i="3"/>
  <c r="Y26" i="3"/>
  <c r="AA26" i="3"/>
  <c r="AC26" i="3"/>
  <c r="AE26" i="3"/>
  <c r="AG26" i="3"/>
  <c r="AI26" i="3"/>
  <c r="AK26" i="3"/>
  <c r="AM26" i="3"/>
  <c r="AO26" i="3"/>
  <c r="AQ26" i="3"/>
  <c r="AS26" i="3"/>
  <c r="AU26" i="3"/>
  <c r="AW26" i="3"/>
  <c r="AY26" i="3"/>
  <c r="BA26" i="3"/>
  <c r="BC26" i="3"/>
  <c r="BE26" i="3"/>
  <c r="BG26" i="3"/>
  <c r="BI26" i="3"/>
  <c r="BK26" i="3"/>
  <c r="BM26" i="3"/>
  <c r="G27" i="3"/>
  <c r="I27" i="3"/>
  <c r="K27" i="3"/>
  <c r="M27" i="3"/>
  <c r="O27" i="3"/>
  <c r="Q27" i="3"/>
  <c r="S27" i="3"/>
  <c r="U27" i="3"/>
  <c r="W27" i="3"/>
  <c r="Y27" i="3"/>
  <c r="AA27" i="3"/>
  <c r="AC27" i="3"/>
  <c r="AE27" i="3"/>
  <c r="AG27" i="3"/>
  <c r="AI27" i="3"/>
  <c r="AK27" i="3"/>
  <c r="AM27" i="3"/>
  <c r="AO27" i="3"/>
  <c r="AQ27" i="3"/>
  <c r="AS27" i="3"/>
  <c r="AU27" i="3"/>
  <c r="AW27" i="3"/>
  <c r="AY27" i="3"/>
  <c r="BA27" i="3"/>
  <c r="BC27" i="3"/>
  <c r="BE27" i="3"/>
  <c r="BG27" i="3"/>
  <c r="BI27" i="3"/>
  <c r="BK27" i="3"/>
  <c r="BM27" i="3"/>
  <c r="G28" i="3"/>
  <c r="I28" i="3"/>
  <c r="K28" i="3"/>
  <c r="M28" i="3"/>
  <c r="O28" i="3"/>
  <c r="Q28" i="3"/>
  <c r="S28" i="3"/>
  <c r="U28" i="3"/>
  <c r="W28" i="3"/>
  <c r="Y28" i="3"/>
  <c r="AA28" i="3"/>
  <c r="AC28" i="3"/>
  <c r="AE28" i="3"/>
  <c r="AG28" i="3"/>
  <c r="AI28" i="3"/>
  <c r="AK28" i="3"/>
  <c r="AM28" i="3"/>
  <c r="AO28" i="3"/>
  <c r="AQ28" i="3"/>
  <c r="AS28" i="3"/>
  <c r="AU28" i="3"/>
  <c r="AW28" i="3"/>
  <c r="AY28" i="3"/>
  <c r="BA28" i="3"/>
  <c r="BC28" i="3"/>
  <c r="BE28" i="3"/>
  <c r="BG28" i="3"/>
  <c r="BI28" i="3"/>
  <c r="BK28" i="3"/>
  <c r="BM28" i="3"/>
  <c r="G29" i="3"/>
  <c r="I29" i="3"/>
  <c r="K29" i="3"/>
  <c r="M29" i="3"/>
  <c r="O29" i="3"/>
  <c r="Q29" i="3"/>
  <c r="S29" i="3"/>
  <c r="U29" i="3"/>
  <c r="W29" i="3"/>
  <c r="Y29" i="3"/>
  <c r="AA29" i="3"/>
  <c r="AC29" i="3"/>
  <c r="AE29" i="3"/>
  <c r="AG29" i="3"/>
  <c r="AI29" i="3"/>
  <c r="AK29" i="3"/>
  <c r="AM29" i="3"/>
  <c r="AO29" i="3"/>
  <c r="AQ29" i="3"/>
  <c r="AS29" i="3"/>
  <c r="AU29" i="3"/>
  <c r="AW29" i="3"/>
  <c r="AY29" i="3"/>
  <c r="BA29" i="3"/>
  <c r="BC29" i="3"/>
  <c r="BE29" i="3"/>
  <c r="BG29" i="3"/>
  <c r="BI29" i="3"/>
  <c r="BK29" i="3"/>
  <c r="BM29" i="3"/>
  <c r="C2" i="6"/>
  <c r="AP30" i="9"/>
  <c r="AO30" i="9"/>
  <c r="AN30" i="9"/>
  <c r="AL30" i="9"/>
  <c r="AK8" i="9"/>
  <c r="AJ8" i="9"/>
  <c r="AP29" i="9"/>
  <c r="AO29" i="9"/>
  <c r="AN29" i="9"/>
  <c r="AL29" i="9"/>
  <c r="AK3" i="9"/>
  <c r="AJ3" i="9"/>
  <c r="AP27" i="9"/>
  <c r="AO27" i="9"/>
  <c r="AN27" i="9"/>
  <c r="AL27" i="9"/>
  <c r="AK30" i="9"/>
  <c r="AJ30" i="9"/>
  <c r="AH30" i="9"/>
  <c r="AF30" i="9"/>
  <c r="T27" i="9"/>
  <c r="AP26" i="9"/>
  <c r="AO26" i="9"/>
  <c r="AN26" i="9"/>
  <c r="AL26" i="9"/>
  <c r="AK16" i="9"/>
  <c r="AJ16" i="9"/>
  <c r="T26" i="9"/>
  <c r="AP25" i="9"/>
  <c r="AO25" i="9"/>
  <c r="AN25" i="9"/>
  <c r="AL25" i="9"/>
  <c r="AK29" i="9"/>
  <c r="AJ29" i="9"/>
  <c r="AH29" i="9"/>
  <c r="AF29" i="9"/>
  <c r="T25" i="9"/>
  <c r="AP24" i="9"/>
  <c r="AO24" i="9"/>
  <c r="AN24" i="9"/>
  <c r="AL24" i="9"/>
  <c r="AK28" i="9"/>
  <c r="AJ28" i="9"/>
  <c r="AH28" i="9"/>
  <c r="AF28" i="9"/>
  <c r="T24" i="9"/>
  <c r="AP23" i="9"/>
  <c r="AO23" i="9"/>
  <c r="AN23" i="9"/>
  <c r="AL23" i="9"/>
  <c r="AK27" i="9"/>
  <c r="AJ27" i="9"/>
  <c r="AH27" i="9"/>
  <c r="AF27" i="9"/>
  <c r="T23" i="9"/>
  <c r="AP22" i="9"/>
  <c r="AO22" i="9"/>
  <c r="AN22" i="9"/>
  <c r="AL22" i="9"/>
  <c r="AK10" i="9"/>
  <c r="AJ10" i="9"/>
  <c r="T22" i="9"/>
  <c r="AP21" i="9"/>
  <c r="AO21" i="9"/>
  <c r="AN21" i="9"/>
  <c r="AL21" i="9"/>
  <c r="AK12" i="9"/>
  <c r="AJ12" i="9"/>
  <c r="T21" i="9"/>
  <c r="AP20" i="9"/>
  <c r="AO20" i="9"/>
  <c r="AN20" i="9"/>
  <c r="AL20" i="9"/>
  <c r="AK14" i="9"/>
  <c r="AJ14" i="9"/>
  <c r="AF14" i="9"/>
  <c r="T20" i="9"/>
  <c r="AP19" i="9"/>
  <c r="AO19" i="9"/>
  <c r="AN19" i="9"/>
  <c r="AL19" i="9"/>
  <c r="AK26" i="9"/>
  <c r="AJ26" i="9"/>
  <c r="AH26" i="9"/>
  <c r="AF26" i="9"/>
  <c r="T19" i="9"/>
  <c r="AP18" i="9"/>
  <c r="AO18" i="9"/>
  <c r="AN18" i="9"/>
  <c r="AL18" i="9"/>
  <c r="AK11" i="9"/>
  <c r="AJ11" i="9"/>
  <c r="T18" i="9"/>
  <c r="AP17" i="9"/>
  <c r="AO17" i="9"/>
  <c r="AN17" i="9"/>
  <c r="AL17" i="9"/>
  <c r="AK25" i="9"/>
  <c r="AJ25" i="9"/>
  <c r="AH25" i="9"/>
  <c r="AF25" i="9"/>
  <c r="T17" i="9"/>
  <c r="AP16" i="9"/>
  <c r="AO16" i="9"/>
  <c r="AN16" i="9"/>
  <c r="AL16" i="9"/>
  <c r="AK9" i="9"/>
  <c r="AJ9" i="9"/>
  <c r="AF9" i="9"/>
  <c r="T16" i="9"/>
  <c r="AF16" i="9" s="1"/>
  <c r="AP15" i="9"/>
  <c r="AO15" i="9"/>
  <c r="AN15" i="9"/>
  <c r="AL15" i="9"/>
  <c r="AK24" i="9"/>
  <c r="AJ24" i="9"/>
  <c r="AH24" i="9"/>
  <c r="AF24" i="9"/>
  <c r="T15" i="9"/>
  <c r="AF15" i="9" s="1"/>
  <c r="AP14" i="9"/>
  <c r="AO14" i="9"/>
  <c r="AN14" i="9"/>
  <c r="AL14" i="9"/>
  <c r="AK23" i="9"/>
  <c r="AJ23" i="9"/>
  <c r="AH23" i="9"/>
  <c r="AF23" i="9"/>
  <c r="T14" i="9"/>
  <c r="AP13" i="9"/>
  <c r="AO13" i="9"/>
  <c r="AN13" i="9"/>
  <c r="AL13" i="9"/>
  <c r="AK5" i="9"/>
  <c r="AJ5" i="9"/>
  <c r="AF5" i="9"/>
  <c r="T13" i="9"/>
  <c r="AP12" i="9"/>
  <c r="AO12" i="9"/>
  <c r="AN12" i="9"/>
  <c r="AL12" i="9"/>
  <c r="AK22" i="9"/>
  <c r="AJ22" i="9"/>
  <c r="AH22" i="9"/>
  <c r="AF22" i="9"/>
  <c r="T12" i="9"/>
  <c r="AF12" i="9" s="1"/>
  <c r="AP11" i="9"/>
  <c r="AO11" i="9"/>
  <c r="AN11" i="9"/>
  <c r="AL11" i="9"/>
  <c r="AK15" i="9"/>
  <c r="AJ15" i="9"/>
  <c r="T11" i="9"/>
  <c r="AF11" i="9" s="1"/>
  <c r="AP10" i="9"/>
  <c r="AO10" i="9"/>
  <c r="AN10" i="9"/>
  <c r="AL10" i="9"/>
  <c r="AK13" i="9"/>
  <c r="AJ13" i="9"/>
  <c r="AF13" i="9"/>
  <c r="T10" i="9"/>
  <c r="AF10" i="9" s="1"/>
  <c r="AP9" i="9"/>
  <c r="AO9" i="9"/>
  <c r="AN9" i="9"/>
  <c r="AL9" i="9"/>
  <c r="AK21" i="9"/>
  <c r="AJ21" i="9"/>
  <c r="AH21" i="9"/>
  <c r="AF21" i="9"/>
  <c r="T9" i="9"/>
  <c r="AP8" i="9"/>
  <c r="AO8" i="9"/>
  <c r="AN8" i="9"/>
  <c r="AL8" i="9"/>
  <c r="AK7" i="9"/>
  <c r="AJ7" i="9"/>
  <c r="T8" i="9"/>
  <c r="AF8" i="9" s="1"/>
  <c r="AP7" i="9"/>
  <c r="AO7" i="9"/>
  <c r="AN7" i="9"/>
  <c r="AL7" i="9"/>
  <c r="AK6" i="9"/>
  <c r="AJ6" i="9"/>
  <c r="AF6" i="9"/>
  <c r="W7" i="9"/>
  <c r="T7" i="9"/>
  <c r="AF7" i="9" s="1"/>
  <c r="B7" i="9"/>
  <c r="AP6" i="9"/>
  <c r="AO6" i="9"/>
  <c r="AN6" i="9"/>
  <c r="AL6" i="9"/>
  <c r="AK20" i="9"/>
  <c r="AJ20" i="9"/>
  <c r="AH20" i="9"/>
  <c r="AF20" i="9"/>
  <c r="W6" i="9"/>
  <c r="T6" i="9"/>
  <c r="B6" i="9"/>
  <c r="AP5" i="9"/>
  <c r="AO5" i="9"/>
  <c r="AN5" i="9"/>
  <c r="AL5" i="9"/>
  <c r="AK19" i="9"/>
  <c r="AJ19" i="9"/>
  <c r="AH19" i="9"/>
  <c r="AF19" i="9"/>
  <c r="T5" i="9"/>
  <c r="AP4" i="9"/>
  <c r="AO4" i="9"/>
  <c r="AN4" i="9"/>
  <c r="AL4" i="9"/>
  <c r="AK18" i="9"/>
  <c r="AJ18" i="9"/>
  <c r="AH18" i="9"/>
  <c r="AF18" i="9"/>
  <c r="W4" i="9"/>
  <c r="T4" i="9"/>
  <c r="B4" i="9"/>
  <c r="AP3" i="9"/>
  <c r="AO3" i="9"/>
  <c r="AN3" i="9"/>
  <c r="AL3" i="9"/>
  <c r="AK4" i="9"/>
  <c r="AJ4" i="9"/>
  <c r="AF4" i="9"/>
  <c r="W3" i="9"/>
  <c r="AB4" i="9" s="1"/>
  <c r="T3" i="9"/>
  <c r="AF3" i="9" s="1"/>
  <c r="B3" i="9"/>
  <c r="G4" i="9" s="1"/>
  <c r="AP30" i="8"/>
  <c r="AO30" i="8"/>
  <c r="AN30" i="8"/>
  <c r="AL30" i="8"/>
  <c r="AK30" i="8"/>
  <c r="AJ30" i="8"/>
  <c r="AH30" i="8"/>
  <c r="AF30" i="8"/>
  <c r="AP29" i="8"/>
  <c r="AO29" i="8"/>
  <c r="AN29" i="8"/>
  <c r="AL29" i="8"/>
  <c r="AK29" i="8"/>
  <c r="AJ29" i="8"/>
  <c r="AH29" i="8"/>
  <c r="AF29" i="8"/>
  <c r="AP27" i="8"/>
  <c r="AO27" i="8"/>
  <c r="AN27" i="8"/>
  <c r="AL27" i="8"/>
  <c r="AK27" i="8"/>
  <c r="AJ27" i="8"/>
  <c r="AH27" i="8"/>
  <c r="AF27" i="8"/>
  <c r="T27" i="8"/>
  <c r="AP26" i="8"/>
  <c r="AO26" i="8"/>
  <c r="AN26" i="8"/>
  <c r="AL26" i="8"/>
  <c r="AK26" i="8"/>
  <c r="AJ26" i="8"/>
  <c r="AH26" i="8"/>
  <c r="AF26" i="8"/>
  <c r="T26" i="8"/>
  <c r="AP25" i="8"/>
  <c r="AO25" i="8"/>
  <c r="AN25" i="8"/>
  <c r="AL25" i="8"/>
  <c r="AK25" i="8"/>
  <c r="AJ25" i="8"/>
  <c r="AH25" i="8"/>
  <c r="AF25" i="8"/>
  <c r="T25" i="8"/>
  <c r="AP24" i="8"/>
  <c r="AO24" i="8"/>
  <c r="AN24" i="8"/>
  <c r="AL24" i="8"/>
  <c r="AK24" i="8"/>
  <c r="AJ24" i="8"/>
  <c r="AH24" i="8"/>
  <c r="AF24" i="8"/>
  <c r="T24" i="8"/>
  <c r="AP23" i="8"/>
  <c r="AO23" i="8"/>
  <c r="AN23" i="8"/>
  <c r="AL23" i="8"/>
  <c r="AK23" i="8"/>
  <c r="AJ23" i="8"/>
  <c r="AH23" i="8"/>
  <c r="AF23" i="8"/>
  <c r="T23" i="8"/>
  <c r="AP22" i="8"/>
  <c r="AO22" i="8"/>
  <c r="AN22" i="8"/>
  <c r="AL22" i="8"/>
  <c r="AK22" i="8"/>
  <c r="AJ22" i="8"/>
  <c r="AH22" i="8"/>
  <c r="AF22" i="8"/>
  <c r="T22" i="8"/>
  <c r="AP21" i="8"/>
  <c r="AO21" i="8"/>
  <c r="AN21" i="8"/>
  <c r="AL21" i="8"/>
  <c r="AK21" i="8"/>
  <c r="AJ21" i="8"/>
  <c r="AH21" i="8"/>
  <c r="AF21" i="8"/>
  <c r="T21" i="8"/>
  <c r="AP20" i="8"/>
  <c r="AO20" i="8"/>
  <c r="AN20" i="8"/>
  <c r="AL20" i="8"/>
  <c r="AK20" i="8"/>
  <c r="AJ20" i="8"/>
  <c r="AH20" i="8"/>
  <c r="AF20" i="8"/>
  <c r="T20" i="8"/>
  <c r="AP19" i="8"/>
  <c r="AO19" i="8"/>
  <c r="AN19" i="8"/>
  <c r="AL19" i="8"/>
  <c r="AK19" i="8"/>
  <c r="AJ19" i="8"/>
  <c r="AH19" i="8"/>
  <c r="AF19" i="8"/>
  <c r="T19" i="8"/>
  <c r="AP18" i="8"/>
  <c r="AO18" i="8"/>
  <c r="AN18" i="8"/>
  <c r="AL18" i="8"/>
  <c r="AK18" i="8"/>
  <c r="AJ18" i="8"/>
  <c r="AH18" i="8"/>
  <c r="AF18" i="8"/>
  <c r="T18" i="8"/>
  <c r="AP17" i="8"/>
  <c r="AO17" i="8"/>
  <c r="AN17" i="8"/>
  <c r="AL17" i="8"/>
  <c r="AK17" i="8"/>
  <c r="AJ17" i="8"/>
  <c r="AH17" i="8"/>
  <c r="AF17" i="8"/>
  <c r="T17" i="8"/>
  <c r="AP16" i="8"/>
  <c r="AO16" i="8"/>
  <c r="AN16" i="8"/>
  <c r="AL16" i="8"/>
  <c r="AK16" i="8"/>
  <c r="AJ16" i="8"/>
  <c r="AH16" i="8"/>
  <c r="AF16" i="8"/>
  <c r="T16" i="8"/>
  <c r="AP15" i="8"/>
  <c r="AO15" i="8"/>
  <c r="AN15" i="8"/>
  <c r="AL15" i="8"/>
  <c r="AK15" i="8"/>
  <c r="AJ15" i="8"/>
  <c r="AH15" i="8"/>
  <c r="AF15" i="8"/>
  <c r="T15" i="8"/>
  <c r="AP14" i="8"/>
  <c r="AO14" i="8"/>
  <c r="AN14" i="8"/>
  <c r="AL14" i="8"/>
  <c r="AK14" i="8"/>
  <c r="AJ14" i="8"/>
  <c r="AH14" i="8"/>
  <c r="AF14" i="8"/>
  <c r="T14" i="8"/>
  <c r="AP13" i="8"/>
  <c r="AO13" i="8"/>
  <c r="AN13" i="8"/>
  <c r="AL13" i="8"/>
  <c r="AK13" i="8"/>
  <c r="AJ13" i="8"/>
  <c r="AH13" i="8"/>
  <c r="AF13" i="8"/>
  <c r="T13" i="8"/>
  <c r="AP12" i="8"/>
  <c r="AO12" i="8"/>
  <c r="AL12" i="8"/>
  <c r="AK12" i="8"/>
  <c r="AJ12" i="8"/>
  <c r="T12" i="8"/>
  <c r="AF12" i="8" s="1"/>
  <c r="AP11" i="8"/>
  <c r="AO11" i="8"/>
  <c r="AL11" i="8"/>
  <c r="AK11" i="8"/>
  <c r="AJ11" i="8"/>
  <c r="AF11" i="8"/>
  <c r="T11" i="8"/>
  <c r="AN12" i="8" s="1"/>
  <c r="AP10" i="8"/>
  <c r="AO10" i="8"/>
  <c r="AL10" i="8"/>
  <c r="AK10" i="8"/>
  <c r="AJ10" i="8"/>
  <c r="T10" i="8"/>
  <c r="AF10" i="8" s="1"/>
  <c r="AP9" i="8"/>
  <c r="AO9" i="8"/>
  <c r="AL9" i="8"/>
  <c r="AK9" i="8"/>
  <c r="AJ9" i="8"/>
  <c r="AF9" i="8"/>
  <c r="T9" i="8"/>
  <c r="AN10" i="8" s="1"/>
  <c r="AP8" i="8"/>
  <c r="AO8" i="8"/>
  <c r="AL8" i="8"/>
  <c r="AK8" i="8"/>
  <c r="AJ8" i="8"/>
  <c r="T8" i="8"/>
  <c r="AF8" i="8" s="1"/>
  <c r="AP7" i="8"/>
  <c r="AO7" i="8"/>
  <c r="AH7" i="8" s="1"/>
  <c r="AN7" i="8"/>
  <c r="AL7" i="8"/>
  <c r="AK7" i="8"/>
  <c r="AJ7" i="8"/>
  <c r="W7" i="8"/>
  <c r="T7" i="8"/>
  <c r="AN9" i="8" s="1"/>
  <c r="B7" i="8"/>
  <c r="AP6" i="8"/>
  <c r="AO6" i="8"/>
  <c r="AH6" i="8" s="1"/>
  <c r="AN6" i="8"/>
  <c r="AL6" i="8"/>
  <c r="AK6" i="8"/>
  <c r="AJ6" i="8"/>
  <c r="W6" i="8"/>
  <c r="AB7" i="8" s="1"/>
  <c r="T6" i="8"/>
  <c r="AN8" i="8" s="1"/>
  <c r="AH8" i="8" s="1"/>
  <c r="B6" i="8"/>
  <c r="AP5" i="8"/>
  <c r="AN5" i="8"/>
  <c r="AL5" i="8"/>
  <c r="AK5" i="8"/>
  <c r="AJ5" i="8"/>
  <c r="AF5" i="8"/>
  <c r="T5" i="8"/>
  <c r="AP4" i="8"/>
  <c r="AO4" i="8"/>
  <c r="AN4" i="8"/>
  <c r="AL4" i="8"/>
  <c r="AK4" i="8"/>
  <c r="AJ4" i="8"/>
  <c r="AH4" i="8"/>
  <c r="W4" i="8"/>
  <c r="T4" i="8"/>
  <c r="AF4" i="8" s="1"/>
  <c r="B4" i="8"/>
  <c r="AP3" i="8"/>
  <c r="AO3" i="8"/>
  <c r="AH3" i="8" s="1"/>
  <c r="AN3" i="8"/>
  <c r="AL3" i="8"/>
  <c r="AK3" i="8"/>
  <c r="AJ3" i="8"/>
  <c r="W3" i="8"/>
  <c r="AB4" i="8" s="1"/>
  <c r="T3" i="8"/>
  <c r="AF3" i="8" s="1"/>
  <c r="B3" i="8"/>
  <c r="G4" i="8" s="1"/>
  <c r="AH30" i="2"/>
  <c r="AH29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9" i="2"/>
  <c r="AP30" i="2"/>
  <c r="AP3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9" i="2"/>
  <c r="AO30" i="2"/>
  <c r="AN3" i="2"/>
  <c r="AH3" i="2" s="1"/>
  <c r="AN4" i="2"/>
  <c r="AH4" i="2" s="1"/>
  <c r="AN5" i="2"/>
  <c r="AN6" i="2"/>
  <c r="AN7" i="2"/>
  <c r="AN8" i="2"/>
  <c r="AN9" i="2"/>
  <c r="AN10" i="2"/>
  <c r="AH10" i="2" s="1"/>
  <c r="AN11" i="2"/>
  <c r="AH11" i="2" s="1"/>
  <c r="AN12" i="2"/>
  <c r="AH12" i="2" s="1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9" i="2"/>
  <c r="AN30" i="2"/>
  <c r="AF30" i="2"/>
  <c r="AF29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W7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3" i="2"/>
  <c r="XFD30" i="6"/>
  <c r="BN30" i="6"/>
  <c r="H30" i="6"/>
  <c r="J30" i="6"/>
  <c r="L30" i="6"/>
  <c r="N30" i="6"/>
  <c r="P30" i="6"/>
  <c r="R30" i="6"/>
  <c r="T30" i="6"/>
  <c r="V30" i="6"/>
  <c r="X30" i="6"/>
  <c r="Z30" i="6"/>
  <c r="AB30" i="6"/>
  <c r="AD30" i="6"/>
  <c r="AF30" i="6"/>
  <c r="AH30" i="6"/>
  <c r="AJ30" i="6"/>
  <c r="AL30" i="6"/>
  <c r="AN30" i="6"/>
  <c r="AP30" i="6"/>
  <c r="AR30" i="6"/>
  <c r="AT30" i="6"/>
  <c r="AV30" i="6"/>
  <c r="AX30" i="6"/>
  <c r="AZ30" i="6"/>
  <c r="BB30" i="6"/>
  <c r="BD30" i="6"/>
  <c r="BF30" i="6"/>
  <c r="BH30" i="6"/>
  <c r="BJ30" i="6"/>
  <c r="BL30" i="6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9" i="2"/>
  <c r="AL30" i="2"/>
  <c r="AL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9" i="2"/>
  <c r="AK30" i="2"/>
  <c r="AK3" i="2"/>
  <c r="B7" i="2"/>
  <c r="W4" i="2"/>
  <c r="W3" i="2"/>
  <c r="W6" i="2"/>
  <c r="B6" i="2"/>
  <c r="G7" i="2" s="1"/>
  <c r="B4" i="2"/>
  <c r="B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9" i="2"/>
  <c r="AJ30" i="2"/>
  <c r="AJ3" i="2"/>
  <c r="F3" i="6"/>
  <c r="F5" i="6"/>
  <c r="F7" i="6"/>
  <c r="F4" i="6"/>
  <c r="F6" i="6"/>
  <c r="F8" i="6"/>
  <c r="F10" i="6"/>
  <c r="F9" i="6"/>
  <c r="F11" i="6"/>
  <c r="F13" i="6"/>
  <c r="F15" i="6"/>
  <c r="F12" i="6"/>
  <c r="F14" i="6"/>
  <c r="F16" i="6"/>
  <c r="F17" i="6"/>
  <c r="F19" i="6"/>
  <c r="F21" i="6"/>
  <c r="F23" i="6"/>
  <c r="F25" i="6"/>
  <c r="F27" i="6"/>
  <c r="F28" i="6"/>
  <c r="F29" i="6"/>
  <c r="F30" i="6"/>
  <c r="F18" i="6"/>
  <c r="F20" i="6"/>
  <c r="F22" i="6"/>
  <c r="F24" i="6"/>
  <c r="F26" i="6"/>
  <c r="D29" i="6"/>
  <c r="D27" i="6"/>
  <c r="D25" i="6"/>
  <c r="D23" i="6"/>
  <c r="D21" i="6"/>
  <c r="D19" i="6"/>
  <c r="D17" i="6"/>
  <c r="D15" i="6"/>
  <c r="D13" i="6"/>
  <c r="D11" i="6"/>
  <c r="D9" i="6"/>
  <c r="D7" i="6"/>
  <c r="D5" i="6"/>
  <c r="D28" i="6"/>
  <c r="D26" i="6"/>
  <c r="D24" i="6"/>
  <c r="D22" i="6"/>
  <c r="D20" i="6"/>
  <c r="D18" i="6"/>
  <c r="D16" i="6"/>
  <c r="D14" i="6"/>
  <c r="D12" i="6"/>
  <c r="D10" i="6"/>
  <c r="D8" i="6"/>
  <c r="D6" i="6"/>
  <c r="D4" i="6"/>
  <c r="D3" i="6"/>
  <c r="E3" i="3"/>
  <c r="E5" i="3"/>
  <c r="E7" i="3"/>
  <c r="E9" i="3"/>
  <c r="E11" i="3"/>
  <c r="E13" i="3"/>
  <c r="E15" i="3"/>
  <c r="E17" i="3"/>
  <c r="E19" i="3"/>
  <c r="E21" i="3"/>
  <c r="E23" i="3"/>
  <c r="E25" i="3"/>
  <c r="E27" i="3"/>
  <c r="E29" i="3"/>
  <c r="E4" i="3"/>
  <c r="E6" i="3"/>
  <c r="E8" i="3"/>
  <c r="E10" i="3"/>
  <c r="E12" i="3"/>
  <c r="E14" i="3"/>
  <c r="E16" i="3"/>
  <c r="E18" i="3"/>
  <c r="E20" i="3"/>
  <c r="E22" i="3"/>
  <c r="E24" i="3"/>
  <c r="E26" i="3"/>
  <c r="E28" i="3"/>
  <c r="C29" i="3"/>
  <c r="C27" i="3"/>
  <c r="C25" i="3"/>
  <c r="C23" i="3"/>
  <c r="C21" i="3"/>
  <c r="C19" i="3"/>
  <c r="C17" i="3"/>
  <c r="C15" i="3"/>
  <c r="C13" i="3"/>
  <c r="C11" i="3"/>
  <c r="C9" i="3"/>
  <c r="C7" i="3"/>
  <c r="C5" i="3"/>
  <c r="C28" i="3"/>
  <c r="C26" i="3"/>
  <c r="C24" i="3"/>
  <c r="C22" i="3"/>
  <c r="C20" i="3"/>
  <c r="C18" i="3"/>
  <c r="C16" i="3"/>
  <c r="C14" i="3"/>
  <c r="C12" i="3"/>
  <c r="C10" i="3"/>
  <c r="C8" i="3"/>
  <c r="C6" i="3"/>
  <c r="C4" i="3"/>
  <c r="C3" i="3"/>
  <c r="D30" i="6"/>
  <c r="AB7" i="9" l="1"/>
  <c r="G7" i="9"/>
  <c r="O21" i="19"/>
  <c r="AH8" i="9"/>
  <c r="AH13" i="9"/>
  <c r="AH15" i="9"/>
  <c r="AH6" i="9"/>
  <c r="AH14" i="9"/>
  <c r="AH12" i="9"/>
  <c r="AH10" i="9"/>
  <c r="AH4" i="9"/>
  <c r="AH7" i="9"/>
  <c r="AH5" i="9"/>
  <c r="AH9" i="9"/>
  <c r="AH11" i="9"/>
  <c r="AH16" i="9"/>
  <c r="AH3" i="9"/>
  <c r="O4" i="9" s="1"/>
  <c r="AB4" i="2"/>
  <c r="E24" i="6"/>
  <c r="E25" i="6"/>
  <c r="E23" i="6"/>
  <c r="E14" i="6"/>
  <c r="E12" i="6"/>
  <c r="E13" i="6"/>
  <c r="E8" i="6"/>
  <c r="E3" i="6"/>
  <c r="C4" i="6"/>
  <c r="C8" i="6"/>
  <c r="C12" i="6"/>
  <c r="C14" i="6"/>
  <c r="C24" i="6"/>
  <c r="C26" i="6"/>
  <c r="C28" i="6"/>
  <c r="C11" i="6"/>
  <c r="C13" i="6"/>
  <c r="C15" i="6"/>
  <c r="C17" i="6"/>
  <c r="C19" i="6"/>
  <c r="C23" i="6"/>
  <c r="C25" i="6"/>
  <c r="C27" i="6"/>
  <c r="C29" i="6"/>
  <c r="C3" i="6"/>
  <c r="AO5" i="8"/>
  <c r="AH5" i="8" s="1"/>
  <c r="G7" i="8"/>
  <c r="AH9" i="8"/>
  <c r="AF7" i="8"/>
  <c r="AH10" i="8"/>
  <c r="AH12" i="8"/>
  <c r="AN11" i="8"/>
  <c r="AH11" i="8" s="1"/>
  <c r="AF6" i="8"/>
  <c r="AH9" i="2"/>
  <c r="AH7" i="2"/>
  <c r="AH5" i="2"/>
  <c r="AH8" i="2"/>
  <c r="AH6" i="2"/>
  <c r="BM30" i="6"/>
  <c r="BK30" i="6"/>
  <c r="BI30" i="6"/>
  <c r="BG30" i="6"/>
  <c r="BE30" i="6"/>
  <c r="BC30" i="6"/>
  <c r="BA30" i="6"/>
  <c r="AY30" i="6"/>
  <c r="AW30" i="6"/>
  <c r="AU30" i="6"/>
  <c r="AS30" i="6"/>
  <c r="AQ30" i="6"/>
  <c r="AO30" i="6"/>
  <c r="AM30" i="6"/>
  <c r="AK30" i="6"/>
  <c r="AI30" i="6"/>
  <c r="AG30" i="6"/>
  <c r="AE30" i="6"/>
  <c r="AC30" i="6"/>
  <c r="AA30" i="6"/>
  <c r="Y30" i="6"/>
  <c r="W30" i="6"/>
  <c r="U30" i="6"/>
  <c r="S30" i="6"/>
  <c r="Q30" i="6"/>
  <c r="O30" i="6"/>
  <c r="M30" i="6"/>
  <c r="K30" i="6"/>
  <c r="I30" i="6"/>
  <c r="G30" i="6"/>
  <c r="G4" i="2"/>
  <c r="AB7" i="2"/>
  <c r="E26" i="6"/>
  <c r="E29" i="6"/>
  <c r="E27" i="6"/>
  <c r="E17" i="6"/>
  <c r="E28" i="6"/>
  <c r="E19" i="6"/>
  <c r="E15" i="6"/>
  <c r="E11" i="6"/>
  <c r="E4" i="6"/>
  <c r="E22" i="6"/>
  <c r="E18" i="6"/>
  <c r="E21" i="6"/>
  <c r="E10" i="6"/>
  <c r="E6" i="6"/>
  <c r="E7" i="6"/>
  <c r="E20" i="6"/>
  <c r="E16" i="6"/>
  <c r="E9" i="6"/>
  <c r="E5" i="6"/>
  <c r="C16" i="6"/>
  <c r="C20" i="6"/>
  <c r="C7" i="6"/>
  <c r="C6" i="6"/>
  <c r="C10" i="6"/>
  <c r="C18" i="6"/>
  <c r="C22" i="6"/>
  <c r="C5" i="6"/>
  <c r="C9" i="6"/>
  <c r="C21" i="6"/>
  <c r="R21" i="19" l="1"/>
  <c r="K20" i="19" s="1"/>
  <c r="B8" i="6"/>
  <c r="B4" i="6"/>
  <c r="B28" i="6"/>
  <c r="B29" i="6"/>
  <c r="O17" i="9"/>
  <c r="O11" i="9"/>
  <c r="O7" i="9"/>
  <c r="O14" i="9"/>
  <c r="O10" i="9"/>
  <c r="O6" i="9"/>
  <c r="O13" i="9"/>
  <c r="O9" i="9"/>
  <c r="O5" i="9"/>
  <c r="O16" i="9"/>
  <c r="O12" i="9"/>
  <c r="O8" i="9"/>
  <c r="O15" i="9"/>
  <c r="O3" i="9"/>
  <c r="B26" i="6"/>
  <c r="B24" i="6"/>
  <c r="B17" i="6"/>
  <c r="B27" i="6"/>
  <c r="B12" i="6"/>
  <c r="B23" i="6"/>
  <c r="B14" i="6"/>
  <c r="B25" i="6"/>
  <c r="B19" i="6"/>
  <c r="B15" i="6"/>
  <c r="B11" i="6"/>
  <c r="B13" i="6"/>
  <c r="E30" i="6"/>
  <c r="B3" i="6"/>
  <c r="C30" i="6"/>
  <c r="B21" i="6"/>
  <c r="B9" i="6"/>
  <c r="B7" i="6"/>
  <c r="B5" i="6"/>
  <c r="B22" i="6"/>
  <c r="B20" i="6"/>
  <c r="B18" i="6"/>
  <c r="B16" i="6"/>
  <c r="B10" i="6"/>
  <c r="B6" i="6"/>
  <c r="B30" i="6" l="1"/>
</calcChain>
</file>

<file path=xl/sharedStrings.xml><?xml version="1.0" encoding="utf-8"?>
<sst xmlns="http://schemas.openxmlformats.org/spreadsheetml/2006/main" count="810" uniqueCount="143">
  <si>
    <t>Pseudo</t>
  </si>
  <si>
    <t>Lvl</t>
  </si>
  <si>
    <t>Gobelin</t>
  </si>
  <si>
    <t>Dragon</t>
  </si>
  <si>
    <t>Pekka</t>
  </si>
  <si>
    <t>Gargouille</t>
  </si>
  <si>
    <t>Cochon</t>
  </si>
  <si>
    <t>Golem</t>
  </si>
  <si>
    <t>Molosse</t>
  </si>
  <si>
    <t>Roi</t>
  </si>
  <si>
    <t>Reine</t>
  </si>
  <si>
    <t>Foudre</t>
  </si>
  <si>
    <t>Rage</t>
  </si>
  <si>
    <t>Saut</t>
  </si>
  <si>
    <t>Gel</t>
  </si>
  <si>
    <t>Poison</t>
  </si>
  <si>
    <t>Tremblement</t>
  </si>
  <si>
    <t>Acceleration</t>
  </si>
  <si>
    <t>Les hautgrades</t>
  </si>
  <si>
    <t>Statut</t>
  </si>
  <si>
    <t>Benji</t>
  </si>
  <si>
    <t>Joebar</t>
  </si>
  <si>
    <t>Wood</t>
  </si>
  <si>
    <t>Yoann</t>
  </si>
  <si>
    <t>Fred</t>
  </si>
  <si>
    <t>Death</t>
  </si>
  <si>
    <t>Riton</t>
  </si>
  <si>
    <t>Reda</t>
  </si>
  <si>
    <t>Skinix</t>
  </si>
  <si>
    <t>JeanMarrant</t>
  </si>
  <si>
    <t>Lavache</t>
  </si>
  <si>
    <t>Bbge</t>
  </si>
  <si>
    <t>Panthera</t>
  </si>
  <si>
    <t>Toro</t>
  </si>
  <si>
    <t>GE</t>
  </si>
  <si>
    <t>Tibule</t>
  </si>
  <si>
    <t>Roka</t>
  </si>
  <si>
    <t>Eden</t>
  </si>
  <si>
    <t>Patron</t>
  </si>
  <si>
    <t>The god</t>
  </si>
  <si>
    <t>Koko</t>
  </si>
  <si>
    <t>Kurama</t>
  </si>
  <si>
    <t>ZIC</t>
  </si>
  <si>
    <t>Amazone</t>
  </si>
  <si>
    <t>HDV</t>
  </si>
  <si>
    <t>9-10</t>
  </si>
  <si>
    <t>Nolvl19</t>
  </si>
  <si>
    <t>*</t>
  </si>
  <si>
    <t>Qui</t>
  </si>
  <si>
    <t>Etoiles</t>
  </si>
  <si>
    <t>CLAN</t>
  </si>
  <si>
    <t>ADVERSAIRES</t>
  </si>
  <si>
    <t>Attaquants</t>
  </si>
  <si>
    <t>* RESTANTES</t>
  </si>
  <si>
    <t>Engage</t>
  </si>
  <si>
    <t>x</t>
  </si>
  <si>
    <t>Num</t>
  </si>
  <si>
    <t>Attaques</t>
  </si>
  <si>
    <t>Fait</t>
  </si>
  <si>
    <t>Reste</t>
  </si>
  <si>
    <t>Max</t>
  </si>
  <si>
    <t>Out</t>
  </si>
  <si>
    <t>Remplissage</t>
  </si>
  <si>
    <t>* clan</t>
  </si>
  <si>
    <t>Tot</t>
  </si>
  <si>
    <t>Attaquants Clan</t>
  </si>
  <si>
    <t>Attaques 2</t>
  </si>
  <si>
    <t>Dadoo</t>
  </si>
  <si>
    <t>HEROS</t>
  </si>
  <si>
    <t>Tour de l enfer</t>
  </si>
  <si>
    <t>Arc x</t>
  </si>
  <si>
    <t>Tour sosso</t>
  </si>
  <si>
    <t>Mortier</t>
  </si>
  <si>
    <t>AA</t>
  </si>
  <si>
    <t>Tesla</t>
  </si>
  <si>
    <t>Tour archeres</t>
  </si>
  <si>
    <t>Canon</t>
  </si>
  <si>
    <t>Propulseur</t>
  </si>
  <si>
    <t>Murs</t>
  </si>
  <si>
    <t>Nb</t>
  </si>
  <si>
    <t>Niv</t>
  </si>
  <si>
    <t>1-2-3</t>
  </si>
  <si>
    <t>5-6</t>
  </si>
  <si>
    <t>4-5-6</t>
  </si>
  <si>
    <t>12-13</t>
  </si>
  <si>
    <t>1-2</t>
  </si>
  <si>
    <t>Batiments defensifs</t>
  </si>
  <si>
    <t>Batiments Armées</t>
  </si>
  <si>
    <t>Camps</t>
  </si>
  <si>
    <t>4*50</t>
  </si>
  <si>
    <t>4*55</t>
  </si>
  <si>
    <t>4*60</t>
  </si>
  <si>
    <t>Caserne</t>
  </si>
  <si>
    <t>Labo</t>
  </si>
  <si>
    <t>CDC</t>
  </si>
  <si>
    <t>Usine sorts</t>
  </si>
  <si>
    <t>Guerison</t>
  </si>
  <si>
    <t>Usine Sort</t>
  </si>
  <si>
    <t>Usine Sort Noir</t>
  </si>
  <si>
    <t>Empoisonnement</t>
  </si>
  <si>
    <t>Sismique</t>
  </si>
  <si>
    <t>Précipitation</t>
  </si>
  <si>
    <t>Niv Lab</t>
  </si>
  <si>
    <t>Niv sort</t>
  </si>
  <si>
    <t>3-4</t>
  </si>
  <si>
    <t>Barbare</t>
  </si>
  <si>
    <t>Archer</t>
  </si>
  <si>
    <t>Géant</t>
  </si>
  <si>
    <t>Sapeur</t>
  </si>
  <si>
    <t>Ballon</t>
  </si>
  <si>
    <t>Sorcier</t>
  </si>
  <si>
    <t>Guerisseuse</t>
  </si>
  <si>
    <t>Niv caserne</t>
  </si>
  <si>
    <t>Niv Labo</t>
  </si>
  <si>
    <t>Niv Troupe</t>
  </si>
  <si>
    <t>Valkyrie</t>
  </si>
  <si>
    <t>Sorciere</t>
  </si>
  <si>
    <r>
      <t>3-</t>
    </r>
    <r>
      <rPr>
        <sz val="11"/>
        <color rgb="FFFF0000"/>
        <rFont val="Calibri"/>
        <family val="2"/>
        <scheme val="minor"/>
      </rPr>
      <t>4</t>
    </r>
  </si>
  <si>
    <r>
      <rPr>
        <sz val="11"/>
        <rFont val="Calibri"/>
        <family val="2"/>
        <scheme val="minor"/>
      </rPr>
      <t>4-</t>
    </r>
    <r>
      <rPr>
        <sz val="11"/>
        <color rgb="FFFF0000"/>
        <rFont val="Calibri"/>
        <family val="2"/>
        <scheme val="minor"/>
      </rPr>
      <t>5</t>
    </r>
  </si>
  <si>
    <r>
      <t>1-</t>
    </r>
    <r>
      <rPr>
        <sz val="11"/>
        <color rgb="FFFF0000"/>
        <rFont val="Calibri"/>
        <family val="2"/>
        <scheme val="minor"/>
      </rPr>
      <t>2</t>
    </r>
  </si>
  <si>
    <t>Troupes</t>
  </si>
  <si>
    <t>1-5</t>
  </si>
  <si>
    <t>6-10</t>
  </si>
  <si>
    <t>11-30</t>
  </si>
  <si>
    <t>31-40</t>
  </si>
  <si>
    <t>1-30</t>
  </si>
  <si>
    <t>Ressources</t>
  </si>
  <si>
    <t>Mine</t>
  </si>
  <si>
    <t>Extracteur</t>
  </si>
  <si>
    <t>Foreuse</t>
  </si>
  <si>
    <t>Reservoir or</t>
  </si>
  <si>
    <t>Reservoir elixir</t>
  </si>
  <si>
    <t>Reservoir noir</t>
  </si>
  <si>
    <t>Caserne noir</t>
  </si>
  <si>
    <t>HDV7</t>
  </si>
  <si>
    <t>HDV8</t>
  </si>
  <si>
    <t>HDV9</t>
  </si>
  <si>
    <t>HDV10</t>
  </si>
  <si>
    <t>Defense</t>
  </si>
  <si>
    <t>Bilan</t>
  </si>
  <si>
    <t>CLE</t>
  </si>
  <si>
    <t>BENJI</t>
  </si>
  <si>
    <t>1-2-3-4-5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</si>
</sst>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000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center" vertical="center" textRotation="45"/>
    </xf>
    <xf numFmtId="0" fontId="0" fillId="0" borderId="0" xfId="0" applyAlignment="1">
      <alignment horizontal="left" vertical="center" textRotation="45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0" xfId="0" applyFont="1" applyFill="1" applyAlignment="1">
      <alignment horizontal="center" vertical="center" textRotation="75"/>
    </xf>
    <xf numFmtId="0" fontId="0" fillId="5" borderId="0" xfId="0" applyFill="1" applyAlignment="1">
      <alignment horizontal="center" vertical="center" textRotation="75"/>
    </xf>
    <xf numFmtId="0" fontId="0" fillId="3" borderId="0" xfId="0" applyFill="1" applyAlignment="1">
      <alignment horizontal="center" vertical="center" textRotation="75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6" borderId="0" xfId="0" applyFill="1" applyAlignment="1">
      <alignment horizontal="center" vertical="center" textRotation="75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 vertical="center" textRotation="75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23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7" fillId="9" borderId="14" xfId="0" applyFont="1" applyFill="1" applyBorder="1"/>
    <xf numFmtId="0" fontId="4" fillId="9" borderId="8" xfId="0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4" fillId="0" borderId="0" xfId="0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12" fillId="0" borderId="0" xfId="0" applyFont="1"/>
    <xf numFmtId="0" fontId="4" fillId="0" borderId="36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2" borderId="0" xfId="0" applyFont="1" applyFill="1"/>
    <xf numFmtId="0" fontId="0" fillId="2" borderId="0" xfId="0" applyFill="1"/>
    <xf numFmtId="0" fontId="4" fillId="0" borderId="42" xfId="0" applyFont="1" applyBorder="1" applyAlignment="1"/>
    <xf numFmtId="0" fontId="4" fillId="0" borderId="17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0" fillId="2" borderId="5" xfId="0" applyFill="1" applyBorder="1"/>
    <xf numFmtId="0" fontId="4" fillId="5" borderId="36" xfId="0" applyFont="1" applyFill="1" applyBorder="1" applyAlignment="1"/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4" fillId="10" borderId="27" xfId="0" applyFont="1" applyFill="1" applyBorder="1" applyAlignment="1">
      <alignment horizontal="center"/>
    </xf>
    <xf numFmtId="0" fontId="6" fillId="10" borderId="28" xfId="0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7" fillId="10" borderId="27" xfId="0" applyFont="1" applyFill="1" applyBorder="1" applyAlignment="1">
      <alignment horizontal="center"/>
    </xf>
    <xf numFmtId="0" fontId="10" fillId="10" borderId="2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14" fillId="0" borderId="0" xfId="0" applyFont="1"/>
    <xf numFmtId="0" fontId="4" fillId="0" borderId="36" xfId="0" applyFont="1" applyBorder="1"/>
    <xf numFmtId="0" fontId="0" fillId="0" borderId="1" xfId="0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0" fillId="2" borderId="4" xfId="0" applyFill="1" applyBorder="1"/>
    <xf numFmtId="0" fontId="0" fillId="11" borderId="27" xfId="0" applyFill="1" applyBorder="1" applyAlignment="1">
      <alignment horizontal="center"/>
    </xf>
    <xf numFmtId="0" fontId="0" fillId="11" borderId="0" xfId="0" applyFill="1"/>
    <xf numFmtId="0" fontId="0" fillId="0" borderId="38" xfId="0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4" fillId="10" borderId="38" xfId="0" applyFont="1" applyFill="1" applyBorder="1" applyAlignment="1">
      <alignment horizontal="center"/>
    </xf>
    <xf numFmtId="0" fontId="6" fillId="10" borderId="39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7" fillId="10" borderId="38" xfId="0" applyFont="1" applyFill="1" applyBorder="1" applyAlignment="1">
      <alignment horizontal="center"/>
    </xf>
    <xf numFmtId="0" fontId="10" fillId="10" borderId="39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4" fillId="10" borderId="29" xfId="0" applyFont="1" applyFill="1" applyBorder="1" applyAlignment="1">
      <alignment horizontal="center"/>
    </xf>
    <xf numFmtId="0" fontId="6" fillId="10" borderId="30" xfId="0" applyFont="1" applyFill="1" applyBorder="1" applyAlignment="1">
      <alignment horizontal="center"/>
    </xf>
    <xf numFmtId="0" fontId="7" fillId="10" borderId="29" xfId="0" applyFont="1" applyFill="1" applyBorder="1" applyAlignment="1">
      <alignment horizontal="center"/>
    </xf>
    <xf numFmtId="0" fontId="10" fillId="10" borderId="30" xfId="0" applyFont="1" applyFill="1" applyBorder="1" applyAlignment="1">
      <alignment horizontal="center"/>
    </xf>
    <xf numFmtId="0" fontId="4" fillId="7" borderId="24" xfId="0" applyFont="1" applyFill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10" fillId="7" borderId="25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0" xfId="0" applyFill="1"/>
    <xf numFmtId="0" fontId="7" fillId="0" borderId="27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4" fillId="11" borderId="2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9" fillId="0" borderId="10" xfId="0" applyFont="1" applyBorder="1"/>
    <xf numFmtId="0" fontId="11" fillId="0" borderId="10" xfId="0" applyFont="1" applyBorder="1"/>
    <xf numFmtId="0" fontId="4" fillId="0" borderId="0" xfId="0" applyFont="1" applyAlignment="1">
      <alignment vertical="top"/>
    </xf>
    <xf numFmtId="0" fontId="4" fillId="5" borderId="36" xfId="0" applyFont="1" applyFill="1" applyBorder="1" applyAlignment="1">
      <alignment vertical="top"/>
    </xf>
    <xf numFmtId="0" fontId="4" fillId="0" borderId="42" xfId="0" applyFont="1" applyBorder="1" applyAlignment="1">
      <alignment vertical="top"/>
    </xf>
    <xf numFmtId="0" fontId="4" fillId="2" borderId="32" xfId="0" applyFont="1" applyFill="1" applyBorder="1" applyAlignment="1">
      <alignment vertical="top"/>
    </xf>
    <xf numFmtId="14" fontId="0" fillId="0" borderId="0" xfId="0" applyNumberFormat="1"/>
    <xf numFmtId="0" fontId="0" fillId="0" borderId="58" xfId="0" applyBorder="1" applyAlignment="1">
      <alignment horizontal="center"/>
    </xf>
    <xf numFmtId="0" fontId="0" fillId="7" borderId="65" xfId="0" applyFill="1" applyBorder="1" applyAlignment="1">
      <alignment horizontal="center"/>
    </xf>
    <xf numFmtId="0" fontId="0" fillId="7" borderId="56" xfId="0" applyFill="1" applyBorder="1" applyAlignment="1">
      <alignment horizontal="center"/>
    </xf>
    <xf numFmtId="0" fontId="0" fillId="7" borderId="58" xfId="0" applyFill="1" applyBorder="1" applyAlignment="1">
      <alignment horizontal="center"/>
    </xf>
    <xf numFmtId="0" fontId="0" fillId="6" borderId="66" xfId="0" applyFill="1" applyBorder="1" applyAlignment="1">
      <alignment horizontal="center"/>
    </xf>
    <xf numFmtId="0" fontId="0" fillId="6" borderId="55" xfId="0" applyFill="1" applyBorder="1" applyAlignment="1">
      <alignment horizontal="center"/>
    </xf>
    <xf numFmtId="0" fontId="0" fillId="6" borderId="55" xfId="0" quotePrefix="1" applyFill="1" applyBorder="1" applyAlignment="1">
      <alignment horizontal="center"/>
    </xf>
    <xf numFmtId="0" fontId="0" fillId="6" borderId="59" xfId="0" applyFill="1" applyBorder="1" applyAlignment="1">
      <alignment horizontal="center"/>
    </xf>
    <xf numFmtId="14" fontId="0" fillId="6" borderId="68" xfId="0" quotePrefix="1" applyNumberForma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0" fillId="6" borderId="57" xfId="0" quotePrefix="1" applyFill="1" applyBorder="1" applyAlignment="1">
      <alignment horizontal="center"/>
    </xf>
    <xf numFmtId="0" fontId="0" fillId="6" borderId="61" xfId="0" applyFill="1" applyBorder="1" applyAlignment="1">
      <alignment horizontal="center"/>
    </xf>
    <xf numFmtId="0" fontId="0" fillId="7" borderId="67" xfId="0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0" fillId="7" borderId="6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quotePrefix="1" applyNumberFormat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6" borderId="68" xfId="0" quotePrefix="1" applyNumberFormat="1" applyFill="1" applyBorder="1" applyAlignment="1">
      <alignment horizontal="center"/>
    </xf>
    <xf numFmtId="0" fontId="0" fillId="7" borderId="79" xfId="0" applyFill="1" applyBorder="1" applyAlignment="1">
      <alignment horizontal="center"/>
    </xf>
    <xf numFmtId="0" fontId="0" fillId="7" borderId="77" xfId="0" applyFill="1" applyBorder="1" applyAlignment="1">
      <alignment horizontal="center"/>
    </xf>
    <xf numFmtId="0" fontId="0" fillId="7" borderId="76" xfId="0" applyFill="1" applyBorder="1" applyAlignment="1">
      <alignment horizontal="center"/>
    </xf>
    <xf numFmtId="0" fontId="0" fillId="7" borderId="54" xfId="0" quotePrefix="1" applyFill="1" applyBorder="1" applyAlignment="1">
      <alignment horizontal="center"/>
    </xf>
    <xf numFmtId="0" fontId="0" fillId="6" borderId="78" xfId="0" applyFill="1" applyBorder="1" applyAlignment="1">
      <alignment horizontal="center"/>
    </xf>
    <xf numFmtId="0" fontId="0" fillId="6" borderId="75" xfId="0" applyFill="1" applyBorder="1" applyAlignment="1">
      <alignment horizontal="center"/>
    </xf>
    <xf numFmtId="0" fontId="0" fillId="6" borderId="76" xfId="0" applyFill="1" applyBorder="1" applyAlignment="1">
      <alignment horizontal="center"/>
    </xf>
    <xf numFmtId="0" fontId="0" fillId="6" borderId="76" xfId="0" quotePrefix="1" applyFill="1" applyBorder="1" applyAlignment="1">
      <alignment horizontal="center"/>
    </xf>
    <xf numFmtId="0" fontId="3" fillId="6" borderId="76" xfId="0" applyFont="1" applyFill="1" applyBorder="1" applyAlignment="1">
      <alignment horizontal="center"/>
    </xf>
    <xf numFmtId="0" fontId="5" fillId="6" borderId="76" xfId="0" quotePrefix="1" applyFont="1" applyFill="1" applyBorder="1" applyAlignment="1">
      <alignment horizontal="center"/>
    </xf>
    <xf numFmtId="0" fontId="0" fillId="7" borderId="80" xfId="0" applyFill="1" applyBorder="1" applyAlignment="1">
      <alignment horizontal="center"/>
    </xf>
    <xf numFmtId="0" fontId="3" fillId="6" borderId="68" xfId="0" applyFont="1" applyFill="1" applyBorder="1" applyAlignment="1">
      <alignment horizontal="center"/>
    </xf>
    <xf numFmtId="0" fontId="3" fillId="6" borderId="57" xfId="0" applyFont="1" applyFill="1" applyBorder="1" applyAlignment="1">
      <alignment horizontal="center"/>
    </xf>
    <xf numFmtId="0" fontId="3" fillId="6" borderId="57" xfId="0" quotePrefix="1" applyFont="1" applyFill="1" applyBorder="1" applyAlignment="1">
      <alignment horizontal="center"/>
    </xf>
    <xf numFmtId="0" fontId="0" fillId="7" borderId="56" xfId="0" quotePrefix="1" applyFill="1" applyBorder="1" applyAlignment="1">
      <alignment horizontal="center"/>
    </xf>
    <xf numFmtId="0" fontId="5" fillId="6" borderId="57" xfId="0" applyFont="1" applyFill="1" applyBorder="1" applyAlignment="1">
      <alignment horizontal="center"/>
    </xf>
    <xf numFmtId="0" fontId="0" fillId="7" borderId="81" xfId="0" applyFill="1" applyBorder="1" applyAlignment="1">
      <alignment horizontal="center"/>
    </xf>
    <xf numFmtId="0" fontId="0" fillId="6" borderId="81" xfId="0" applyFill="1" applyBorder="1" applyAlignment="1">
      <alignment horizontal="center"/>
    </xf>
    <xf numFmtId="0" fontId="5" fillId="6" borderId="81" xfId="0" quotePrefix="1" applyFont="1" applyFill="1" applyBorder="1" applyAlignment="1">
      <alignment horizontal="center"/>
    </xf>
    <xf numFmtId="0" fontId="3" fillId="6" borderId="61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0" fillId="6" borderId="82" xfId="0" quotePrefix="1" applyNumberFormat="1" applyFill="1" applyBorder="1" applyAlignment="1">
      <alignment horizontal="center"/>
    </xf>
    <xf numFmtId="0" fontId="0" fillId="7" borderId="83" xfId="0" applyFill="1" applyBorder="1" applyAlignment="1">
      <alignment horizontal="center"/>
    </xf>
    <xf numFmtId="0" fontId="0" fillId="6" borderId="84" xfId="0" applyFill="1" applyBorder="1" applyAlignment="1">
      <alignment horizontal="center"/>
    </xf>
    <xf numFmtId="0" fontId="0" fillId="7" borderId="85" xfId="0" applyFill="1" applyBorder="1" applyAlignment="1">
      <alignment horizontal="center"/>
    </xf>
    <xf numFmtId="0" fontId="0" fillId="6" borderId="86" xfId="0" quotePrefix="1" applyNumberFormat="1" applyFill="1" applyBorder="1" applyAlignment="1">
      <alignment horizontal="center"/>
    </xf>
    <xf numFmtId="0" fontId="0" fillId="0" borderId="75" xfId="0" quotePrefix="1" applyBorder="1" applyAlignment="1">
      <alignment horizontal="center"/>
    </xf>
    <xf numFmtId="16" fontId="0" fillId="0" borderId="75" xfId="0" quotePrefix="1" applyNumberFormat="1" applyBorder="1" applyAlignment="1">
      <alignment horizontal="center"/>
    </xf>
    <xf numFmtId="0" fontId="0" fillId="0" borderId="65" xfId="0" quotePrefix="1" applyBorder="1" applyAlignment="1">
      <alignment horizontal="center"/>
    </xf>
    <xf numFmtId="0" fontId="0" fillId="0" borderId="68" xfId="0" quotePrefix="1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1" xfId="0" quotePrefix="1" applyBorder="1" applyAlignment="1">
      <alignment horizontal="center"/>
    </xf>
    <xf numFmtId="0" fontId="0" fillId="0" borderId="61" xfId="0" quotePrefix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3" fillId="0" borderId="70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7" borderId="73" xfId="0" applyFont="1" applyFill="1" applyBorder="1" applyAlignment="1">
      <alignment horizontal="center"/>
    </xf>
    <xf numFmtId="0" fontId="13" fillId="6" borderId="74" xfId="0" applyFont="1" applyFill="1" applyBorder="1" applyAlignment="1">
      <alignment horizontal="center"/>
    </xf>
    <xf numFmtId="0" fontId="13" fillId="7" borderId="51" xfId="0" applyFont="1" applyFill="1" applyBorder="1" applyAlignment="1">
      <alignment horizontal="center"/>
    </xf>
    <xf numFmtId="0" fontId="13" fillId="6" borderId="53" xfId="0" applyFont="1" applyFill="1" applyBorder="1" applyAlignment="1">
      <alignment horizontal="center"/>
    </xf>
    <xf numFmtId="0" fontId="4" fillId="7" borderId="7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7" borderId="51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0" borderId="62" xfId="0" applyFont="1" applyBorder="1"/>
    <xf numFmtId="0" fontId="4" fillId="7" borderId="65" xfId="0" applyFont="1" applyFill="1" applyBorder="1" applyAlignment="1">
      <alignment horizontal="center"/>
    </xf>
    <xf numFmtId="0" fontId="4" fillId="6" borderId="66" xfId="0" applyFont="1" applyFill="1" applyBorder="1" applyAlignment="1">
      <alignment horizontal="center"/>
    </xf>
    <xf numFmtId="0" fontId="4" fillId="7" borderId="67" xfId="0" applyFont="1" applyFill="1" applyBorder="1" applyAlignment="1">
      <alignment horizontal="center"/>
    </xf>
    <xf numFmtId="0" fontId="4" fillId="6" borderId="68" xfId="0" quotePrefix="1" applyNumberFormat="1" applyFont="1" applyFill="1" applyBorder="1" applyAlignment="1">
      <alignment horizontal="center"/>
    </xf>
    <xf numFmtId="0" fontId="4" fillId="0" borderId="63" xfId="0" applyFont="1" applyBorder="1"/>
    <xf numFmtId="0" fontId="4" fillId="7" borderId="80" xfId="0" applyFont="1" applyFill="1" applyBorder="1" applyAlignment="1">
      <alignment horizontal="center"/>
    </xf>
    <xf numFmtId="0" fontId="4" fillId="6" borderId="78" xfId="0" applyFont="1" applyFill="1" applyBorder="1" applyAlignment="1">
      <alignment horizontal="center"/>
    </xf>
    <xf numFmtId="0" fontId="4" fillId="7" borderId="79" xfId="0" applyFont="1" applyFill="1" applyBorder="1" applyAlignment="1">
      <alignment horizontal="center"/>
    </xf>
    <xf numFmtId="0" fontId="4" fillId="6" borderId="82" xfId="0" quotePrefix="1" applyNumberFormat="1" applyFont="1" applyFill="1" applyBorder="1" applyAlignment="1">
      <alignment horizontal="center"/>
    </xf>
    <xf numFmtId="0" fontId="4" fillId="0" borderId="64" xfId="0" applyFont="1" applyBorder="1"/>
    <xf numFmtId="0" fontId="4" fillId="7" borderId="83" xfId="0" applyFont="1" applyFill="1" applyBorder="1" applyAlignment="1">
      <alignment horizontal="center"/>
    </xf>
    <xf numFmtId="0" fontId="4" fillId="7" borderId="85" xfId="0" applyFont="1" applyFill="1" applyBorder="1" applyAlignment="1">
      <alignment horizontal="center"/>
    </xf>
    <xf numFmtId="0" fontId="4" fillId="6" borderId="86" xfId="0" quotePrefix="1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8" fontId="4" fillId="0" borderId="64" xfId="0" applyNumberFormat="1" applyFont="1" applyBorder="1"/>
    <xf numFmtId="0" fontId="4" fillId="0" borderId="4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7" borderId="46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14" fontId="0" fillId="6" borderId="55" xfId="0" quotePrefix="1" applyNumberFormat="1" applyFill="1" applyBorder="1" applyAlignment="1">
      <alignment horizontal="center"/>
    </xf>
    <xf numFmtId="0" fontId="4" fillId="6" borderId="84" xfId="0" quotePrefix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8" fillId="0" borderId="63" xfId="0" applyFont="1" applyBorder="1"/>
    <xf numFmtId="0" fontId="11" fillId="7" borderId="56" xfId="0" applyFont="1" applyFill="1" applyBorder="1" applyAlignment="1">
      <alignment horizontal="center"/>
    </xf>
    <xf numFmtId="0" fontId="11" fillId="6" borderId="55" xfId="0" quotePrefix="1" applyFont="1" applyFill="1" applyBorder="1" applyAlignment="1">
      <alignment horizontal="center"/>
    </xf>
    <xf numFmtId="0" fontId="11" fillId="7" borderId="54" xfId="0" applyFont="1" applyFill="1" applyBorder="1" applyAlignment="1">
      <alignment horizontal="center"/>
    </xf>
    <xf numFmtId="0" fontId="11" fillId="6" borderId="55" xfId="0" applyFont="1" applyFill="1" applyBorder="1" applyAlignment="1">
      <alignment horizontal="center"/>
    </xf>
    <xf numFmtId="0" fontId="11" fillId="6" borderId="5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9" fontId="0" fillId="0" borderId="35" xfId="1" applyFont="1" applyBorder="1" applyAlignment="1">
      <alignment horizontal="center"/>
    </xf>
    <xf numFmtId="9" fontId="0" fillId="0" borderId="28" xfId="1" applyFont="1" applyBorder="1" applyAlignment="1">
      <alignment horizontal="center"/>
    </xf>
    <xf numFmtId="9" fontId="0" fillId="0" borderId="47" xfId="1" applyFont="1" applyBorder="1" applyAlignment="1">
      <alignment horizontal="center"/>
    </xf>
    <xf numFmtId="9" fontId="0" fillId="0" borderId="30" xfId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0" fillId="10" borderId="4" xfId="0" applyFill="1" applyBorder="1" applyAlignment="1">
      <alignment horizontal="right"/>
    </xf>
    <xf numFmtId="0" fontId="0" fillId="10" borderId="41" xfId="0" applyFill="1" applyBorder="1" applyAlignment="1">
      <alignment horizontal="left"/>
    </xf>
    <xf numFmtId="9" fontId="0" fillId="10" borderId="4" xfId="1" applyFont="1" applyFill="1" applyBorder="1" applyAlignment="1">
      <alignment horizontal="center"/>
    </xf>
    <xf numFmtId="9" fontId="0" fillId="10" borderId="41" xfId="1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87" xfId="0" applyFill="1" applyBorder="1" applyAlignment="1">
      <alignment horizontal="center"/>
    </xf>
    <xf numFmtId="0" fontId="0" fillId="0" borderId="45" xfId="0" applyBorder="1" applyAlignment="1"/>
    <xf numFmtId="0" fontId="0" fillId="0" borderId="88" xfId="0" applyBorder="1" applyAlignment="1">
      <alignment horizontal="center"/>
    </xf>
    <xf numFmtId="9" fontId="0" fillId="11" borderId="0" xfId="1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89" xfId="0" applyFill="1" applyBorder="1" applyAlignment="1">
      <alignment horizontal="center"/>
    </xf>
    <xf numFmtId="0" fontId="0" fillId="0" borderId="90" xfId="0" applyFill="1" applyBorder="1" applyAlignment="1">
      <alignment horizontal="center"/>
    </xf>
    <xf numFmtId="0" fontId="0" fillId="0" borderId="91" xfId="0" applyFill="1" applyBorder="1" applyAlignment="1">
      <alignment horizontal="center"/>
    </xf>
    <xf numFmtId="0" fontId="4" fillId="0" borderId="92" xfId="0" applyFont="1" applyBorder="1"/>
    <xf numFmtId="0" fontId="4" fillId="0" borderId="93" xfId="0" applyFont="1" applyBorder="1"/>
    <xf numFmtId="0" fontId="4" fillId="0" borderId="94" xfId="0" applyFont="1" applyBorder="1"/>
    <xf numFmtId="8" fontId="4" fillId="0" borderId="94" xfId="0" applyNumberFormat="1" applyFont="1" applyBorder="1"/>
    <xf numFmtId="0" fontId="4" fillId="6" borderId="96" xfId="0" applyFont="1" applyFill="1" applyBorder="1" applyAlignment="1">
      <alignment horizontal="center"/>
    </xf>
    <xf numFmtId="0" fontId="0" fillId="0" borderId="97" xfId="0" applyFill="1" applyBorder="1" applyAlignment="1">
      <alignment horizontal="center"/>
    </xf>
    <xf numFmtId="0" fontId="0" fillId="0" borderId="98" xfId="0" applyFill="1" applyBorder="1" applyAlignment="1">
      <alignment horizontal="center"/>
    </xf>
    <xf numFmtId="0" fontId="0" fillId="6" borderId="99" xfId="0" applyFill="1" applyBorder="1" applyAlignment="1">
      <alignment horizontal="center"/>
    </xf>
    <xf numFmtId="0" fontId="0" fillId="6" borderId="100" xfId="0" applyFill="1" applyBorder="1" applyAlignment="1">
      <alignment horizontal="center"/>
    </xf>
    <xf numFmtId="0" fontId="0" fillId="6" borderId="100" xfId="0" quotePrefix="1" applyFill="1" applyBorder="1" applyAlignment="1">
      <alignment horizontal="center"/>
    </xf>
    <xf numFmtId="0" fontId="0" fillId="6" borderId="101" xfId="0" quotePrefix="1" applyFill="1" applyBorder="1" applyAlignment="1">
      <alignment horizontal="center"/>
    </xf>
    <xf numFmtId="0" fontId="4" fillId="0" borderId="102" xfId="0" applyFont="1" applyBorder="1"/>
    <xf numFmtId="0" fontId="4" fillId="0" borderId="103" xfId="0" applyFont="1" applyBorder="1"/>
    <xf numFmtId="0" fontId="4" fillId="0" borderId="104" xfId="0" applyFont="1" applyBorder="1"/>
    <xf numFmtId="0" fontId="0" fillId="6" borderId="105" xfId="0" applyFill="1" applyBorder="1" applyAlignment="1">
      <alignment horizontal="center"/>
    </xf>
    <xf numFmtId="0" fontId="5" fillId="6" borderId="100" xfId="0" quotePrefix="1" applyFont="1" applyFill="1" applyBorder="1" applyAlignment="1">
      <alignment horizontal="center"/>
    </xf>
    <xf numFmtId="0" fontId="5" fillId="6" borderId="101" xfId="0" quotePrefix="1" applyFont="1" applyFill="1" applyBorder="1" applyAlignment="1">
      <alignment horizontal="center"/>
    </xf>
    <xf numFmtId="0" fontId="3" fillId="6" borderId="100" xfId="0" applyFont="1" applyFill="1" applyBorder="1" applyAlignment="1">
      <alignment horizontal="center"/>
    </xf>
    <xf numFmtId="0" fontId="3" fillId="6" borderId="100" xfId="0" quotePrefix="1" applyFont="1" applyFill="1" applyBorder="1" applyAlignment="1">
      <alignment horizontal="center"/>
    </xf>
    <xf numFmtId="0" fontId="5" fillId="6" borderId="100" xfId="0" applyFont="1" applyFill="1" applyBorder="1" applyAlignment="1">
      <alignment horizontal="center"/>
    </xf>
    <xf numFmtId="0" fontId="3" fillId="6" borderId="101" xfId="0" applyFont="1" applyFill="1" applyBorder="1" applyAlignment="1">
      <alignment horizontal="center"/>
    </xf>
    <xf numFmtId="0" fontId="4" fillId="0" borderId="95" xfId="0" applyFont="1" applyBorder="1"/>
    <xf numFmtId="8" fontId="4" fillId="0" borderId="103" xfId="0" applyNumberFormat="1" applyFont="1" applyBorder="1"/>
    <xf numFmtId="8" fontId="4" fillId="0" borderId="104" xfId="0" applyNumberFormat="1" applyFont="1" applyBorder="1"/>
    <xf numFmtId="0" fontId="4" fillId="0" borderId="29" xfId="0" applyFont="1" applyBorder="1"/>
    <xf numFmtId="0" fontId="4" fillId="0" borderId="30" xfId="0" applyFont="1" applyBorder="1"/>
    <xf numFmtId="0" fontId="0" fillId="6" borderId="101" xfId="0" applyFill="1" applyBorder="1" applyAlignment="1">
      <alignment horizontal="center"/>
    </xf>
    <xf numFmtId="0" fontId="4" fillId="3" borderId="36" xfId="0" applyFont="1" applyFill="1" applyBorder="1"/>
    <xf numFmtId="0" fontId="4" fillId="3" borderId="32" xfId="0" applyFont="1" applyFill="1" applyBorder="1"/>
    <xf numFmtId="0" fontId="4" fillId="3" borderId="1" xfId="0" applyFont="1" applyFill="1" applyBorder="1" applyAlignment="1">
      <alignment horizontal="center"/>
    </xf>
    <xf numFmtId="0" fontId="4" fillId="11" borderId="24" xfId="0" applyFont="1" applyFill="1" applyBorder="1" applyAlignment="1">
      <alignment horizontal="center"/>
    </xf>
    <xf numFmtId="0" fontId="4" fillId="11" borderId="25" xfId="0" applyFont="1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38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E1"/>
      <color rgb="FF99FFCC"/>
      <color rgb="FF00FF99"/>
      <color rgb="FFFFFFCC"/>
      <color rgb="FFFFFFFF"/>
      <color rgb="FF00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3"/>
  <sheetViews>
    <sheetView showGridLines="0" workbookViewId="0">
      <selection activeCell="O30" sqref="O30"/>
    </sheetView>
  </sheetViews>
  <sheetFormatPr baseColWidth="10" defaultRowHeight="15" x14ac:dyDescent="0.25"/>
  <cols>
    <col min="1" max="1" width="3.5703125" customWidth="1"/>
    <col min="2" max="2" width="14.42578125" style="52" bestFit="1" customWidth="1"/>
    <col min="3" max="3" width="4" style="4" bestFit="1" customWidth="1"/>
    <col min="4" max="4" width="5.42578125" style="4" bestFit="1" customWidth="1"/>
    <col min="5" max="5" width="4" bestFit="1" customWidth="1"/>
    <col min="6" max="6" width="5.42578125" bestFit="1" customWidth="1"/>
    <col min="7" max="7" width="4" bestFit="1" customWidth="1"/>
    <col min="8" max="8" width="10.7109375" bestFit="1" customWidth="1"/>
    <col min="9" max="9" width="4" bestFit="1" customWidth="1"/>
    <col min="10" max="10" width="5.7109375" customWidth="1"/>
    <col min="11" max="11" width="5.7109375" style="120" customWidth="1"/>
    <col min="12" max="12" width="16.85546875" style="52" customWidth="1"/>
    <col min="13" max="13" width="7.42578125" customWidth="1"/>
    <col min="14" max="14" width="7.85546875" customWidth="1"/>
    <col min="15" max="15" width="7.42578125" customWidth="1"/>
    <col min="16" max="16" width="7.85546875" customWidth="1"/>
    <col min="17" max="17" width="7.42578125" customWidth="1"/>
    <col min="18" max="18" width="7.85546875" customWidth="1"/>
    <col min="19" max="19" width="7.42578125" customWidth="1"/>
    <col min="20" max="20" width="8.85546875" bestFit="1" customWidth="1"/>
    <col min="21" max="21" width="3.85546875" customWidth="1"/>
    <col min="22" max="22" width="11.85546875" style="52" bestFit="1" customWidth="1"/>
    <col min="23" max="23" width="11.28515625" bestFit="1" customWidth="1"/>
    <col min="24" max="24" width="8.5703125" bestFit="1" customWidth="1"/>
    <col min="25" max="25" width="10.7109375" bestFit="1" customWidth="1"/>
    <col min="26" max="26" width="11.28515625" bestFit="1" customWidth="1"/>
    <col min="27" max="27" width="8.5703125" bestFit="1" customWidth="1"/>
    <col min="28" max="28" width="10.7109375" bestFit="1" customWidth="1"/>
    <col min="29" max="29" width="11.28515625" bestFit="1" customWidth="1"/>
    <col min="30" max="30" width="8.5703125" bestFit="1" customWidth="1"/>
    <col min="31" max="31" width="10.7109375" bestFit="1" customWidth="1"/>
    <col min="32" max="32" width="11.28515625" bestFit="1" customWidth="1"/>
    <col min="33" max="33" width="8.5703125" bestFit="1" customWidth="1"/>
    <col min="34" max="34" width="10.7109375" bestFit="1" customWidth="1"/>
  </cols>
  <sheetData>
    <row r="1" spans="2:35" ht="15.75" thickBot="1" x14ac:dyDescent="0.3">
      <c r="C1" s="193" t="s">
        <v>86</v>
      </c>
      <c r="D1" s="194"/>
      <c r="E1" s="194"/>
      <c r="F1" s="194"/>
      <c r="G1" s="194"/>
      <c r="H1" s="194"/>
      <c r="I1" s="194"/>
      <c r="J1" s="195"/>
      <c r="K1" s="168"/>
      <c r="M1" s="193" t="s">
        <v>95</v>
      </c>
      <c r="N1" s="194"/>
      <c r="O1" s="194"/>
      <c r="P1" s="194"/>
      <c r="Q1" s="194"/>
      <c r="R1" s="194"/>
      <c r="S1" s="194"/>
      <c r="T1" s="195"/>
      <c r="W1" s="193" t="s">
        <v>120</v>
      </c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5"/>
    </row>
    <row r="2" spans="2:35" ht="15.75" thickBot="1" x14ac:dyDescent="0.3">
      <c r="C2" s="193" t="s">
        <v>44</v>
      </c>
      <c r="D2" s="194"/>
      <c r="E2" s="194"/>
      <c r="F2" s="194"/>
      <c r="G2" s="194"/>
      <c r="H2" s="194"/>
      <c r="I2" s="194"/>
      <c r="J2" s="195"/>
      <c r="K2" s="168"/>
      <c r="M2" s="193" t="s">
        <v>44</v>
      </c>
      <c r="N2" s="194"/>
      <c r="O2" s="194"/>
      <c r="P2" s="194"/>
      <c r="Q2" s="194"/>
      <c r="R2" s="194"/>
      <c r="S2" s="194"/>
      <c r="T2" s="195"/>
      <c r="W2" s="61" t="s">
        <v>44</v>
      </c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62"/>
    </row>
    <row r="3" spans="2:35" x14ac:dyDescent="0.25">
      <c r="C3" s="209">
        <v>7</v>
      </c>
      <c r="D3" s="210"/>
      <c r="E3" s="211">
        <v>8</v>
      </c>
      <c r="F3" s="210"/>
      <c r="G3" s="211">
        <v>9</v>
      </c>
      <c r="H3" s="210"/>
      <c r="I3" s="211">
        <v>10</v>
      </c>
      <c r="J3" s="212"/>
      <c r="K3" s="168"/>
      <c r="M3" s="213">
        <v>7</v>
      </c>
      <c r="N3" s="214"/>
      <c r="O3" s="215">
        <v>8</v>
      </c>
      <c r="P3" s="214"/>
      <c r="Q3" s="215">
        <v>9</v>
      </c>
      <c r="R3" s="214"/>
      <c r="S3" s="215">
        <v>10</v>
      </c>
      <c r="T3" s="216"/>
      <c r="W3" s="28">
        <v>7</v>
      </c>
      <c r="X3" s="29"/>
      <c r="Y3" s="244"/>
      <c r="Z3" s="245">
        <v>8</v>
      </c>
      <c r="AA3" s="29"/>
      <c r="AB3" s="244"/>
      <c r="AC3" s="245">
        <v>9</v>
      </c>
      <c r="AD3" s="29"/>
      <c r="AE3" s="244"/>
      <c r="AF3" s="245">
        <v>10</v>
      </c>
      <c r="AG3" s="29"/>
      <c r="AH3" s="30"/>
    </row>
    <row r="4" spans="2:35" ht="15.75" thickBot="1" x14ac:dyDescent="0.3">
      <c r="C4" s="221" t="s">
        <v>79</v>
      </c>
      <c r="D4" s="222" t="s">
        <v>80</v>
      </c>
      <c r="E4" s="223" t="s">
        <v>79</v>
      </c>
      <c r="F4" s="222" t="s">
        <v>80</v>
      </c>
      <c r="G4" s="223" t="s">
        <v>79</v>
      </c>
      <c r="H4" s="222" t="s">
        <v>80</v>
      </c>
      <c r="I4" s="223" t="s">
        <v>79</v>
      </c>
      <c r="J4" s="224" t="s">
        <v>80</v>
      </c>
      <c r="K4" s="168"/>
      <c r="M4" s="217" t="s">
        <v>102</v>
      </c>
      <c r="N4" s="218" t="s">
        <v>103</v>
      </c>
      <c r="O4" s="219" t="str">
        <f>M4</f>
        <v>Niv Lab</v>
      </c>
      <c r="P4" s="218" t="str">
        <f>N4</f>
        <v>Niv sort</v>
      </c>
      <c r="Q4" s="219" t="str">
        <f t="shared" ref="Q4:T4" si="0">O4</f>
        <v>Niv Lab</v>
      </c>
      <c r="R4" s="218" t="str">
        <f t="shared" si="0"/>
        <v>Niv sort</v>
      </c>
      <c r="S4" s="219" t="str">
        <f t="shared" si="0"/>
        <v>Niv Lab</v>
      </c>
      <c r="T4" s="220" t="str">
        <f t="shared" si="0"/>
        <v>Niv sort</v>
      </c>
      <c r="W4" s="221" t="s">
        <v>112</v>
      </c>
      <c r="X4" s="246" t="s">
        <v>113</v>
      </c>
      <c r="Y4" s="222" t="s">
        <v>114</v>
      </c>
      <c r="Z4" s="221" t="s">
        <v>112</v>
      </c>
      <c r="AA4" s="246" t="s">
        <v>113</v>
      </c>
      <c r="AB4" s="222" t="s">
        <v>114</v>
      </c>
      <c r="AC4" s="221" t="s">
        <v>112</v>
      </c>
      <c r="AD4" s="246" t="s">
        <v>113</v>
      </c>
      <c r="AE4" s="222" t="s">
        <v>114</v>
      </c>
      <c r="AF4" s="221" t="s">
        <v>112</v>
      </c>
      <c r="AG4" s="246" t="s">
        <v>113</v>
      </c>
      <c r="AH4" s="224" t="s">
        <v>114</v>
      </c>
    </row>
    <row r="5" spans="2:35" x14ac:dyDescent="0.25">
      <c r="B5" s="225" t="s">
        <v>69</v>
      </c>
      <c r="C5" s="154"/>
      <c r="D5" s="157"/>
      <c r="E5" s="165"/>
      <c r="F5" s="157"/>
      <c r="G5" s="165"/>
      <c r="H5" s="157"/>
      <c r="I5" s="165">
        <v>2</v>
      </c>
      <c r="J5" s="161" t="s">
        <v>81</v>
      </c>
      <c r="K5" s="169"/>
      <c r="L5" s="225" t="s">
        <v>11</v>
      </c>
      <c r="M5" s="182">
        <v>5</v>
      </c>
      <c r="N5" s="176">
        <v>4</v>
      </c>
      <c r="O5" s="172">
        <v>6</v>
      </c>
      <c r="P5" s="176">
        <v>5</v>
      </c>
      <c r="Q5" s="172">
        <v>7</v>
      </c>
      <c r="R5" s="176">
        <v>5</v>
      </c>
      <c r="S5" s="172">
        <v>8</v>
      </c>
      <c r="T5" s="196">
        <v>6</v>
      </c>
      <c r="V5" s="225" t="s">
        <v>105</v>
      </c>
      <c r="W5" s="182">
        <v>9</v>
      </c>
      <c r="X5" s="173">
        <v>5</v>
      </c>
      <c r="Y5" s="176">
        <v>4</v>
      </c>
      <c r="Z5" s="172">
        <v>10</v>
      </c>
      <c r="AA5" s="173">
        <v>6</v>
      </c>
      <c r="AB5" s="177">
        <v>5</v>
      </c>
      <c r="AC5" s="172">
        <v>10</v>
      </c>
      <c r="AD5" s="173">
        <v>7</v>
      </c>
      <c r="AE5" s="177">
        <v>6</v>
      </c>
      <c r="AF5" s="172">
        <v>10</v>
      </c>
      <c r="AG5" s="173">
        <v>8</v>
      </c>
      <c r="AH5" s="183">
        <v>7</v>
      </c>
    </row>
    <row r="6" spans="2:35" x14ac:dyDescent="0.25">
      <c r="B6" s="230" t="s">
        <v>70</v>
      </c>
      <c r="C6" s="155"/>
      <c r="D6" s="158"/>
      <c r="E6" s="166"/>
      <c r="F6" s="158"/>
      <c r="G6" s="166">
        <v>2</v>
      </c>
      <c r="H6" s="158" t="s">
        <v>81</v>
      </c>
      <c r="I6" s="166">
        <v>3</v>
      </c>
      <c r="J6" s="162">
        <v>4</v>
      </c>
      <c r="K6" s="168"/>
      <c r="L6" s="230" t="s">
        <v>96</v>
      </c>
      <c r="M6" s="154">
        <v>5</v>
      </c>
      <c r="N6" s="157">
        <v>4</v>
      </c>
      <c r="O6" s="165">
        <v>6</v>
      </c>
      <c r="P6" s="157">
        <v>5</v>
      </c>
      <c r="Q6" s="165">
        <v>7</v>
      </c>
      <c r="R6" s="157">
        <v>6</v>
      </c>
      <c r="S6" s="165">
        <v>8</v>
      </c>
      <c r="T6" s="171">
        <v>6</v>
      </c>
      <c r="V6" s="230" t="s">
        <v>106</v>
      </c>
      <c r="W6" s="155">
        <v>9</v>
      </c>
      <c r="X6" s="174">
        <v>5</v>
      </c>
      <c r="Y6" s="158">
        <v>4</v>
      </c>
      <c r="Z6" s="166">
        <v>10</v>
      </c>
      <c r="AA6" s="174">
        <v>6</v>
      </c>
      <c r="AB6" s="178">
        <v>5</v>
      </c>
      <c r="AC6" s="166">
        <v>10</v>
      </c>
      <c r="AD6" s="174">
        <v>7</v>
      </c>
      <c r="AE6" s="178">
        <v>6</v>
      </c>
      <c r="AF6" s="166">
        <v>10</v>
      </c>
      <c r="AG6" s="174">
        <v>8</v>
      </c>
      <c r="AH6" s="184">
        <v>7</v>
      </c>
    </row>
    <row r="7" spans="2:35" x14ac:dyDescent="0.25">
      <c r="B7" s="230" t="s">
        <v>71</v>
      </c>
      <c r="C7" s="155">
        <v>2</v>
      </c>
      <c r="D7" s="158">
        <v>4</v>
      </c>
      <c r="E7" s="166">
        <v>3</v>
      </c>
      <c r="F7" s="159" t="s">
        <v>82</v>
      </c>
      <c r="G7" s="166">
        <v>4</v>
      </c>
      <c r="H7" s="158">
        <v>7</v>
      </c>
      <c r="I7" s="166">
        <v>4</v>
      </c>
      <c r="J7" s="162">
        <v>8</v>
      </c>
      <c r="K7" s="168"/>
      <c r="L7" s="230" t="s">
        <v>12</v>
      </c>
      <c r="M7" s="154">
        <v>5</v>
      </c>
      <c r="N7" s="157">
        <v>4</v>
      </c>
      <c r="O7" s="165">
        <v>6</v>
      </c>
      <c r="P7" s="157">
        <v>5</v>
      </c>
      <c r="Q7" s="165">
        <v>7</v>
      </c>
      <c r="R7" s="157">
        <v>5</v>
      </c>
      <c r="S7" s="165">
        <v>8</v>
      </c>
      <c r="T7" s="171">
        <v>5</v>
      </c>
      <c r="V7" s="230" t="s">
        <v>107</v>
      </c>
      <c r="W7" s="155">
        <v>9</v>
      </c>
      <c r="X7" s="174">
        <v>5</v>
      </c>
      <c r="Y7" s="158">
        <v>4</v>
      </c>
      <c r="Z7" s="166">
        <v>10</v>
      </c>
      <c r="AA7" s="174">
        <v>6</v>
      </c>
      <c r="AB7" s="178">
        <v>5</v>
      </c>
      <c r="AC7" s="166">
        <v>10</v>
      </c>
      <c r="AD7" s="174">
        <v>7</v>
      </c>
      <c r="AE7" s="178">
        <v>6</v>
      </c>
      <c r="AF7" s="166">
        <v>10</v>
      </c>
      <c r="AG7" s="174">
        <v>8</v>
      </c>
      <c r="AH7" s="184">
        <v>7</v>
      </c>
    </row>
    <row r="8" spans="2:35" x14ac:dyDescent="0.25">
      <c r="B8" s="230" t="s">
        <v>72</v>
      </c>
      <c r="C8" s="155">
        <v>3</v>
      </c>
      <c r="D8" s="158">
        <v>5</v>
      </c>
      <c r="E8" s="166">
        <v>4</v>
      </c>
      <c r="F8" s="158">
        <v>6</v>
      </c>
      <c r="G8" s="166">
        <v>4</v>
      </c>
      <c r="H8" s="158">
        <v>7</v>
      </c>
      <c r="I8" s="166">
        <v>4</v>
      </c>
      <c r="J8" s="162">
        <v>8</v>
      </c>
      <c r="K8" s="168"/>
      <c r="L8" s="230" t="s">
        <v>13</v>
      </c>
      <c r="M8" s="154">
        <v>5</v>
      </c>
      <c r="N8" s="157"/>
      <c r="O8" s="165">
        <v>6</v>
      </c>
      <c r="P8" s="157">
        <v>2</v>
      </c>
      <c r="Q8" s="165">
        <v>7</v>
      </c>
      <c r="R8" s="157">
        <v>2</v>
      </c>
      <c r="S8" s="165">
        <v>8</v>
      </c>
      <c r="T8" s="171">
        <v>3</v>
      </c>
      <c r="V8" s="230" t="s">
        <v>2</v>
      </c>
      <c r="W8" s="155">
        <v>9</v>
      </c>
      <c r="X8" s="174">
        <v>5</v>
      </c>
      <c r="Y8" s="158">
        <v>4</v>
      </c>
      <c r="Z8" s="166">
        <v>10</v>
      </c>
      <c r="AA8" s="174">
        <v>6</v>
      </c>
      <c r="AB8" s="178">
        <v>5</v>
      </c>
      <c r="AC8" s="166">
        <v>10</v>
      </c>
      <c r="AD8" s="174">
        <v>7</v>
      </c>
      <c r="AE8" s="178">
        <v>5</v>
      </c>
      <c r="AF8" s="166">
        <v>10</v>
      </c>
      <c r="AG8" s="174">
        <v>8</v>
      </c>
      <c r="AH8" s="184">
        <v>6</v>
      </c>
    </row>
    <row r="9" spans="2:35" x14ac:dyDescent="0.25">
      <c r="B9" s="230" t="s">
        <v>73</v>
      </c>
      <c r="C9" s="155">
        <v>2</v>
      </c>
      <c r="D9" s="158">
        <v>5</v>
      </c>
      <c r="E9" s="166">
        <v>3</v>
      </c>
      <c r="F9" s="158">
        <v>6</v>
      </c>
      <c r="G9" s="166">
        <v>4</v>
      </c>
      <c r="H9" s="158">
        <v>7</v>
      </c>
      <c r="I9" s="166">
        <v>4</v>
      </c>
      <c r="J9" s="162">
        <v>8</v>
      </c>
      <c r="K9" s="168"/>
      <c r="L9" s="230" t="s">
        <v>14</v>
      </c>
      <c r="M9" s="154">
        <v>5</v>
      </c>
      <c r="N9" s="157"/>
      <c r="O9" s="165">
        <v>6</v>
      </c>
      <c r="P9" s="157"/>
      <c r="Q9" s="165">
        <v>7</v>
      </c>
      <c r="R9" s="157"/>
      <c r="S9" s="165">
        <v>8</v>
      </c>
      <c r="T9" s="171" t="s">
        <v>142</v>
      </c>
      <c r="V9" s="230" t="s">
        <v>108</v>
      </c>
      <c r="W9" s="155">
        <v>9</v>
      </c>
      <c r="X9" s="174">
        <v>5</v>
      </c>
      <c r="Y9" s="158">
        <v>4</v>
      </c>
      <c r="Z9" s="166">
        <v>10</v>
      </c>
      <c r="AA9" s="174">
        <v>6</v>
      </c>
      <c r="AB9" s="178">
        <v>5</v>
      </c>
      <c r="AC9" s="166">
        <v>10</v>
      </c>
      <c r="AD9" s="174">
        <v>7</v>
      </c>
      <c r="AE9" s="178">
        <v>5</v>
      </c>
      <c r="AF9" s="166">
        <v>10</v>
      </c>
      <c r="AG9" s="174">
        <v>8</v>
      </c>
      <c r="AH9" s="184">
        <v>6</v>
      </c>
    </row>
    <row r="10" spans="2:35" x14ac:dyDescent="0.25">
      <c r="B10" s="230" t="s">
        <v>74</v>
      </c>
      <c r="C10" s="155">
        <v>2</v>
      </c>
      <c r="D10" s="159" t="s">
        <v>81</v>
      </c>
      <c r="E10" s="166">
        <v>3</v>
      </c>
      <c r="F10" s="159" t="s">
        <v>83</v>
      </c>
      <c r="G10" s="166">
        <v>4</v>
      </c>
      <c r="H10" s="158">
        <v>7</v>
      </c>
      <c r="I10" s="166">
        <v>4</v>
      </c>
      <c r="J10" s="162">
        <v>8</v>
      </c>
      <c r="K10" s="168"/>
      <c r="L10" s="230" t="s">
        <v>99</v>
      </c>
      <c r="M10" s="154"/>
      <c r="N10" s="157"/>
      <c r="O10" s="165" t="s">
        <v>85</v>
      </c>
      <c r="P10" s="157" t="s">
        <v>85</v>
      </c>
      <c r="Q10" s="165">
        <v>3</v>
      </c>
      <c r="R10" s="157">
        <v>3</v>
      </c>
      <c r="S10" s="165">
        <v>3</v>
      </c>
      <c r="T10" s="171">
        <v>4</v>
      </c>
      <c r="V10" s="230" t="s">
        <v>109</v>
      </c>
      <c r="W10" s="155">
        <v>9</v>
      </c>
      <c r="X10" s="174">
        <v>5</v>
      </c>
      <c r="Y10" s="158">
        <v>4</v>
      </c>
      <c r="Z10" s="166">
        <v>10</v>
      </c>
      <c r="AA10" s="174">
        <v>6</v>
      </c>
      <c r="AB10" s="178">
        <v>5</v>
      </c>
      <c r="AC10" s="166">
        <v>10</v>
      </c>
      <c r="AD10" s="174">
        <v>7</v>
      </c>
      <c r="AE10" s="180">
        <v>6</v>
      </c>
      <c r="AF10" s="166">
        <v>10</v>
      </c>
      <c r="AG10" s="174">
        <v>8</v>
      </c>
      <c r="AH10" s="162">
        <v>6</v>
      </c>
    </row>
    <row r="11" spans="2:35" x14ac:dyDescent="0.25">
      <c r="B11" s="230" t="s">
        <v>75</v>
      </c>
      <c r="C11" s="155">
        <v>4</v>
      </c>
      <c r="D11" s="158">
        <v>8</v>
      </c>
      <c r="E11" s="166">
        <v>5</v>
      </c>
      <c r="F11" s="159" t="s">
        <v>45</v>
      </c>
      <c r="G11" s="166">
        <v>6</v>
      </c>
      <c r="H11" s="158">
        <v>11</v>
      </c>
      <c r="I11" s="166">
        <v>7</v>
      </c>
      <c r="J11" s="163" t="s">
        <v>84</v>
      </c>
      <c r="K11" s="170"/>
      <c r="L11" s="230" t="s">
        <v>100</v>
      </c>
      <c r="M11" s="154"/>
      <c r="N11" s="157"/>
      <c r="O11" s="165" t="s">
        <v>85</v>
      </c>
      <c r="P11" s="157" t="s">
        <v>85</v>
      </c>
      <c r="Q11" s="165">
        <v>3</v>
      </c>
      <c r="R11" s="157">
        <v>3</v>
      </c>
      <c r="S11" s="165">
        <v>3</v>
      </c>
      <c r="T11" s="171">
        <v>4</v>
      </c>
      <c r="V11" s="230" t="s">
        <v>110</v>
      </c>
      <c r="W11" s="155">
        <v>9</v>
      </c>
      <c r="X11" s="174">
        <v>5</v>
      </c>
      <c r="Y11" s="158">
        <v>4</v>
      </c>
      <c r="Z11" s="166">
        <v>10</v>
      </c>
      <c r="AA11" s="174">
        <v>6</v>
      </c>
      <c r="AB11" s="178">
        <v>5</v>
      </c>
      <c r="AC11" s="166">
        <v>10</v>
      </c>
      <c r="AD11" s="174">
        <v>7</v>
      </c>
      <c r="AE11" s="178">
        <v>5</v>
      </c>
      <c r="AF11" s="166">
        <v>10</v>
      </c>
      <c r="AG11" s="174">
        <v>8</v>
      </c>
      <c r="AH11" s="184">
        <v>6</v>
      </c>
    </row>
    <row r="12" spans="2:35" ht="15.75" thickBot="1" x14ac:dyDescent="0.3">
      <c r="B12" s="230" t="s">
        <v>76</v>
      </c>
      <c r="C12" s="155">
        <v>5</v>
      </c>
      <c r="D12" s="158">
        <v>8</v>
      </c>
      <c r="E12" s="166">
        <v>5</v>
      </c>
      <c r="F12" s="159" t="s">
        <v>45</v>
      </c>
      <c r="G12" s="166">
        <v>5</v>
      </c>
      <c r="H12" s="158">
        <v>11</v>
      </c>
      <c r="I12" s="166">
        <v>6</v>
      </c>
      <c r="J12" s="163" t="s">
        <v>84</v>
      </c>
      <c r="K12" s="170"/>
      <c r="L12" s="235" t="s">
        <v>101</v>
      </c>
      <c r="M12" s="197"/>
      <c r="N12" s="198"/>
      <c r="O12" s="199"/>
      <c r="P12" s="198"/>
      <c r="Q12" s="199">
        <v>3</v>
      </c>
      <c r="R12" s="198" t="s">
        <v>85</v>
      </c>
      <c r="S12" s="199">
        <v>3</v>
      </c>
      <c r="T12" s="200" t="s">
        <v>104</v>
      </c>
      <c r="V12" s="230" t="s">
        <v>111</v>
      </c>
      <c r="W12" s="155">
        <v>9</v>
      </c>
      <c r="X12" s="174">
        <v>5</v>
      </c>
      <c r="Y12" s="158">
        <v>2</v>
      </c>
      <c r="Z12" s="166">
        <v>10</v>
      </c>
      <c r="AA12" s="174">
        <v>6</v>
      </c>
      <c r="AB12" s="178">
        <v>3</v>
      </c>
      <c r="AC12" s="166">
        <v>10</v>
      </c>
      <c r="AD12" s="174">
        <v>7</v>
      </c>
      <c r="AE12" s="180">
        <v>4</v>
      </c>
      <c r="AF12" s="166">
        <v>10</v>
      </c>
      <c r="AG12" s="174">
        <v>8</v>
      </c>
      <c r="AH12" s="162">
        <v>4</v>
      </c>
    </row>
    <row r="13" spans="2:35" x14ac:dyDescent="0.25">
      <c r="B13" s="230" t="s">
        <v>77</v>
      </c>
      <c r="C13" s="155">
        <v>1</v>
      </c>
      <c r="D13" s="159">
        <v>3</v>
      </c>
      <c r="E13" s="166">
        <v>1</v>
      </c>
      <c r="F13" s="158">
        <v>4</v>
      </c>
      <c r="G13" s="166">
        <v>2</v>
      </c>
      <c r="H13" s="158">
        <v>5</v>
      </c>
      <c r="I13" s="166">
        <v>2</v>
      </c>
      <c r="J13" s="162">
        <v>6</v>
      </c>
      <c r="K13" s="168"/>
      <c r="V13" s="230" t="s">
        <v>3</v>
      </c>
      <c r="W13" s="155">
        <v>9</v>
      </c>
      <c r="X13" s="174">
        <v>5</v>
      </c>
      <c r="Y13" s="158">
        <v>2</v>
      </c>
      <c r="Z13" s="166">
        <v>10</v>
      </c>
      <c r="AA13" s="174">
        <v>6</v>
      </c>
      <c r="AB13" s="178">
        <v>3</v>
      </c>
      <c r="AC13" s="166">
        <v>10</v>
      </c>
      <c r="AD13" s="174">
        <v>7</v>
      </c>
      <c r="AE13" s="178">
        <v>4</v>
      </c>
      <c r="AF13" s="166">
        <v>10</v>
      </c>
      <c r="AG13" s="174">
        <v>8</v>
      </c>
      <c r="AH13" s="184">
        <v>5</v>
      </c>
    </row>
    <row r="14" spans="2:35" ht="15.75" thickBot="1" x14ac:dyDescent="0.3">
      <c r="B14" s="235" t="s">
        <v>78</v>
      </c>
      <c r="C14" s="156">
        <v>175</v>
      </c>
      <c r="D14" s="160">
        <v>7</v>
      </c>
      <c r="E14" s="167">
        <v>225</v>
      </c>
      <c r="F14" s="160">
        <v>8</v>
      </c>
      <c r="G14" s="167">
        <v>250</v>
      </c>
      <c r="H14" s="160" t="s">
        <v>45</v>
      </c>
      <c r="I14" s="167">
        <v>250</v>
      </c>
      <c r="J14" s="164">
        <v>11</v>
      </c>
      <c r="K14" s="168"/>
      <c r="V14" s="230" t="s">
        <v>4</v>
      </c>
      <c r="W14" s="155"/>
      <c r="X14" s="174"/>
      <c r="Y14" s="158"/>
      <c r="Z14" s="166">
        <v>10</v>
      </c>
      <c r="AA14" s="174">
        <v>6</v>
      </c>
      <c r="AB14" s="179" t="s">
        <v>81</v>
      </c>
      <c r="AC14" s="166">
        <v>10</v>
      </c>
      <c r="AD14" s="174">
        <v>7</v>
      </c>
      <c r="AE14" s="179" t="s">
        <v>81</v>
      </c>
      <c r="AF14" s="166">
        <v>10</v>
      </c>
      <c r="AG14" s="174">
        <v>8</v>
      </c>
      <c r="AH14" s="185" t="s">
        <v>118</v>
      </c>
    </row>
    <row r="15" spans="2:35" ht="15.75" thickBot="1" x14ac:dyDescent="0.3">
      <c r="M15" s="193" t="s">
        <v>68</v>
      </c>
      <c r="N15" s="194"/>
      <c r="O15" s="194"/>
      <c r="P15" s="195"/>
      <c r="V15" s="230" t="s">
        <v>5</v>
      </c>
      <c r="W15" s="186" t="s">
        <v>85</v>
      </c>
      <c r="X15" s="174">
        <v>5</v>
      </c>
      <c r="Y15" s="159" t="s">
        <v>85</v>
      </c>
      <c r="Z15" s="175" t="s">
        <v>104</v>
      </c>
      <c r="AA15" s="174">
        <v>6</v>
      </c>
      <c r="AB15" s="179" t="s">
        <v>104</v>
      </c>
      <c r="AC15" s="175" t="s">
        <v>82</v>
      </c>
      <c r="AD15" s="174">
        <v>7</v>
      </c>
      <c r="AE15" s="178">
        <v>5</v>
      </c>
      <c r="AF15" s="175" t="s">
        <v>82</v>
      </c>
      <c r="AG15" s="174">
        <v>8</v>
      </c>
      <c r="AH15" s="184">
        <v>6</v>
      </c>
      <c r="AI15" s="4"/>
    </row>
    <row r="16" spans="2:35" ht="15.75" thickBot="1" x14ac:dyDescent="0.3">
      <c r="M16" s="61" t="s">
        <v>44</v>
      </c>
      <c r="N16" s="208"/>
      <c r="O16" s="208"/>
      <c r="P16" s="62"/>
      <c r="V16" s="230" t="s">
        <v>6</v>
      </c>
      <c r="W16" s="186" t="s">
        <v>85</v>
      </c>
      <c r="X16" s="174">
        <v>5</v>
      </c>
      <c r="Y16" s="159" t="s">
        <v>85</v>
      </c>
      <c r="Z16" s="175" t="s">
        <v>104</v>
      </c>
      <c r="AA16" s="174">
        <v>6</v>
      </c>
      <c r="AB16" s="179" t="s">
        <v>104</v>
      </c>
      <c r="AC16" s="175" t="s">
        <v>82</v>
      </c>
      <c r="AD16" s="174">
        <v>7</v>
      </c>
      <c r="AE16" s="180">
        <v>5</v>
      </c>
      <c r="AF16" s="175" t="s">
        <v>82</v>
      </c>
      <c r="AG16" s="174">
        <v>8</v>
      </c>
      <c r="AH16" s="162">
        <v>5</v>
      </c>
      <c r="AI16" s="4"/>
    </row>
    <row r="17" spans="2:35" ht="15.75" thickBot="1" x14ac:dyDescent="0.3">
      <c r="C17" s="192" t="s">
        <v>87</v>
      </c>
      <c r="D17" s="192"/>
      <c r="E17" s="192"/>
      <c r="F17" s="192"/>
      <c r="G17" s="192"/>
      <c r="H17" s="192"/>
      <c r="I17" s="192"/>
      <c r="J17" s="192"/>
      <c r="M17" s="80">
        <v>7</v>
      </c>
      <c r="N17" s="239">
        <v>8</v>
      </c>
      <c r="O17" s="239">
        <v>9</v>
      </c>
      <c r="P17" s="99">
        <v>10</v>
      </c>
      <c r="V17" s="230" t="s">
        <v>115</v>
      </c>
      <c r="W17" s="155"/>
      <c r="X17" s="174"/>
      <c r="Y17" s="158"/>
      <c r="Z17" s="166" t="s">
        <v>104</v>
      </c>
      <c r="AA17" s="174">
        <v>6</v>
      </c>
      <c r="AB17" s="179" t="s">
        <v>85</v>
      </c>
      <c r="AC17" s="166" t="s">
        <v>82</v>
      </c>
      <c r="AD17" s="174">
        <v>7</v>
      </c>
      <c r="AE17" s="179" t="s">
        <v>117</v>
      </c>
      <c r="AF17" s="166" t="s">
        <v>82</v>
      </c>
      <c r="AG17" s="174">
        <v>8</v>
      </c>
      <c r="AH17" s="162">
        <v>4</v>
      </c>
      <c r="AI17" s="4"/>
    </row>
    <row r="18" spans="2:35" ht="15.75" thickBot="1" x14ac:dyDescent="0.3">
      <c r="C18" s="193" t="s">
        <v>44</v>
      </c>
      <c r="D18" s="194"/>
      <c r="E18" s="194"/>
      <c r="F18" s="194"/>
      <c r="G18" s="194"/>
      <c r="H18" s="194"/>
      <c r="I18" s="194"/>
      <c r="J18" s="195"/>
      <c r="M18" s="240" t="s">
        <v>80</v>
      </c>
      <c r="N18" s="222" t="s">
        <v>80</v>
      </c>
      <c r="O18" s="222" t="s">
        <v>80</v>
      </c>
      <c r="P18" s="224" t="s">
        <v>80</v>
      </c>
      <c r="V18" s="230" t="s">
        <v>7</v>
      </c>
      <c r="W18" s="155"/>
      <c r="X18" s="174"/>
      <c r="Y18" s="158"/>
      <c r="Z18" s="166" t="s">
        <v>104</v>
      </c>
      <c r="AA18" s="174">
        <v>6</v>
      </c>
      <c r="AB18" s="179" t="s">
        <v>85</v>
      </c>
      <c r="AC18" s="166" t="s">
        <v>82</v>
      </c>
      <c r="AD18" s="174">
        <v>7</v>
      </c>
      <c r="AE18" s="181" t="s">
        <v>104</v>
      </c>
      <c r="AF18" s="166" t="s">
        <v>82</v>
      </c>
      <c r="AG18" s="174">
        <v>8</v>
      </c>
      <c r="AH18" s="184">
        <v>5</v>
      </c>
      <c r="AI18" s="4"/>
    </row>
    <row r="19" spans="2:35" x14ac:dyDescent="0.25">
      <c r="C19" s="213">
        <v>7</v>
      </c>
      <c r="D19" s="214"/>
      <c r="E19" s="215">
        <v>8</v>
      </c>
      <c r="F19" s="214"/>
      <c r="G19" s="215">
        <v>9</v>
      </c>
      <c r="H19" s="214"/>
      <c r="I19" s="215">
        <v>10</v>
      </c>
      <c r="J19" s="216"/>
      <c r="L19" s="241" t="s">
        <v>9</v>
      </c>
      <c r="M19" s="203" t="s">
        <v>121</v>
      </c>
      <c r="N19" s="202" t="s">
        <v>122</v>
      </c>
      <c r="O19" s="201" t="s">
        <v>123</v>
      </c>
      <c r="P19" s="204" t="s">
        <v>124</v>
      </c>
      <c r="V19" s="230" t="s">
        <v>116</v>
      </c>
      <c r="W19" s="155"/>
      <c r="X19" s="174"/>
      <c r="Y19" s="158"/>
      <c r="Z19" s="166"/>
      <c r="AA19" s="174"/>
      <c r="AB19" s="178"/>
      <c r="AC19" s="166" t="s">
        <v>82</v>
      </c>
      <c r="AD19" s="174">
        <v>7</v>
      </c>
      <c r="AE19" s="179" t="s">
        <v>119</v>
      </c>
      <c r="AF19" s="166" t="s">
        <v>82</v>
      </c>
      <c r="AG19" s="174">
        <v>8</v>
      </c>
      <c r="AH19" s="187">
        <v>2</v>
      </c>
      <c r="AI19" s="4"/>
    </row>
    <row r="20" spans="2:35" ht="15.75" thickBot="1" x14ac:dyDescent="0.3">
      <c r="C20" s="217" t="s">
        <v>79</v>
      </c>
      <c r="D20" s="218" t="s">
        <v>80</v>
      </c>
      <c r="E20" s="219" t="s">
        <v>79</v>
      </c>
      <c r="F20" s="218" t="s">
        <v>80</v>
      </c>
      <c r="G20" s="219" t="s">
        <v>79</v>
      </c>
      <c r="H20" s="218" t="s">
        <v>80</v>
      </c>
      <c r="I20" s="219" t="s">
        <v>79</v>
      </c>
      <c r="J20" s="220" t="s">
        <v>80</v>
      </c>
      <c r="L20" s="242" t="s">
        <v>10</v>
      </c>
      <c r="M20" s="153"/>
      <c r="N20" s="205"/>
      <c r="O20" s="206" t="s">
        <v>125</v>
      </c>
      <c r="P20" s="207" t="s">
        <v>124</v>
      </c>
      <c r="V20" s="243" t="s">
        <v>8</v>
      </c>
      <c r="W20" s="156"/>
      <c r="X20" s="188"/>
      <c r="Y20" s="160"/>
      <c r="Z20" s="167"/>
      <c r="AA20" s="188"/>
      <c r="AB20" s="189"/>
      <c r="AC20" s="167" t="s">
        <v>82</v>
      </c>
      <c r="AD20" s="188">
        <v>7</v>
      </c>
      <c r="AE20" s="190" t="s">
        <v>85</v>
      </c>
      <c r="AF20" s="167" t="s">
        <v>82</v>
      </c>
      <c r="AG20" s="188">
        <v>8</v>
      </c>
      <c r="AH20" s="191">
        <v>3</v>
      </c>
      <c r="AI20" s="4"/>
    </row>
    <row r="21" spans="2:35" x14ac:dyDescent="0.25">
      <c r="B21" s="225" t="s">
        <v>88</v>
      </c>
      <c r="C21" s="231" t="s">
        <v>89</v>
      </c>
      <c r="D21" s="232">
        <v>6</v>
      </c>
      <c r="E21" s="233" t="s">
        <v>89</v>
      </c>
      <c r="F21" s="232">
        <v>6</v>
      </c>
      <c r="G21" s="233" t="s">
        <v>90</v>
      </c>
      <c r="H21" s="232">
        <v>7</v>
      </c>
      <c r="I21" s="233" t="s">
        <v>91</v>
      </c>
      <c r="J21" s="234">
        <v>8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2:35" x14ac:dyDescent="0.25">
      <c r="B22" s="230" t="s">
        <v>94</v>
      </c>
      <c r="C22" s="226">
        <v>20</v>
      </c>
      <c r="D22" s="227">
        <v>3</v>
      </c>
      <c r="E22" s="228">
        <v>25</v>
      </c>
      <c r="F22" s="227">
        <v>4</v>
      </c>
      <c r="G22" s="228">
        <v>30</v>
      </c>
      <c r="H22" s="227">
        <v>5</v>
      </c>
      <c r="I22" s="228">
        <v>35</v>
      </c>
      <c r="J22" s="229">
        <v>6</v>
      </c>
      <c r="AI22" s="4"/>
    </row>
    <row r="23" spans="2:35" x14ac:dyDescent="0.25">
      <c r="B23" s="230" t="s">
        <v>93</v>
      </c>
      <c r="C23" s="226"/>
      <c r="D23" s="227">
        <v>5</v>
      </c>
      <c r="E23" s="228"/>
      <c r="F23" s="227">
        <v>6</v>
      </c>
      <c r="G23" s="228"/>
      <c r="H23" s="227">
        <v>7</v>
      </c>
      <c r="I23" s="228"/>
      <c r="J23" s="229">
        <v>8</v>
      </c>
    </row>
    <row r="24" spans="2:35" x14ac:dyDescent="0.25">
      <c r="B24" s="230" t="s">
        <v>97</v>
      </c>
      <c r="C24" s="226"/>
      <c r="D24" s="227">
        <v>3</v>
      </c>
      <c r="E24" s="228"/>
      <c r="F24" s="227">
        <v>3</v>
      </c>
      <c r="G24" s="228"/>
      <c r="H24" s="227">
        <v>4</v>
      </c>
      <c r="I24" s="228"/>
      <c r="J24" s="229">
        <v>5</v>
      </c>
    </row>
    <row r="25" spans="2:35" x14ac:dyDescent="0.25">
      <c r="B25" s="230" t="s">
        <v>98</v>
      </c>
      <c r="C25" s="226"/>
      <c r="D25" s="227"/>
      <c r="E25" s="228"/>
      <c r="F25" s="227" t="s">
        <v>85</v>
      </c>
      <c r="G25" s="228"/>
      <c r="H25" s="227">
        <v>3</v>
      </c>
      <c r="I25" s="228"/>
      <c r="J25" s="229">
        <v>3</v>
      </c>
    </row>
    <row r="26" spans="2:35" x14ac:dyDescent="0.25">
      <c r="B26" s="230" t="s">
        <v>92</v>
      </c>
      <c r="C26" s="226">
        <v>4</v>
      </c>
      <c r="D26" s="227">
        <v>9</v>
      </c>
      <c r="E26" s="228">
        <v>4</v>
      </c>
      <c r="F26" s="227">
        <v>10</v>
      </c>
      <c r="G26" s="228">
        <v>4</v>
      </c>
      <c r="H26" s="227">
        <v>10</v>
      </c>
      <c r="I26" s="228">
        <v>4</v>
      </c>
      <c r="J26" s="229">
        <v>10</v>
      </c>
    </row>
    <row r="27" spans="2:35" ht="15.75" thickBot="1" x14ac:dyDescent="0.3">
      <c r="B27" s="235" t="s">
        <v>133</v>
      </c>
      <c r="C27" s="236">
        <v>1</v>
      </c>
      <c r="D27" s="249" t="s">
        <v>85</v>
      </c>
      <c r="E27" s="237">
        <v>2</v>
      </c>
      <c r="F27" s="249" t="s">
        <v>104</v>
      </c>
      <c r="G27" s="237">
        <v>2</v>
      </c>
      <c r="H27" s="249" t="s">
        <v>82</v>
      </c>
      <c r="I27" s="237">
        <v>2</v>
      </c>
      <c r="J27" s="238">
        <v>6</v>
      </c>
    </row>
    <row r="29" spans="2:35" ht="15.75" thickBot="1" x14ac:dyDescent="0.3"/>
    <row r="30" spans="2:35" ht="15.75" thickBot="1" x14ac:dyDescent="0.3">
      <c r="C30" s="193" t="s">
        <v>126</v>
      </c>
      <c r="D30" s="194"/>
      <c r="E30" s="194"/>
      <c r="F30" s="194"/>
      <c r="G30" s="194"/>
      <c r="H30" s="194"/>
      <c r="I30" s="194"/>
      <c r="J30" s="195"/>
    </row>
    <row r="31" spans="2:35" ht="15.75" thickBot="1" x14ac:dyDescent="0.3">
      <c r="C31" s="193" t="s">
        <v>44</v>
      </c>
      <c r="D31" s="194"/>
      <c r="E31" s="194"/>
      <c r="F31" s="194"/>
      <c r="G31" s="194"/>
      <c r="H31" s="194"/>
      <c r="I31" s="194"/>
      <c r="J31" s="195"/>
    </row>
    <row r="32" spans="2:35" x14ac:dyDescent="0.25">
      <c r="C32" s="209">
        <v>7</v>
      </c>
      <c r="D32" s="210"/>
      <c r="E32" s="211">
        <v>8</v>
      </c>
      <c r="F32" s="210"/>
      <c r="G32" s="211">
        <v>9</v>
      </c>
      <c r="H32" s="210"/>
      <c r="I32" s="211">
        <v>10</v>
      </c>
      <c r="J32" s="212"/>
    </row>
    <row r="33" spans="2:10" ht="15.75" thickBot="1" x14ac:dyDescent="0.3">
      <c r="C33" s="221" t="s">
        <v>79</v>
      </c>
      <c r="D33" s="222" t="s">
        <v>80</v>
      </c>
      <c r="E33" s="223" t="s">
        <v>79</v>
      </c>
      <c r="F33" s="222" t="s">
        <v>80</v>
      </c>
      <c r="G33" s="223" t="s">
        <v>79</v>
      </c>
      <c r="H33" s="222" t="s">
        <v>80</v>
      </c>
      <c r="I33" s="223" t="s">
        <v>79</v>
      </c>
      <c r="J33" s="224" t="s">
        <v>80</v>
      </c>
    </row>
    <row r="34" spans="2:10" x14ac:dyDescent="0.25">
      <c r="B34" s="225" t="s">
        <v>127</v>
      </c>
      <c r="C34" s="154">
        <v>6</v>
      </c>
      <c r="D34" s="157">
        <v>11</v>
      </c>
      <c r="E34" s="165">
        <v>6</v>
      </c>
      <c r="F34" s="157">
        <v>12</v>
      </c>
      <c r="G34" s="165">
        <v>6</v>
      </c>
      <c r="H34" s="157">
        <v>12</v>
      </c>
      <c r="I34" s="165">
        <v>7</v>
      </c>
      <c r="J34" s="171">
        <v>12</v>
      </c>
    </row>
    <row r="35" spans="2:10" x14ac:dyDescent="0.25">
      <c r="B35" s="230" t="s">
        <v>128</v>
      </c>
      <c r="C35" s="155">
        <v>6</v>
      </c>
      <c r="D35" s="158">
        <v>11</v>
      </c>
      <c r="E35" s="166">
        <v>6</v>
      </c>
      <c r="F35" s="158">
        <v>12</v>
      </c>
      <c r="G35" s="166">
        <v>6</v>
      </c>
      <c r="H35" s="158">
        <v>12</v>
      </c>
      <c r="I35" s="166">
        <v>7</v>
      </c>
      <c r="J35" s="162">
        <v>12</v>
      </c>
    </row>
    <row r="36" spans="2:10" x14ac:dyDescent="0.25">
      <c r="B36" s="230" t="s">
        <v>129</v>
      </c>
      <c r="C36" s="155">
        <v>1</v>
      </c>
      <c r="D36" s="159" t="s">
        <v>81</v>
      </c>
      <c r="E36" s="166">
        <v>2</v>
      </c>
      <c r="F36" s="159">
        <v>3</v>
      </c>
      <c r="G36" s="166">
        <v>2</v>
      </c>
      <c r="H36" s="248" t="s">
        <v>83</v>
      </c>
      <c r="I36" s="166">
        <v>3</v>
      </c>
      <c r="J36" s="162">
        <v>6</v>
      </c>
    </row>
    <row r="37" spans="2:10" x14ac:dyDescent="0.25">
      <c r="B37" s="230" t="s">
        <v>130</v>
      </c>
      <c r="C37" s="155">
        <v>2</v>
      </c>
      <c r="D37" s="158">
        <v>11</v>
      </c>
      <c r="E37" s="166">
        <v>3</v>
      </c>
      <c r="F37" s="158">
        <v>11</v>
      </c>
      <c r="G37" s="166">
        <v>4</v>
      </c>
      <c r="H37" s="158">
        <v>11</v>
      </c>
      <c r="I37" s="166">
        <v>4</v>
      </c>
      <c r="J37" s="162">
        <v>11</v>
      </c>
    </row>
    <row r="38" spans="2:10" x14ac:dyDescent="0.25">
      <c r="B38" s="230" t="s">
        <v>131</v>
      </c>
      <c r="C38" s="155">
        <v>2</v>
      </c>
      <c r="D38" s="158">
        <v>11</v>
      </c>
      <c r="E38" s="166">
        <v>3</v>
      </c>
      <c r="F38" s="158">
        <v>11</v>
      </c>
      <c r="G38" s="166">
        <v>4</v>
      </c>
      <c r="H38" s="158">
        <v>11</v>
      </c>
      <c r="I38" s="166">
        <v>4</v>
      </c>
      <c r="J38" s="162">
        <v>11</v>
      </c>
    </row>
    <row r="39" spans="2:10" x14ac:dyDescent="0.25">
      <c r="B39" s="230" t="s">
        <v>132</v>
      </c>
      <c r="C39" s="155">
        <v>1</v>
      </c>
      <c r="D39" s="159" t="s">
        <v>85</v>
      </c>
      <c r="E39" s="166">
        <v>1</v>
      </c>
      <c r="F39" s="159" t="s">
        <v>104</v>
      </c>
      <c r="G39" s="166">
        <v>1</v>
      </c>
      <c r="H39" s="159" t="s">
        <v>82</v>
      </c>
      <c r="I39" s="166">
        <v>1</v>
      </c>
      <c r="J39" s="162">
        <v>6</v>
      </c>
    </row>
    <row r="40" spans="2:10" x14ac:dyDescent="0.25">
      <c r="B40" s="230"/>
      <c r="C40" s="155"/>
      <c r="D40" s="158"/>
      <c r="E40" s="166"/>
      <c r="F40" s="159"/>
      <c r="G40" s="166"/>
      <c r="H40" s="158"/>
      <c r="I40" s="166"/>
      <c r="J40" s="163"/>
    </row>
    <row r="41" spans="2:10" x14ac:dyDescent="0.25">
      <c r="B41" s="230"/>
      <c r="C41" s="155"/>
      <c r="D41" s="158"/>
      <c r="E41" s="166"/>
      <c r="F41" s="159"/>
      <c r="G41" s="166"/>
      <c r="H41" s="158"/>
      <c r="I41" s="166"/>
      <c r="J41" s="163"/>
    </row>
    <row r="42" spans="2:10" x14ac:dyDescent="0.25">
      <c r="B42" s="230"/>
      <c r="C42" s="155"/>
      <c r="D42" s="159"/>
      <c r="E42" s="166"/>
      <c r="F42" s="158"/>
      <c r="G42" s="166"/>
      <c r="H42" s="158"/>
      <c r="I42" s="166"/>
      <c r="J42" s="162"/>
    </row>
    <row r="43" spans="2:10" ht="15.75" thickBot="1" x14ac:dyDescent="0.3">
      <c r="B43" s="235"/>
      <c r="C43" s="156"/>
      <c r="D43" s="160"/>
      <c r="E43" s="167"/>
      <c r="F43" s="160"/>
      <c r="G43" s="167"/>
      <c r="H43" s="160"/>
      <c r="I43" s="167"/>
      <c r="J43" s="164"/>
    </row>
  </sheetData>
  <mergeCells count="32">
    <mergeCell ref="C30:J30"/>
    <mergeCell ref="C31:J31"/>
    <mergeCell ref="C32:D32"/>
    <mergeCell ref="E32:F32"/>
    <mergeCell ref="G32:H32"/>
    <mergeCell ref="I32:J32"/>
    <mergeCell ref="M16:P16"/>
    <mergeCell ref="M15:P15"/>
    <mergeCell ref="W2:AH2"/>
    <mergeCell ref="W3:Y3"/>
    <mergeCell ref="Z3:AB3"/>
    <mergeCell ref="AC3:AE3"/>
    <mergeCell ref="AF3:AH3"/>
    <mergeCell ref="W1:AH1"/>
    <mergeCell ref="I19:J19"/>
    <mergeCell ref="G19:H19"/>
    <mergeCell ref="E19:F19"/>
    <mergeCell ref="C19:D19"/>
    <mergeCell ref="M1:T1"/>
    <mergeCell ref="M2:T2"/>
    <mergeCell ref="M3:N3"/>
    <mergeCell ref="O3:P3"/>
    <mergeCell ref="Q3:R3"/>
    <mergeCell ref="S3:T3"/>
    <mergeCell ref="C17:J17"/>
    <mergeCell ref="C18:J18"/>
    <mergeCell ref="C3:D3"/>
    <mergeCell ref="C2:J2"/>
    <mergeCell ref="E3:F3"/>
    <mergeCell ref="G3:H3"/>
    <mergeCell ref="I3:J3"/>
    <mergeCell ref="C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48"/>
  <sheetViews>
    <sheetView showGridLines="0" topLeftCell="A7" workbookViewId="0">
      <selection activeCell="G38" sqref="G38"/>
    </sheetView>
  </sheetViews>
  <sheetFormatPr baseColWidth="10" defaultRowHeight="15" x14ac:dyDescent="0.25"/>
  <cols>
    <col min="1" max="1" width="15.42578125" bestFit="1" customWidth="1"/>
    <col min="11" max="11" width="11.42578125" style="4"/>
    <col min="12" max="12" width="14.7109375" style="4" bestFit="1" customWidth="1"/>
    <col min="13" max="13" width="5.28515625" style="4" bestFit="1" customWidth="1"/>
    <col min="14" max="14" width="3.42578125" style="4" bestFit="1" customWidth="1"/>
    <col min="15" max="18" width="11.42578125" style="4"/>
  </cols>
  <sheetData>
    <row r="1" spans="1:18" x14ac:dyDescent="0.25">
      <c r="A1" s="52"/>
      <c r="B1" s="209">
        <v>7</v>
      </c>
      <c r="C1" s="210"/>
      <c r="D1" s="211">
        <v>8</v>
      </c>
      <c r="E1" s="210"/>
      <c r="F1" s="211">
        <v>9</v>
      </c>
      <c r="G1" s="210"/>
      <c r="H1" s="211">
        <v>10</v>
      </c>
      <c r="I1" s="212"/>
    </row>
    <row r="2" spans="1:18" ht="15.75" thickBot="1" x14ac:dyDescent="0.3">
      <c r="A2" s="52"/>
      <c r="B2" s="221" t="s">
        <v>79</v>
      </c>
      <c r="C2" s="222" t="s">
        <v>80</v>
      </c>
      <c r="D2" s="223" t="s">
        <v>79</v>
      </c>
      <c r="E2" s="222" t="s">
        <v>80</v>
      </c>
      <c r="F2" s="223" t="s">
        <v>79</v>
      </c>
      <c r="G2" s="222" t="s">
        <v>80</v>
      </c>
      <c r="H2" s="223" t="s">
        <v>79</v>
      </c>
      <c r="I2" s="224" t="s">
        <v>80</v>
      </c>
    </row>
    <row r="3" spans="1:18" x14ac:dyDescent="0.25">
      <c r="A3" s="225" t="s">
        <v>69</v>
      </c>
      <c r="B3" s="154"/>
      <c r="C3" s="157"/>
      <c r="D3" s="165"/>
      <c r="E3" s="157"/>
      <c r="F3" s="165"/>
      <c r="G3" s="157"/>
      <c r="H3" s="165">
        <v>2</v>
      </c>
      <c r="I3" s="161" t="s">
        <v>81</v>
      </c>
    </row>
    <row r="4" spans="1:18" x14ac:dyDescent="0.25">
      <c r="A4" s="230" t="s">
        <v>70</v>
      </c>
      <c r="B4" s="155"/>
      <c r="C4" s="158"/>
      <c r="D4" s="166"/>
      <c r="E4" s="158"/>
      <c r="F4" s="166">
        <v>2</v>
      </c>
      <c r="G4" s="158" t="s">
        <v>81</v>
      </c>
      <c r="H4" s="166">
        <v>3</v>
      </c>
      <c r="I4" s="162">
        <v>4</v>
      </c>
    </row>
    <row r="5" spans="1:18" x14ac:dyDescent="0.25">
      <c r="A5" s="230" t="s">
        <v>71</v>
      </c>
      <c r="B5" s="155">
        <v>2</v>
      </c>
      <c r="C5" s="158">
        <v>4</v>
      </c>
      <c r="D5" s="166">
        <v>3</v>
      </c>
      <c r="E5" s="159" t="s">
        <v>82</v>
      </c>
      <c r="F5" s="166">
        <v>4</v>
      </c>
      <c r="G5" s="158">
        <v>7</v>
      </c>
      <c r="H5" s="166">
        <v>4</v>
      </c>
      <c r="I5" s="162">
        <v>8</v>
      </c>
    </row>
    <row r="6" spans="1:18" x14ac:dyDescent="0.25">
      <c r="A6" s="230" t="s">
        <v>72</v>
      </c>
      <c r="B6" s="155">
        <v>3</v>
      </c>
      <c r="C6" s="158">
        <v>5</v>
      </c>
      <c r="D6" s="166">
        <v>4</v>
      </c>
      <c r="E6" s="158">
        <v>6</v>
      </c>
      <c r="F6" s="166">
        <v>4</v>
      </c>
      <c r="G6" s="158">
        <v>7</v>
      </c>
      <c r="H6" s="166">
        <v>4</v>
      </c>
      <c r="I6" s="162">
        <v>8</v>
      </c>
    </row>
    <row r="7" spans="1:18" x14ac:dyDescent="0.25">
      <c r="A7" s="230" t="s">
        <v>73</v>
      </c>
      <c r="B7" s="155">
        <v>2</v>
      </c>
      <c r="C7" s="158">
        <v>5</v>
      </c>
      <c r="D7" s="166">
        <v>3</v>
      </c>
      <c r="E7" s="158">
        <v>6</v>
      </c>
      <c r="F7" s="166">
        <v>4</v>
      </c>
      <c r="G7" s="158">
        <v>7</v>
      </c>
      <c r="H7" s="166">
        <v>4</v>
      </c>
      <c r="I7" s="162">
        <v>8</v>
      </c>
    </row>
    <row r="8" spans="1:18" s="51" customFormat="1" ht="18.75" x14ac:dyDescent="0.3">
      <c r="A8" s="252" t="s">
        <v>74</v>
      </c>
      <c r="B8" s="253">
        <v>2</v>
      </c>
      <c r="C8" s="254" t="s">
        <v>81</v>
      </c>
      <c r="D8" s="255">
        <v>3</v>
      </c>
      <c r="E8" s="254" t="s">
        <v>83</v>
      </c>
      <c r="F8" s="255">
        <v>4</v>
      </c>
      <c r="G8" s="256">
        <v>7</v>
      </c>
      <c r="H8" s="255">
        <v>4</v>
      </c>
      <c r="I8" s="257">
        <v>8</v>
      </c>
      <c r="K8" s="258"/>
      <c r="L8" s="258"/>
      <c r="M8" s="258"/>
      <c r="N8" s="258"/>
      <c r="O8" s="258"/>
      <c r="P8" s="258"/>
      <c r="Q8" s="258"/>
      <c r="R8" s="258"/>
    </row>
    <row r="9" spans="1:18" x14ac:dyDescent="0.25">
      <c r="A9" s="230" t="s">
        <v>75</v>
      </c>
      <c r="B9" s="155">
        <v>4</v>
      </c>
      <c r="C9" s="158">
        <v>8</v>
      </c>
      <c r="D9" s="166">
        <v>5</v>
      </c>
      <c r="E9" s="159" t="s">
        <v>45</v>
      </c>
      <c r="F9" s="166">
        <v>6</v>
      </c>
      <c r="G9" s="158">
        <v>11</v>
      </c>
      <c r="H9" s="166">
        <v>7</v>
      </c>
      <c r="I9" s="163" t="s">
        <v>84</v>
      </c>
    </row>
    <row r="10" spans="1:18" x14ac:dyDescent="0.25">
      <c r="A10" s="230" t="s">
        <v>76</v>
      </c>
      <c r="B10" s="155">
        <v>5</v>
      </c>
      <c r="C10" s="158">
        <v>8</v>
      </c>
      <c r="D10" s="166">
        <v>5</v>
      </c>
      <c r="E10" s="159" t="s">
        <v>45</v>
      </c>
      <c r="F10" s="166">
        <v>5</v>
      </c>
      <c r="G10" s="158">
        <v>11</v>
      </c>
      <c r="H10" s="166">
        <v>6</v>
      </c>
      <c r="I10" s="163" t="s">
        <v>84</v>
      </c>
    </row>
    <row r="11" spans="1:18" x14ac:dyDescent="0.25">
      <c r="A11" s="230" t="s">
        <v>77</v>
      </c>
      <c r="B11" s="155">
        <v>1</v>
      </c>
      <c r="C11" s="159">
        <v>3</v>
      </c>
      <c r="D11" s="166">
        <v>1</v>
      </c>
      <c r="E11" s="158">
        <v>4</v>
      </c>
      <c r="F11" s="166">
        <v>2</v>
      </c>
      <c r="G11" s="158">
        <v>5</v>
      </c>
      <c r="H11" s="166">
        <v>2</v>
      </c>
      <c r="I11" s="162">
        <v>6</v>
      </c>
    </row>
    <row r="12" spans="1:18" ht="15.75" thickBot="1" x14ac:dyDescent="0.3">
      <c r="A12" s="235" t="s">
        <v>78</v>
      </c>
      <c r="B12" s="156">
        <v>175</v>
      </c>
      <c r="C12" s="160">
        <v>7</v>
      </c>
      <c r="D12" s="167">
        <v>225</v>
      </c>
      <c r="E12" s="160">
        <v>8</v>
      </c>
      <c r="F12" s="167">
        <v>250</v>
      </c>
      <c r="G12" s="160" t="s">
        <v>45</v>
      </c>
      <c r="H12" s="167">
        <v>250</v>
      </c>
      <c r="I12" s="164">
        <v>11</v>
      </c>
    </row>
    <row r="15" spans="1:18" ht="15.75" thickBot="1" x14ac:dyDescent="0.3">
      <c r="F15" s="10">
        <v>3</v>
      </c>
      <c r="G15" s="168">
        <v>4</v>
      </c>
      <c r="H15" s="10">
        <v>5</v>
      </c>
      <c r="I15" s="168">
        <v>6</v>
      </c>
      <c r="O15" s="4">
        <v>3</v>
      </c>
      <c r="P15" s="4">
        <v>4</v>
      </c>
      <c r="Q15" s="4">
        <v>5</v>
      </c>
      <c r="R15" s="4">
        <v>6</v>
      </c>
    </row>
    <row r="16" spans="1:18" x14ac:dyDescent="0.25">
      <c r="B16" s="4" t="s">
        <v>140</v>
      </c>
      <c r="C16" s="4" t="s">
        <v>79</v>
      </c>
      <c r="D16" s="4" t="s">
        <v>80</v>
      </c>
      <c r="E16" s="4" t="s">
        <v>44</v>
      </c>
      <c r="F16" s="4" t="s">
        <v>134</v>
      </c>
      <c r="G16" s="4" t="s">
        <v>135</v>
      </c>
      <c r="H16" s="4" t="s">
        <v>136</v>
      </c>
      <c r="I16" s="4" t="s">
        <v>137</v>
      </c>
      <c r="J16" s="4"/>
      <c r="K16" s="39" t="s">
        <v>138</v>
      </c>
      <c r="L16" s="263" t="s">
        <v>79</v>
      </c>
      <c r="M16" s="263" t="s">
        <v>56</v>
      </c>
      <c r="N16" s="263" t="s">
        <v>1</v>
      </c>
      <c r="O16" s="263" t="s">
        <v>134</v>
      </c>
      <c r="P16" s="263" t="s">
        <v>135</v>
      </c>
      <c r="Q16" s="263" t="s">
        <v>136</v>
      </c>
      <c r="R16" s="99" t="s">
        <v>137</v>
      </c>
    </row>
    <row r="17" spans="1:18" x14ac:dyDescent="0.25">
      <c r="A17" s="250" t="s">
        <v>74</v>
      </c>
      <c r="B17" s="4" t="str">
        <f>C17&amp;D17</f>
        <v>11</v>
      </c>
      <c r="C17" s="4">
        <v>1</v>
      </c>
      <c r="D17" s="4">
        <v>1</v>
      </c>
      <c r="E17" s="4">
        <v>7</v>
      </c>
      <c r="F17" s="247">
        <f>1/2/3</f>
        <v>0.16666666666666666</v>
      </c>
      <c r="G17" s="247">
        <f>1/3/6</f>
        <v>5.5555555555555552E-2</v>
      </c>
      <c r="H17" s="247">
        <f>1/4/7</f>
        <v>3.5714285714285712E-2</v>
      </c>
      <c r="I17" s="247">
        <f>1/4/8</f>
        <v>3.125E-2</v>
      </c>
      <c r="J17" s="4"/>
      <c r="K17" s="42" t="s">
        <v>74</v>
      </c>
      <c r="L17" s="96">
        <v>2</v>
      </c>
      <c r="M17" s="96">
        <v>1</v>
      </c>
      <c r="N17" s="96">
        <v>1</v>
      </c>
      <c r="O17" s="259"/>
      <c r="P17" s="259"/>
      <c r="Q17" s="259"/>
      <c r="R17" s="260"/>
    </row>
    <row r="18" spans="1:18" x14ac:dyDescent="0.25">
      <c r="A18" s="250"/>
      <c r="B18" s="4" t="str">
        <f>C18&amp;D18</f>
        <v>12</v>
      </c>
      <c r="C18" s="4">
        <v>1</v>
      </c>
      <c r="D18" s="4">
        <v>2</v>
      </c>
      <c r="E18" s="4">
        <v>7</v>
      </c>
      <c r="F18" s="247">
        <f>F$17*$D18</f>
        <v>0.33333333333333331</v>
      </c>
      <c r="G18" s="247">
        <f>G$17*$D18</f>
        <v>0.1111111111111111</v>
      </c>
      <c r="H18" s="247"/>
      <c r="I18" s="247"/>
      <c r="J18" s="4"/>
      <c r="K18" s="264"/>
      <c r="L18" s="265"/>
      <c r="M18" s="96">
        <v>2</v>
      </c>
      <c r="N18" s="96">
        <v>1</v>
      </c>
      <c r="O18" s="259"/>
      <c r="P18" s="259"/>
      <c r="Q18" s="259"/>
      <c r="R18" s="260"/>
    </row>
    <row r="19" spans="1:18" x14ac:dyDescent="0.25">
      <c r="A19" s="250"/>
      <c r="B19" s="4" t="str">
        <f>C19&amp;D19</f>
        <v>13</v>
      </c>
      <c r="C19" s="4">
        <v>1</v>
      </c>
      <c r="D19" s="4">
        <v>3</v>
      </c>
      <c r="E19" s="4">
        <v>7</v>
      </c>
      <c r="F19" s="247">
        <f>F$17*$D19</f>
        <v>0.5</v>
      </c>
      <c r="G19" s="247">
        <f>G$17*$D19</f>
        <v>0.16666666666666666</v>
      </c>
      <c r="H19" s="247"/>
      <c r="I19" s="247"/>
      <c r="J19" s="4"/>
      <c r="K19" s="266" t="s">
        <v>44</v>
      </c>
      <c r="L19" s="267" t="e">
        <f>VLOOKUP((L17&amp;N21),#REF!,4,FALSE)</f>
        <v>#REF!</v>
      </c>
      <c r="M19" s="96">
        <v>3</v>
      </c>
      <c r="N19" s="96"/>
      <c r="O19" s="259"/>
      <c r="P19" s="259"/>
      <c r="Q19" s="259"/>
      <c r="R19" s="260"/>
    </row>
    <row r="20" spans="1:18" x14ac:dyDescent="0.25">
      <c r="A20" s="251"/>
      <c r="B20" s="4" t="str">
        <f>C20&amp;D20</f>
        <v>14</v>
      </c>
      <c r="C20" s="4">
        <v>1</v>
      </c>
      <c r="D20" s="4">
        <v>4</v>
      </c>
      <c r="E20" s="4">
        <v>8</v>
      </c>
      <c r="F20" s="274"/>
      <c r="G20" s="247">
        <f>G$17*$D20</f>
        <v>0.22222222222222221</v>
      </c>
      <c r="H20" s="247"/>
      <c r="I20" s="247"/>
      <c r="J20" s="4"/>
      <c r="K20" s="268" t="e">
        <f>HLOOKUP((K19&amp;L19),$O$16:$R$21,6,FALSE)</f>
        <v>#REF!</v>
      </c>
      <c r="L20" s="269"/>
      <c r="M20" s="96">
        <v>4</v>
      </c>
      <c r="N20" s="96"/>
      <c r="O20" s="259"/>
      <c r="P20" s="259"/>
      <c r="Q20" s="259"/>
      <c r="R20" s="260"/>
    </row>
    <row r="21" spans="1:18" ht="15.75" thickBot="1" x14ac:dyDescent="0.3">
      <c r="B21" s="4" t="str">
        <f>C21&amp;D21</f>
        <v>15</v>
      </c>
      <c r="C21" s="4">
        <v>1</v>
      </c>
      <c r="D21" s="4">
        <v>5</v>
      </c>
      <c r="E21" s="4">
        <v>8</v>
      </c>
      <c r="F21" s="274"/>
      <c r="G21" s="247">
        <f>G$17*$D21</f>
        <v>0.27777777777777779</v>
      </c>
      <c r="H21" s="247"/>
      <c r="I21" s="247"/>
      <c r="K21" s="270"/>
      <c r="L21" s="271"/>
      <c r="M21" s="272" t="s">
        <v>139</v>
      </c>
      <c r="N21" s="273">
        <f>MAX(N17:N20)</f>
        <v>1</v>
      </c>
      <c r="O21" s="261">
        <f>SUM(O17:O20)</f>
        <v>0</v>
      </c>
      <c r="P21" s="261">
        <f t="shared" ref="P21:R21" si="0">SUM(P17:P20)</f>
        <v>0</v>
      </c>
      <c r="Q21" s="261">
        <f t="shared" si="0"/>
        <v>0</v>
      </c>
      <c r="R21" s="262">
        <f t="shared" si="0"/>
        <v>0</v>
      </c>
    </row>
    <row r="22" spans="1:18" x14ac:dyDescent="0.25">
      <c r="B22" s="4" t="str">
        <f>C22&amp;D22</f>
        <v>16</v>
      </c>
      <c r="C22" s="4">
        <v>1</v>
      </c>
      <c r="D22" s="4">
        <v>6</v>
      </c>
      <c r="E22" s="4">
        <v>8</v>
      </c>
      <c r="F22" s="274"/>
      <c r="G22" s="247">
        <f>G$17*$D22</f>
        <v>0.33333333333333331</v>
      </c>
      <c r="H22" s="247"/>
      <c r="I22" s="247"/>
    </row>
    <row r="23" spans="1:18" hidden="1" x14ac:dyDescent="0.25">
      <c r="B23" s="4" t="str">
        <f>C23&amp;D23</f>
        <v>17</v>
      </c>
      <c r="C23" s="4">
        <v>1</v>
      </c>
      <c r="D23" s="4">
        <v>7</v>
      </c>
      <c r="E23" s="4">
        <v>9</v>
      </c>
      <c r="F23" s="88"/>
      <c r="G23" s="274"/>
      <c r="H23" s="247"/>
      <c r="I23" s="247"/>
    </row>
    <row r="24" spans="1:18" hidden="1" x14ac:dyDescent="0.25">
      <c r="B24" s="4" t="str">
        <f>C24&amp;D24</f>
        <v>18</v>
      </c>
      <c r="C24" s="4">
        <v>1</v>
      </c>
      <c r="D24" s="4">
        <v>8</v>
      </c>
      <c r="E24" s="4">
        <v>10</v>
      </c>
      <c r="F24" s="88"/>
      <c r="G24" s="88"/>
      <c r="H24" s="247"/>
      <c r="I24" s="247"/>
    </row>
    <row r="25" spans="1:18" x14ac:dyDescent="0.25">
      <c r="B25" s="4" t="str">
        <f>C25&amp;D25</f>
        <v>21</v>
      </c>
      <c r="C25" s="4">
        <v>2</v>
      </c>
      <c r="D25" s="4">
        <v>1</v>
      </c>
      <c r="E25" s="4">
        <v>7</v>
      </c>
      <c r="F25" s="275">
        <f>F22</f>
        <v>0</v>
      </c>
      <c r="G25" s="275"/>
    </row>
    <row r="26" spans="1:18" x14ac:dyDescent="0.25">
      <c r="B26" s="4" t="str">
        <f>C26&amp;D26</f>
        <v>22</v>
      </c>
      <c r="C26" s="4">
        <v>2</v>
      </c>
      <c r="D26" s="4">
        <v>2</v>
      </c>
      <c r="E26" s="4">
        <v>7</v>
      </c>
      <c r="F26" s="275">
        <f>F23</f>
        <v>0</v>
      </c>
      <c r="G26" s="275"/>
    </row>
    <row r="27" spans="1:18" x14ac:dyDescent="0.25">
      <c r="B27" s="4" t="str">
        <f>C27&amp;D27</f>
        <v>23</v>
      </c>
      <c r="C27" s="4">
        <v>2</v>
      </c>
      <c r="D27" s="4">
        <v>3</v>
      </c>
      <c r="E27" s="4">
        <v>7</v>
      </c>
      <c r="F27" s="275">
        <f>F24</f>
        <v>0</v>
      </c>
      <c r="G27" s="275"/>
    </row>
    <row r="28" spans="1:18" x14ac:dyDescent="0.25">
      <c r="B28" s="4" t="str">
        <f>C28&amp;D28</f>
        <v>24</v>
      </c>
      <c r="C28" s="4">
        <v>2</v>
      </c>
      <c r="D28" s="4">
        <v>4</v>
      </c>
      <c r="E28" s="4">
        <v>8</v>
      </c>
      <c r="F28" s="88"/>
    </row>
    <row r="29" spans="1:18" x14ac:dyDescent="0.25">
      <c r="B29" s="4" t="str">
        <f>C29&amp;D29</f>
        <v>25</v>
      </c>
      <c r="C29" s="4">
        <v>2</v>
      </c>
      <c r="D29" s="4">
        <v>5</v>
      </c>
      <c r="E29" s="4">
        <v>8</v>
      </c>
      <c r="F29" s="88"/>
    </row>
    <row r="30" spans="1:18" x14ac:dyDescent="0.25">
      <c r="B30" s="4" t="str">
        <f>C30&amp;D30</f>
        <v>26</v>
      </c>
      <c r="C30" s="4">
        <v>2</v>
      </c>
      <c r="D30" s="4">
        <v>6</v>
      </c>
      <c r="E30" s="4">
        <v>8</v>
      </c>
      <c r="F30" s="88"/>
    </row>
    <row r="31" spans="1:18" hidden="1" x14ac:dyDescent="0.25">
      <c r="B31" s="4" t="str">
        <f>C31&amp;D31</f>
        <v>27</v>
      </c>
      <c r="C31" s="4">
        <v>2</v>
      </c>
      <c r="D31" s="4">
        <v>7</v>
      </c>
      <c r="E31" s="4">
        <v>9</v>
      </c>
      <c r="F31" s="88"/>
      <c r="G31" s="88"/>
    </row>
    <row r="32" spans="1:18" hidden="1" x14ac:dyDescent="0.25">
      <c r="B32" s="4" t="str">
        <f>C32&amp;D32</f>
        <v>28</v>
      </c>
      <c r="C32" s="4">
        <v>2</v>
      </c>
      <c r="D32" s="4">
        <v>8</v>
      </c>
      <c r="E32" s="4">
        <v>10</v>
      </c>
      <c r="F32" s="88"/>
      <c r="G32" s="88"/>
    </row>
    <row r="33" spans="2:7" x14ac:dyDescent="0.25">
      <c r="B33" s="4" t="str">
        <f>C33&amp;D33</f>
        <v>31</v>
      </c>
      <c r="C33" s="4">
        <v>3</v>
      </c>
      <c r="D33" s="4">
        <v>1</v>
      </c>
      <c r="E33" s="4">
        <v>7</v>
      </c>
      <c r="F33" s="88"/>
      <c r="G33" s="275"/>
    </row>
    <row r="34" spans="2:7" x14ac:dyDescent="0.25">
      <c r="B34" s="4" t="str">
        <f>C34&amp;D34</f>
        <v>32</v>
      </c>
      <c r="C34" s="4">
        <v>3</v>
      </c>
      <c r="D34" s="4">
        <v>2</v>
      </c>
      <c r="E34" s="4">
        <v>7</v>
      </c>
      <c r="F34" s="88"/>
      <c r="G34" s="275"/>
    </row>
    <row r="35" spans="2:7" x14ac:dyDescent="0.25">
      <c r="B35" s="4" t="str">
        <f>C35&amp;D35</f>
        <v>33</v>
      </c>
      <c r="C35" s="4">
        <v>3</v>
      </c>
      <c r="D35" s="4">
        <v>3</v>
      </c>
      <c r="E35" s="4">
        <v>7</v>
      </c>
      <c r="F35" s="88"/>
      <c r="G35" s="275"/>
    </row>
    <row r="36" spans="2:7" x14ac:dyDescent="0.25">
      <c r="B36" s="4" t="str">
        <f>C36&amp;D36</f>
        <v>34</v>
      </c>
      <c r="C36" s="4">
        <v>3</v>
      </c>
      <c r="D36" s="4">
        <v>4</v>
      </c>
      <c r="E36" s="4">
        <v>8</v>
      </c>
      <c r="F36" s="88"/>
    </row>
    <row r="37" spans="2:7" x14ac:dyDescent="0.25">
      <c r="B37" s="4" t="str">
        <f>C37&amp;D37</f>
        <v>35</v>
      </c>
      <c r="C37" s="4">
        <v>3</v>
      </c>
      <c r="D37" s="4">
        <v>5</v>
      </c>
      <c r="E37" s="4">
        <v>8</v>
      </c>
      <c r="F37" s="88"/>
    </row>
    <row r="38" spans="2:7" x14ac:dyDescent="0.25">
      <c r="B38" s="4" t="str">
        <f>C38&amp;D38</f>
        <v>36</v>
      </c>
      <c r="C38" s="4">
        <v>3</v>
      </c>
      <c r="D38" s="4">
        <v>6</v>
      </c>
      <c r="E38" s="4">
        <v>8</v>
      </c>
      <c r="F38" s="88"/>
    </row>
    <row r="39" spans="2:7" hidden="1" x14ac:dyDescent="0.25">
      <c r="B39" s="4" t="str">
        <f>C39&amp;D39</f>
        <v>37</v>
      </c>
      <c r="C39" s="4">
        <v>3</v>
      </c>
      <c r="D39" s="4">
        <v>7</v>
      </c>
      <c r="E39" s="4">
        <v>9</v>
      </c>
      <c r="F39" s="88"/>
      <c r="G39" s="88"/>
    </row>
    <row r="40" spans="2:7" hidden="1" x14ac:dyDescent="0.25">
      <c r="B40" s="4" t="str">
        <f>C40&amp;D40</f>
        <v>38</v>
      </c>
      <c r="C40" s="4">
        <v>3</v>
      </c>
      <c r="D40" s="4">
        <v>8</v>
      </c>
      <c r="E40" s="4">
        <v>10</v>
      </c>
      <c r="F40" s="88"/>
      <c r="G40" s="88"/>
    </row>
    <row r="41" spans="2:7" x14ac:dyDescent="0.25">
      <c r="B41" s="4" t="str">
        <f>C41&amp;D41</f>
        <v>41</v>
      </c>
      <c r="C41" s="4">
        <v>4</v>
      </c>
      <c r="D41" s="4">
        <v>1</v>
      </c>
      <c r="E41" s="4">
        <v>7</v>
      </c>
      <c r="F41" s="88"/>
      <c r="G41" s="275"/>
    </row>
    <row r="42" spans="2:7" x14ac:dyDescent="0.25">
      <c r="B42" s="4" t="str">
        <f>C42&amp;D42</f>
        <v>42</v>
      </c>
      <c r="C42" s="4">
        <v>4</v>
      </c>
      <c r="D42" s="4">
        <v>2</v>
      </c>
      <c r="E42" s="4">
        <v>7</v>
      </c>
      <c r="F42" s="88"/>
      <c r="G42" s="275"/>
    </row>
    <row r="43" spans="2:7" x14ac:dyDescent="0.25">
      <c r="B43" s="4" t="str">
        <f>C43&amp;D43</f>
        <v>43</v>
      </c>
      <c r="C43" s="4">
        <v>4</v>
      </c>
      <c r="D43" s="4">
        <v>3</v>
      </c>
      <c r="E43" s="4">
        <v>7</v>
      </c>
      <c r="F43" s="88"/>
      <c r="G43" s="275"/>
    </row>
    <row r="44" spans="2:7" x14ac:dyDescent="0.25">
      <c r="B44" s="4" t="str">
        <f>C44&amp;D44</f>
        <v>44</v>
      </c>
      <c r="C44" s="4">
        <v>4</v>
      </c>
      <c r="D44" s="4">
        <v>4</v>
      </c>
      <c r="E44" s="4">
        <v>8</v>
      </c>
      <c r="F44" s="88"/>
    </row>
    <row r="45" spans="2:7" x14ac:dyDescent="0.25">
      <c r="B45" s="4" t="str">
        <f>C45&amp;D45</f>
        <v>45</v>
      </c>
      <c r="C45" s="4">
        <v>4</v>
      </c>
      <c r="D45" s="4">
        <v>5</v>
      </c>
      <c r="E45" s="4">
        <v>8</v>
      </c>
      <c r="F45" s="88"/>
    </row>
    <row r="46" spans="2:7" x14ac:dyDescent="0.25">
      <c r="B46" s="4" t="str">
        <f>C46&amp;D46</f>
        <v>46</v>
      </c>
      <c r="C46" s="4">
        <v>4</v>
      </c>
      <c r="D46" s="4">
        <v>6</v>
      </c>
      <c r="E46" s="4">
        <v>8</v>
      </c>
      <c r="F46" s="88"/>
    </row>
    <row r="47" spans="2:7" hidden="1" x14ac:dyDescent="0.25">
      <c r="B47" s="4" t="str">
        <f>C47&amp;D47</f>
        <v>47</v>
      </c>
      <c r="C47" s="4">
        <v>4</v>
      </c>
      <c r="D47" s="4">
        <v>7</v>
      </c>
      <c r="E47" s="4">
        <v>9</v>
      </c>
      <c r="F47" s="88"/>
      <c r="G47" s="88"/>
    </row>
    <row r="48" spans="2:7" hidden="1" x14ac:dyDescent="0.25">
      <c r="B48" s="4" t="str">
        <f>C48&amp;D48</f>
        <v>48</v>
      </c>
      <c r="C48" s="4">
        <v>4</v>
      </c>
      <c r="D48" s="4">
        <v>8</v>
      </c>
      <c r="E48" s="4">
        <v>10</v>
      </c>
      <c r="F48" s="88"/>
      <c r="G48" s="88"/>
    </row>
  </sheetData>
  <autoFilter ref="B16:I48">
    <filterColumn colId="3">
      <filters>
        <filter val="7"/>
        <filter val="8"/>
      </filters>
    </filterColumn>
  </autoFilter>
  <sortState ref="A17:I48">
    <sortCondition ref="C17:C48"/>
    <sortCondition ref="D17:D48"/>
  </sortState>
  <mergeCells count="5">
    <mergeCell ref="K20:L20"/>
    <mergeCell ref="B1:C1"/>
    <mergeCell ref="D1:E1"/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workbookViewId="0">
      <pane xSplit="4" ySplit="1" topLeftCell="E3" activePane="bottomRight" state="frozen"/>
      <selection pane="topRight" activeCell="D1" sqref="D1"/>
      <selection pane="bottomLeft" activeCell="A2" sqref="A2"/>
      <selection pane="bottomRight" activeCell="H11" sqref="H11"/>
    </sheetView>
  </sheetViews>
  <sheetFormatPr baseColWidth="10" defaultRowHeight="15" x14ac:dyDescent="0.25"/>
  <cols>
    <col min="1" max="1" width="14.140625" style="3" bestFit="1" customWidth="1"/>
    <col min="2" max="3" width="4.7109375" style="4" customWidth="1"/>
    <col min="4" max="4" width="7.42578125" style="4" bestFit="1" customWidth="1"/>
    <col min="5" max="5" width="5.85546875" customWidth="1"/>
    <col min="6" max="6" width="5.140625" customWidth="1"/>
    <col min="7" max="7" width="6.7109375" customWidth="1"/>
    <col min="8" max="8" width="5.42578125" customWidth="1"/>
    <col min="9" max="9" width="5" customWidth="1"/>
    <col min="10" max="10" width="6.7109375" customWidth="1"/>
    <col min="11" max="11" width="5.42578125" customWidth="1"/>
    <col min="12" max="12" width="5.140625" customWidth="1"/>
    <col min="13" max="13" width="6.140625" customWidth="1"/>
    <col min="14" max="14" width="5.42578125" customWidth="1"/>
    <col min="15" max="15" width="5" customWidth="1"/>
    <col min="16" max="16" width="5.28515625" customWidth="1"/>
    <col min="17" max="17" width="5.85546875" customWidth="1"/>
    <col min="18" max="18" width="5.7109375" customWidth="1"/>
    <col min="19" max="19" width="4.42578125" customWidth="1"/>
    <col min="20" max="20" width="5.140625" customWidth="1"/>
    <col min="21" max="21" width="5.42578125" customWidth="1"/>
    <col min="22" max="22" width="4.7109375" customWidth="1"/>
    <col min="23" max="23" width="4.85546875" customWidth="1"/>
    <col min="24" max="24" width="4.7109375" customWidth="1"/>
    <col min="25" max="25" width="4.5703125" customWidth="1"/>
    <col min="26" max="26" width="5.28515625" customWidth="1"/>
    <col min="27" max="27" width="6.85546875" customWidth="1"/>
    <col min="28" max="28" width="6.7109375" customWidth="1"/>
  </cols>
  <sheetData>
    <row r="1" spans="1:28" s="1" customFormat="1" ht="69" x14ac:dyDescent="0.25">
      <c r="A1" s="2" t="s">
        <v>0</v>
      </c>
      <c r="B1" s="1" t="s">
        <v>19</v>
      </c>
      <c r="C1" s="1" t="s">
        <v>1</v>
      </c>
      <c r="D1" s="1" t="s">
        <v>44</v>
      </c>
      <c r="E1" s="7" t="s">
        <v>106</v>
      </c>
      <c r="F1" s="7" t="s">
        <v>107</v>
      </c>
      <c r="G1" s="7" t="s">
        <v>108</v>
      </c>
      <c r="H1" s="7" t="s">
        <v>109</v>
      </c>
      <c r="I1" s="7" t="s">
        <v>110</v>
      </c>
      <c r="J1" s="7" t="s">
        <v>111</v>
      </c>
      <c r="K1" s="7" t="s">
        <v>3</v>
      </c>
      <c r="L1" s="7" t="s">
        <v>4</v>
      </c>
      <c r="M1" s="5" t="s">
        <v>5</v>
      </c>
      <c r="N1" s="5" t="s">
        <v>6</v>
      </c>
      <c r="O1" s="5" t="s">
        <v>115</v>
      </c>
      <c r="P1" s="5" t="s">
        <v>7</v>
      </c>
      <c r="Q1" s="5" t="s">
        <v>116</v>
      </c>
      <c r="R1" s="5" t="s">
        <v>8</v>
      </c>
      <c r="S1" s="11" t="s">
        <v>9</v>
      </c>
      <c r="T1" s="11" t="s">
        <v>10</v>
      </c>
      <c r="U1" s="6" t="s">
        <v>11</v>
      </c>
      <c r="V1" s="6" t="s">
        <v>96</v>
      </c>
      <c r="W1" s="6" t="s">
        <v>12</v>
      </c>
      <c r="X1" s="6" t="s">
        <v>13</v>
      </c>
      <c r="Y1" s="6" t="s">
        <v>14</v>
      </c>
      <c r="Z1" s="14" t="s">
        <v>15</v>
      </c>
      <c r="AA1" s="14" t="s">
        <v>16</v>
      </c>
      <c r="AB1" s="14" t="s">
        <v>17</v>
      </c>
    </row>
    <row r="2" spans="1:28" x14ac:dyDescent="0.25">
      <c r="A2" s="34" t="s">
        <v>20</v>
      </c>
      <c r="B2" s="10">
        <v>3</v>
      </c>
      <c r="C2" s="10">
        <v>75</v>
      </c>
      <c r="D2" s="10">
        <v>10</v>
      </c>
      <c r="E2" s="8">
        <v>4</v>
      </c>
      <c r="F2" s="8">
        <v>4</v>
      </c>
      <c r="G2" s="8">
        <v>4</v>
      </c>
      <c r="H2" s="8">
        <v>3</v>
      </c>
      <c r="I2" s="8">
        <v>3</v>
      </c>
      <c r="J2" s="8">
        <v>2</v>
      </c>
      <c r="K2" s="8">
        <v>3</v>
      </c>
      <c r="L2" s="8">
        <v>0</v>
      </c>
      <c r="M2" s="9">
        <v>1</v>
      </c>
      <c r="N2" s="9">
        <v>2</v>
      </c>
      <c r="O2" s="9">
        <v>1</v>
      </c>
      <c r="P2" s="9">
        <v>0</v>
      </c>
      <c r="Q2" s="9">
        <v>0</v>
      </c>
      <c r="R2" s="9">
        <v>0</v>
      </c>
      <c r="S2" s="12">
        <v>6</v>
      </c>
      <c r="T2" s="12">
        <v>0</v>
      </c>
      <c r="U2" s="13">
        <v>4</v>
      </c>
      <c r="V2" s="13">
        <v>3</v>
      </c>
      <c r="W2" s="13">
        <v>4</v>
      </c>
      <c r="X2" s="13">
        <v>1</v>
      </c>
      <c r="Y2" s="13">
        <v>1</v>
      </c>
      <c r="Z2" s="15">
        <v>1</v>
      </c>
      <c r="AA2" s="15">
        <v>0</v>
      </c>
      <c r="AB2" s="15">
        <v>0</v>
      </c>
    </row>
    <row r="3" spans="1:28" x14ac:dyDescent="0.25">
      <c r="A3" s="34" t="s">
        <v>33</v>
      </c>
      <c r="B3" s="10">
        <v>4</v>
      </c>
      <c r="C3" s="10">
        <v>80</v>
      </c>
      <c r="D3" s="10">
        <v>10</v>
      </c>
      <c r="E3" s="8">
        <v>5</v>
      </c>
      <c r="F3" s="8">
        <v>6</v>
      </c>
      <c r="G3" s="8">
        <v>4</v>
      </c>
      <c r="H3" s="8">
        <v>5</v>
      </c>
      <c r="I3" s="8">
        <v>5</v>
      </c>
      <c r="J3" s="8">
        <v>3</v>
      </c>
      <c r="K3" s="8">
        <v>4</v>
      </c>
      <c r="L3" s="8">
        <v>2</v>
      </c>
      <c r="M3" s="9">
        <v>1</v>
      </c>
      <c r="N3" s="9">
        <v>3</v>
      </c>
      <c r="O3" s="9">
        <v>1</v>
      </c>
      <c r="P3" s="9">
        <v>1</v>
      </c>
      <c r="Q3" s="9">
        <v>0</v>
      </c>
      <c r="R3" s="9">
        <v>0</v>
      </c>
      <c r="S3" s="12">
        <v>5</v>
      </c>
      <c r="T3" s="12">
        <v>1</v>
      </c>
      <c r="U3" s="13">
        <v>4</v>
      </c>
      <c r="V3" s="13">
        <v>3</v>
      </c>
      <c r="W3" s="13">
        <v>3</v>
      </c>
      <c r="X3" s="13">
        <v>1</v>
      </c>
      <c r="Y3" s="13">
        <v>0</v>
      </c>
      <c r="Z3" s="15">
        <v>1</v>
      </c>
      <c r="AA3" s="15">
        <v>0</v>
      </c>
      <c r="AB3" s="15">
        <v>0</v>
      </c>
    </row>
    <row r="4" spans="1:28" x14ac:dyDescent="0.25">
      <c r="A4" s="3">
        <v>921</v>
      </c>
      <c r="B4" s="4">
        <v>4</v>
      </c>
      <c r="C4" s="4">
        <v>88</v>
      </c>
      <c r="D4" s="16">
        <v>10</v>
      </c>
      <c r="E4" s="8">
        <v>5</v>
      </c>
      <c r="F4" s="8">
        <v>5</v>
      </c>
      <c r="G4" s="8">
        <v>3</v>
      </c>
      <c r="H4" s="8">
        <v>6</v>
      </c>
      <c r="I4" s="8">
        <v>5</v>
      </c>
      <c r="J4" s="8">
        <v>2</v>
      </c>
      <c r="K4" s="8">
        <v>4</v>
      </c>
      <c r="L4" s="8">
        <v>2</v>
      </c>
      <c r="M4" s="9">
        <v>1</v>
      </c>
      <c r="N4" s="9">
        <v>4</v>
      </c>
      <c r="O4" s="9">
        <v>1</v>
      </c>
      <c r="P4" s="9">
        <v>1</v>
      </c>
      <c r="Q4" s="9">
        <v>0</v>
      </c>
      <c r="R4" s="9">
        <v>0</v>
      </c>
      <c r="S4" s="12">
        <v>10</v>
      </c>
      <c r="T4" s="12">
        <v>7</v>
      </c>
      <c r="U4" s="13">
        <v>4</v>
      </c>
      <c r="V4" s="13">
        <v>3</v>
      </c>
      <c r="W4" s="13">
        <v>3</v>
      </c>
      <c r="X4" s="13">
        <v>1</v>
      </c>
      <c r="Y4" s="13">
        <v>0</v>
      </c>
      <c r="Z4" s="15">
        <v>1</v>
      </c>
      <c r="AA4" s="15">
        <v>1</v>
      </c>
      <c r="AB4" s="15">
        <v>0</v>
      </c>
    </row>
    <row r="5" spans="1:28" x14ac:dyDescent="0.25">
      <c r="A5" s="34" t="s">
        <v>42</v>
      </c>
      <c r="B5" s="10">
        <v>4</v>
      </c>
      <c r="C5" s="10">
        <v>119</v>
      </c>
      <c r="D5" s="10">
        <v>10</v>
      </c>
      <c r="E5" s="8">
        <v>7</v>
      </c>
      <c r="F5" s="8">
        <v>7</v>
      </c>
      <c r="G5" s="8">
        <v>6</v>
      </c>
      <c r="H5" s="8">
        <v>6</v>
      </c>
      <c r="I5" s="8">
        <v>6</v>
      </c>
      <c r="J5" s="8">
        <v>4</v>
      </c>
      <c r="K5" s="8">
        <v>5</v>
      </c>
      <c r="L5" s="8">
        <v>1</v>
      </c>
      <c r="M5" s="9">
        <v>5</v>
      </c>
      <c r="N5" s="9">
        <v>5</v>
      </c>
      <c r="O5" s="9">
        <v>2</v>
      </c>
      <c r="P5" s="9">
        <v>1</v>
      </c>
      <c r="Q5" s="9">
        <v>1</v>
      </c>
      <c r="R5" s="9">
        <v>1</v>
      </c>
      <c r="S5" s="12">
        <v>15</v>
      </c>
      <c r="T5" s="12">
        <v>13</v>
      </c>
      <c r="U5" s="13">
        <v>5</v>
      </c>
      <c r="V5" s="13">
        <v>6</v>
      </c>
      <c r="W5" s="13">
        <v>5</v>
      </c>
      <c r="X5" s="13">
        <v>1</v>
      </c>
      <c r="Y5" s="13">
        <v>1</v>
      </c>
      <c r="Z5" s="15">
        <v>1</v>
      </c>
      <c r="AA5" s="15">
        <v>1</v>
      </c>
      <c r="AB5" s="15">
        <v>1</v>
      </c>
    </row>
    <row r="6" spans="1:28" x14ac:dyDescent="0.25">
      <c r="A6" s="3" t="s">
        <v>21</v>
      </c>
      <c r="B6" s="4">
        <v>3</v>
      </c>
      <c r="C6" s="4">
        <v>80</v>
      </c>
      <c r="D6" s="4">
        <v>9</v>
      </c>
      <c r="E6" s="8">
        <v>4</v>
      </c>
      <c r="F6" s="8">
        <v>4</v>
      </c>
      <c r="G6" s="8">
        <v>4</v>
      </c>
      <c r="H6" s="8">
        <v>3</v>
      </c>
      <c r="I6" s="8">
        <v>5</v>
      </c>
      <c r="J6" s="8">
        <v>3</v>
      </c>
      <c r="K6" s="8">
        <v>3</v>
      </c>
      <c r="L6" s="8">
        <v>2</v>
      </c>
      <c r="M6" s="9">
        <v>1</v>
      </c>
      <c r="N6" s="9">
        <v>3</v>
      </c>
      <c r="O6" s="9">
        <v>0</v>
      </c>
      <c r="P6" s="9">
        <v>0</v>
      </c>
      <c r="Q6" s="9">
        <v>0</v>
      </c>
      <c r="R6" s="9">
        <v>0</v>
      </c>
      <c r="S6" s="12">
        <v>8</v>
      </c>
      <c r="T6" s="12">
        <v>2</v>
      </c>
      <c r="U6" s="13">
        <v>4</v>
      </c>
      <c r="V6" s="13">
        <v>4</v>
      </c>
      <c r="W6" s="13">
        <v>4</v>
      </c>
      <c r="X6" s="13">
        <v>0</v>
      </c>
      <c r="Y6" s="13">
        <v>0</v>
      </c>
      <c r="Z6" s="15">
        <v>1</v>
      </c>
      <c r="AA6" s="15">
        <v>0</v>
      </c>
      <c r="AB6" s="15">
        <v>0</v>
      </c>
    </row>
    <row r="7" spans="1:28" x14ac:dyDescent="0.25">
      <c r="A7" s="3" t="s">
        <v>22</v>
      </c>
      <c r="B7" s="4">
        <v>4</v>
      </c>
      <c r="C7" s="4">
        <v>67</v>
      </c>
      <c r="D7" s="4">
        <v>9</v>
      </c>
      <c r="E7" s="8">
        <v>4</v>
      </c>
      <c r="F7" s="8">
        <v>5</v>
      </c>
      <c r="G7" s="8">
        <v>2</v>
      </c>
      <c r="H7" s="8">
        <v>1</v>
      </c>
      <c r="I7" s="8">
        <v>3</v>
      </c>
      <c r="J7" s="8">
        <v>3</v>
      </c>
      <c r="K7" s="8">
        <v>2</v>
      </c>
      <c r="L7" s="8">
        <v>0</v>
      </c>
      <c r="M7" s="9">
        <v>1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2">
        <v>5</v>
      </c>
      <c r="T7" s="12">
        <v>0</v>
      </c>
      <c r="U7" s="13">
        <v>4</v>
      </c>
      <c r="V7" s="13">
        <v>2</v>
      </c>
      <c r="W7" s="13">
        <v>1</v>
      </c>
      <c r="X7" s="13">
        <v>0</v>
      </c>
      <c r="Y7" s="13">
        <v>0</v>
      </c>
      <c r="Z7" s="15">
        <v>0</v>
      </c>
      <c r="AA7" s="15">
        <v>0</v>
      </c>
      <c r="AB7" s="15">
        <v>0</v>
      </c>
    </row>
    <row r="8" spans="1:28" x14ac:dyDescent="0.25">
      <c r="A8" s="3" t="s">
        <v>24</v>
      </c>
      <c r="B8" s="4">
        <v>2</v>
      </c>
      <c r="C8" s="4">
        <v>92</v>
      </c>
      <c r="D8" s="4">
        <v>9</v>
      </c>
      <c r="E8" s="8">
        <v>5</v>
      </c>
      <c r="F8" s="8">
        <v>5</v>
      </c>
      <c r="G8" s="8">
        <v>5</v>
      </c>
      <c r="H8" s="8">
        <v>1</v>
      </c>
      <c r="I8" s="8">
        <v>5</v>
      </c>
      <c r="J8" s="8">
        <v>3</v>
      </c>
      <c r="K8" s="8">
        <v>4</v>
      </c>
      <c r="L8" s="8">
        <v>2</v>
      </c>
      <c r="M8" s="9">
        <v>1</v>
      </c>
      <c r="N8" s="9">
        <v>5</v>
      </c>
      <c r="O8" s="9">
        <v>1</v>
      </c>
      <c r="P8" s="9">
        <v>1</v>
      </c>
      <c r="Q8" s="9">
        <v>1</v>
      </c>
      <c r="R8" s="9">
        <v>2</v>
      </c>
      <c r="S8" s="12">
        <v>5</v>
      </c>
      <c r="T8" s="12">
        <v>5</v>
      </c>
      <c r="U8" s="13">
        <v>4</v>
      </c>
      <c r="V8" s="13">
        <v>5</v>
      </c>
      <c r="W8" s="13">
        <v>5</v>
      </c>
      <c r="X8" s="13">
        <v>1</v>
      </c>
      <c r="Y8" s="13">
        <v>0</v>
      </c>
      <c r="Z8" s="15">
        <v>2</v>
      </c>
      <c r="AA8" s="15">
        <v>1</v>
      </c>
      <c r="AB8" s="15">
        <v>0</v>
      </c>
    </row>
    <row r="9" spans="1:28" x14ac:dyDescent="0.25">
      <c r="A9" s="3" t="s">
        <v>26</v>
      </c>
      <c r="B9" s="4">
        <v>3</v>
      </c>
      <c r="C9" s="4">
        <v>84</v>
      </c>
      <c r="D9" s="16">
        <v>9</v>
      </c>
      <c r="E9" s="8">
        <v>5</v>
      </c>
      <c r="F9" s="8">
        <v>5</v>
      </c>
      <c r="G9" s="8">
        <v>5</v>
      </c>
      <c r="H9" s="8">
        <v>5</v>
      </c>
      <c r="I9" s="8">
        <v>5</v>
      </c>
      <c r="J9" s="8">
        <v>3</v>
      </c>
      <c r="K9" s="8">
        <v>3</v>
      </c>
      <c r="L9" s="8">
        <v>3</v>
      </c>
      <c r="M9" s="9">
        <v>3</v>
      </c>
      <c r="N9" s="9">
        <v>3</v>
      </c>
      <c r="O9" s="9">
        <v>1</v>
      </c>
      <c r="P9" s="9">
        <v>1</v>
      </c>
      <c r="Q9" s="9">
        <v>0</v>
      </c>
      <c r="R9" s="9">
        <v>0</v>
      </c>
      <c r="S9" s="12">
        <v>9</v>
      </c>
      <c r="T9" s="12">
        <v>0</v>
      </c>
      <c r="U9" s="13">
        <v>5</v>
      </c>
      <c r="V9" s="13">
        <v>5</v>
      </c>
      <c r="W9" s="13">
        <v>5</v>
      </c>
      <c r="X9" s="13">
        <v>0</v>
      </c>
      <c r="Y9" s="13">
        <v>0</v>
      </c>
      <c r="Z9" s="15">
        <v>1</v>
      </c>
      <c r="AA9" s="15">
        <v>2</v>
      </c>
      <c r="AB9" s="15">
        <v>0</v>
      </c>
    </row>
    <row r="10" spans="1:28" x14ac:dyDescent="0.25">
      <c r="A10" s="3" t="s">
        <v>34</v>
      </c>
      <c r="B10" s="4">
        <v>1</v>
      </c>
      <c r="C10" s="4">
        <v>90</v>
      </c>
      <c r="D10" s="4">
        <v>9</v>
      </c>
      <c r="E10" s="8">
        <v>5</v>
      </c>
      <c r="F10" s="8">
        <v>5</v>
      </c>
      <c r="G10" s="8">
        <v>5</v>
      </c>
      <c r="H10" s="8">
        <v>6</v>
      </c>
      <c r="I10" s="8">
        <v>5</v>
      </c>
      <c r="J10" s="8">
        <v>3</v>
      </c>
      <c r="K10" s="8">
        <v>3</v>
      </c>
      <c r="L10" s="8">
        <v>3</v>
      </c>
      <c r="M10" s="9">
        <v>2</v>
      </c>
      <c r="N10" s="9">
        <v>3</v>
      </c>
      <c r="O10" s="9">
        <v>2</v>
      </c>
      <c r="P10" s="9">
        <v>2</v>
      </c>
      <c r="Q10" s="9">
        <v>1</v>
      </c>
      <c r="R10" s="9">
        <v>0</v>
      </c>
      <c r="S10" s="12">
        <v>7</v>
      </c>
      <c r="T10" s="12">
        <v>3</v>
      </c>
      <c r="U10" s="13">
        <v>5</v>
      </c>
      <c r="V10" s="13">
        <v>5</v>
      </c>
      <c r="W10" s="13">
        <v>5</v>
      </c>
      <c r="X10" s="13">
        <v>1</v>
      </c>
      <c r="Y10" s="13">
        <v>0</v>
      </c>
      <c r="Z10" s="15">
        <v>1</v>
      </c>
      <c r="AA10" s="15">
        <v>1</v>
      </c>
      <c r="AB10" s="15">
        <v>0</v>
      </c>
    </row>
    <row r="11" spans="1:28" x14ac:dyDescent="0.25">
      <c r="A11" s="3" t="s">
        <v>40</v>
      </c>
      <c r="B11" s="4">
        <v>4</v>
      </c>
      <c r="C11" s="4">
        <v>92</v>
      </c>
      <c r="D11" s="4">
        <v>9</v>
      </c>
      <c r="E11" s="8">
        <v>5</v>
      </c>
      <c r="F11" s="8">
        <v>5</v>
      </c>
      <c r="G11" s="8">
        <v>5</v>
      </c>
      <c r="H11" s="8">
        <v>5</v>
      </c>
      <c r="I11" s="8">
        <v>5</v>
      </c>
      <c r="J11" s="8">
        <v>3</v>
      </c>
      <c r="K11" s="8">
        <v>3</v>
      </c>
      <c r="L11" s="8">
        <v>1</v>
      </c>
      <c r="M11" s="9">
        <v>3</v>
      </c>
      <c r="N11" s="9">
        <v>3</v>
      </c>
      <c r="O11" s="9">
        <v>1</v>
      </c>
      <c r="P11" s="9">
        <v>1</v>
      </c>
      <c r="Q11" s="9">
        <v>1</v>
      </c>
      <c r="R11" s="9">
        <v>0</v>
      </c>
      <c r="S11" s="12">
        <v>7</v>
      </c>
      <c r="T11" s="12">
        <v>4</v>
      </c>
      <c r="U11" s="13">
        <v>4</v>
      </c>
      <c r="V11" s="13">
        <v>4</v>
      </c>
      <c r="W11" s="13">
        <v>4</v>
      </c>
      <c r="X11" s="13">
        <v>1</v>
      </c>
      <c r="Y11" s="13">
        <v>0</v>
      </c>
      <c r="Z11" s="15">
        <v>1</v>
      </c>
      <c r="AA11" s="15">
        <v>0</v>
      </c>
      <c r="AB11" s="15"/>
    </row>
    <row r="12" spans="1:28" x14ac:dyDescent="0.25">
      <c r="A12" s="3" t="s">
        <v>18</v>
      </c>
      <c r="B12" s="4">
        <v>4</v>
      </c>
      <c r="C12" s="4">
        <v>61</v>
      </c>
      <c r="D12" s="4">
        <v>8</v>
      </c>
      <c r="E12" s="8">
        <v>4</v>
      </c>
      <c r="F12" s="8">
        <v>4</v>
      </c>
      <c r="G12" s="8">
        <v>3</v>
      </c>
      <c r="H12" s="8">
        <v>3</v>
      </c>
      <c r="I12" s="8">
        <v>3</v>
      </c>
      <c r="J12" s="8">
        <v>2</v>
      </c>
      <c r="K12" s="8">
        <v>2</v>
      </c>
      <c r="L12" s="8">
        <v>0</v>
      </c>
      <c r="M12" s="9">
        <v>1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2">
        <v>2</v>
      </c>
      <c r="T12" s="12">
        <v>0</v>
      </c>
      <c r="U12" s="13">
        <v>4</v>
      </c>
      <c r="V12" s="13">
        <v>4</v>
      </c>
      <c r="W12" s="13">
        <v>3</v>
      </c>
      <c r="X12" s="13">
        <v>0</v>
      </c>
      <c r="Y12" s="13">
        <v>0</v>
      </c>
      <c r="Z12" s="15">
        <v>0</v>
      </c>
      <c r="AA12" s="15">
        <v>0</v>
      </c>
      <c r="AB12" s="15">
        <v>0</v>
      </c>
    </row>
    <row r="13" spans="1:28" x14ac:dyDescent="0.25">
      <c r="A13" s="3" t="s">
        <v>23</v>
      </c>
      <c r="B13" s="4">
        <v>4</v>
      </c>
      <c r="C13" s="4">
        <v>74</v>
      </c>
      <c r="D13" s="4">
        <v>8</v>
      </c>
      <c r="E13" s="8">
        <v>4</v>
      </c>
      <c r="F13" s="8">
        <v>4</v>
      </c>
      <c r="G13" s="8">
        <v>4</v>
      </c>
      <c r="H13" s="8">
        <v>3</v>
      </c>
      <c r="I13" s="8">
        <v>4</v>
      </c>
      <c r="J13" s="8">
        <v>2</v>
      </c>
      <c r="K13" s="8">
        <v>3</v>
      </c>
      <c r="L13" s="8">
        <v>1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12">
        <v>5</v>
      </c>
      <c r="T13" s="12">
        <v>0</v>
      </c>
      <c r="U13" s="13">
        <v>4</v>
      </c>
      <c r="V13" s="13">
        <v>4</v>
      </c>
      <c r="W13" s="13">
        <v>3</v>
      </c>
      <c r="X13" s="13">
        <v>0</v>
      </c>
      <c r="Y13" s="13">
        <v>0</v>
      </c>
      <c r="Z13" s="15">
        <v>1</v>
      </c>
      <c r="AA13" s="15">
        <v>0</v>
      </c>
      <c r="AB13" s="15">
        <v>0</v>
      </c>
    </row>
    <row r="14" spans="1:28" x14ac:dyDescent="0.25">
      <c r="A14" s="3" t="s">
        <v>25</v>
      </c>
      <c r="B14" s="4">
        <v>2</v>
      </c>
      <c r="C14" s="4">
        <v>75</v>
      </c>
      <c r="D14" s="4">
        <v>8</v>
      </c>
      <c r="E14" s="8">
        <v>5</v>
      </c>
      <c r="F14" s="8">
        <v>5</v>
      </c>
      <c r="G14" s="8">
        <v>4</v>
      </c>
      <c r="H14" s="8">
        <v>5</v>
      </c>
      <c r="I14" s="8">
        <v>5</v>
      </c>
      <c r="J14" s="8">
        <v>2</v>
      </c>
      <c r="K14" s="8">
        <v>3</v>
      </c>
      <c r="L14" s="8">
        <v>1</v>
      </c>
      <c r="M14" s="9">
        <v>1</v>
      </c>
      <c r="N14" s="9">
        <v>1</v>
      </c>
      <c r="O14" s="9">
        <v>1</v>
      </c>
      <c r="P14" s="9">
        <v>1</v>
      </c>
      <c r="Q14" s="9">
        <v>0</v>
      </c>
      <c r="R14" s="9">
        <v>0</v>
      </c>
      <c r="S14" s="12">
        <v>8</v>
      </c>
      <c r="T14" s="12">
        <v>0</v>
      </c>
      <c r="U14" s="13">
        <v>4</v>
      </c>
      <c r="V14" s="13">
        <v>3</v>
      </c>
      <c r="W14" s="13">
        <v>4</v>
      </c>
      <c r="X14" s="13">
        <v>0</v>
      </c>
      <c r="Y14" s="13">
        <v>0</v>
      </c>
      <c r="Z14" s="15">
        <v>1</v>
      </c>
      <c r="AA14" s="15">
        <v>0</v>
      </c>
      <c r="AB14" s="15">
        <v>0</v>
      </c>
    </row>
    <row r="15" spans="1:28" x14ac:dyDescent="0.25">
      <c r="A15" s="3" t="s">
        <v>27</v>
      </c>
      <c r="B15" s="4">
        <v>3</v>
      </c>
      <c r="C15" s="4">
        <v>62</v>
      </c>
      <c r="D15" s="4">
        <v>8</v>
      </c>
      <c r="E15" s="8">
        <v>4</v>
      </c>
      <c r="F15" s="8">
        <v>4</v>
      </c>
      <c r="G15" s="8">
        <v>4</v>
      </c>
      <c r="H15" s="8">
        <v>4</v>
      </c>
      <c r="I15" s="8">
        <v>4</v>
      </c>
      <c r="J15" s="8">
        <v>2</v>
      </c>
      <c r="K15" s="8">
        <v>2</v>
      </c>
      <c r="L15" s="8">
        <v>0</v>
      </c>
      <c r="M15" s="9">
        <v>1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12">
        <v>3</v>
      </c>
      <c r="T15" s="12">
        <v>0</v>
      </c>
      <c r="U15" s="13">
        <v>5</v>
      </c>
      <c r="V15" s="13">
        <v>4</v>
      </c>
      <c r="W15" s="13">
        <v>3</v>
      </c>
      <c r="X15" s="13">
        <v>0</v>
      </c>
      <c r="Y15" s="13">
        <v>0</v>
      </c>
      <c r="Z15" s="15">
        <v>0</v>
      </c>
      <c r="AA15" s="15">
        <v>0</v>
      </c>
      <c r="AB15" s="15">
        <v>0</v>
      </c>
    </row>
    <row r="16" spans="1:28" x14ac:dyDescent="0.25">
      <c r="A16" s="3" t="s">
        <v>28</v>
      </c>
      <c r="B16" s="4">
        <v>3</v>
      </c>
      <c r="C16" s="4">
        <v>69</v>
      </c>
      <c r="D16" s="4">
        <v>8</v>
      </c>
      <c r="E16" s="8">
        <v>5</v>
      </c>
      <c r="F16" s="8">
        <v>4</v>
      </c>
      <c r="G16" s="8">
        <v>4</v>
      </c>
      <c r="H16" s="8">
        <v>3</v>
      </c>
      <c r="I16" s="8">
        <v>4</v>
      </c>
      <c r="J16" s="8">
        <v>3</v>
      </c>
      <c r="K16" s="8">
        <v>3</v>
      </c>
      <c r="L16" s="8">
        <v>0</v>
      </c>
      <c r="M16" s="9">
        <v>2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12">
        <v>2</v>
      </c>
      <c r="T16" s="12">
        <v>0</v>
      </c>
      <c r="U16" s="13">
        <v>4</v>
      </c>
      <c r="V16" s="13">
        <v>4</v>
      </c>
      <c r="W16" s="13">
        <v>3</v>
      </c>
      <c r="X16" s="13">
        <v>0</v>
      </c>
      <c r="Y16" s="13">
        <v>0</v>
      </c>
      <c r="Z16" s="15">
        <v>1</v>
      </c>
      <c r="AA16" s="15">
        <v>0</v>
      </c>
      <c r="AB16" s="15">
        <v>0</v>
      </c>
    </row>
    <row r="17" spans="1:28" x14ac:dyDescent="0.25">
      <c r="A17" s="3" t="s">
        <v>29</v>
      </c>
      <c r="B17" s="4">
        <v>4</v>
      </c>
      <c r="C17" s="4">
        <v>65</v>
      </c>
      <c r="D17" s="4">
        <v>8</v>
      </c>
      <c r="E17" s="8">
        <v>4</v>
      </c>
      <c r="F17" s="8">
        <v>4</v>
      </c>
      <c r="G17" s="8">
        <v>2</v>
      </c>
      <c r="H17" s="8">
        <v>2</v>
      </c>
      <c r="I17" s="8">
        <v>4</v>
      </c>
      <c r="J17" s="8">
        <v>1</v>
      </c>
      <c r="K17" s="8">
        <v>1</v>
      </c>
      <c r="L17" s="8">
        <v>1</v>
      </c>
      <c r="M17" s="9">
        <v>1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12">
        <v>5</v>
      </c>
      <c r="T17" s="12">
        <v>0</v>
      </c>
      <c r="U17" s="13">
        <v>3</v>
      </c>
      <c r="V17" s="13">
        <v>2</v>
      </c>
      <c r="W17" s="13">
        <v>2</v>
      </c>
      <c r="X17" s="13">
        <v>0</v>
      </c>
      <c r="Y17" s="13">
        <v>0</v>
      </c>
      <c r="Z17" s="15">
        <v>1</v>
      </c>
      <c r="AA17" s="15">
        <v>0</v>
      </c>
      <c r="AB17" s="15">
        <v>0</v>
      </c>
    </row>
    <row r="18" spans="1:28" x14ac:dyDescent="0.25">
      <c r="A18" s="3" t="s">
        <v>30</v>
      </c>
      <c r="B18" s="4">
        <v>3</v>
      </c>
      <c r="C18" s="4">
        <v>71</v>
      </c>
      <c r="D18" s="4">
        <v>8</v>
      </c>
      <c r="E18" s="8">
        <v>4</v>
      </c>
      <c r="F18" s="8">
        <v>4</v>
      </c>
      <c r="G18" s="8">
        <v>3</v>
      </c>
      <c r="H18" s="8">
        <v>4</v>
      </c>
      <c r="I18" s="8">
        <v>4</v>
      </c>
      <c r="J18" s="8">
        <v>2</v>
      </c>
      <c r="K18" s="8">
        <v>3</v>
      </c>
      <c r="L18" s="8">
        <v>0</v>
      </c>
      <c r="M18" s="9">
        <v>2</v>
      </c>
      <c r="N18" s="9">
        <v>1</v>
      </c>
      <c r="O18" s="9">
        <v>0</v>
      </c>
      <c r="P18" s="9">
        <v>0</v>
      </c>
      <c r="Q18" s="9">
        <v>0</v>
      </c>
      <c r="R18" s="9">
        <v>0</v>
      </c>
      <c r="S18" s="12">
        <v>3</v>
      </c>
      <c r="T18" s="12">
        <v>0</v>
      </c>
      <c r="U18" s="13">
        <v>5</v>
      </c>
      <c r="V18" s="13">
        <v>3</v>
      </c>
      <c r="W18" s="13">
        <v>5</v>
      </c>
      <c r="X18" s="13">
        <v>0</v>
      </c>
      <c r="Y18" s="13">
        <v>0</v>
      </c>
      <c r="Z18" s="15">
        <v>1</v>
      </c>
      <c r="AA18" s="15">
        <v>0</v>
      </c>
      <c r="AB18" s="15">
        <v>0</v>
      </c>
    </row>
    <row r="19" spans="1:28" x14ac:dyDescent="0.25">
      <c r="A19" s="3" t="s">
        <v>31</v>
      </c>
      <c r="B19" s="4">
        <v>2</v>
      </c>
      <c r="C19" s="4">
        <v>79</v>
      </c>
      <c r="D19" s="4">
        <v>8</v>
      </c>
      <c r="E19" s="8">
        <v>5</v>
      </c>
      <c r="F19" s="8">
        <v>5</v>
      </c>
      <c r="G19" s="8">
        <v>5</v>
      </c>
      <c r="H19" s="8">
        <v>5</v>
      </c>
      <c r="I19" s="8">
        <v>5</v>
      </c>
      <c r="J19" s="8">
        <v>2</v>
      </c>
      <c r="K19" s="8">
        <v>3</v>
      </c>
      <c r="L19" s="8">
        <v>1</v>
      </c>
      <c r="M19" s="9">
        <v>2</v>
      </c>
      <c r="N19" s="9">
        <v>3</v>
      </c>
      <c r="O19" s="9">
        <v>1</v>
      </c>
      <c r="P19" s="9">
        <v>0</v>
      </c>
      <c r="Q19" s="9">
        <v>0</v>
      </c>
      <c r="R19" s="9">
        <v>0</v>
      </c>
      <c r="S19" s="12">
        <v>8</v>
      </c>
      <c r="T19" s="12">
        <v>0</v>
      </c>
      <c r="U19" s="13">
        <v>5</v>
      </c>
      <c r="V19" s="13">
        <v>5</v>
      </c>
      <c r="W19" s="13">
        <v>5</v>
      </c>
      <c r="X19" s="13">
        <v>0</v>
      </c>
      <c r="Y19" s="13">
        <v>0</v>
      </c>
      <c r="Z19" s="15">
        <v>1</v>
      </c>
      <c r="AA19" s="15">
        <v>0</v>
      </c>
      <c r="AB19" s="15">
        <v>0</v>
      </c>
    </row>
    <row r="20" spans="1:28" x14ac:dyDescent="0.25">
      <c r="A20" s="3" t="s">
        <v>36</v>
      </c>
      <c r="B20" s="4">
        <v>2</v>
      </c>
      <c r="C20" s="4">
        <v>79</v>
      </c>
      <c r="D20" s="4">
        <v>8</v>
      </c>
      <c r="E20" s="8">
        <v>5</v>
      </c>
      <c r="F20" s="8">
        <v>5</v>
      </c>
      <c r="G20" s="8">
        <v>4</v>
      </c>
      <c r="H20" s="8">
        <v>5</v>
      </c>
      <c r="I20" s="8">
        <v>5</v>
      </c>
      <c r="J20" s="8">
        <v>3</v>
      </c>
      <c r="K20" s="8">
        <v>3</v>
      </c>
      <c r="L20" s="8">
        <v>2</v>
      </c>
      <c r="M20" s="9">
        <v>3</v>
      </c>
      <c r="N20" s="9">
        <v>3</v>
      </c>
      <c r="O20" s="9">
        <v>1</v>
      </c>
      <c r="P20" s="9">
        <v>1</v>
      </c>
      <c r="Q20" s="9">
        <v>0</v>
      </c>
      <c r="R20" s="9">
        <v>0</v>
      </c>
      <c r="S20" s="12">
        <v>10</v>
      </c>
      <c r="T20" s="12">
        <v>0</v>
      </c>
      <c r="U20" s="13">
        <v>4</v>
      </c>
      <c r="V20" s="13">
        <v>4</v>
      </c>
      <c r="W20" s="13">
        <v>5</v>
      </c>
      <c r="X20" s="13">
        <v>0</v>
      </c>
      <c r="Y20" s="13">
        <v>0</v>
      </c>
      <c r="Z20" s="15">
        <v>2</v>
      </c>
      <c r="AA20" s="15">
        <v>1</v>
      </c>
      <c r="AB20" s="15">
        <v>0</v>
      </c>
    </row>
    <row r="21" spans="1:28" x14ac:dyDescent="0.25">
      <c r="A21" s="3" t="s">
        <v>38</v>
      </c>
      <c r="B21" s="4">
        <v>4</v>
      </c>
      <c r="C21" s="4">
        <v>74</v>
      </c>
      <c r="D21" s="4">
        <v>8</v>
      </c>
      <c r="E21" s="8">
        <v>5</v>
      </c>
      <c r="F21" s="8">
        <v>4</v>
      </c>
      <c r="G21" s="8">
        <v>3</v>
      </c>
      <c r="H21" s="8">
        <v>2</v>
      </c>
      <c r="I21" s="8">
        <v>4</v>
      </c>
      <c r="J21" s="8">
        <v>2</v>
      </c>
      <c r="K21" s="8">
        <v>3</v>
      </c>
      <c r="L21" s="8">
        <v>0</v>
      </c>
      <c r="M21" s="9">
        <v>1</v>
      </c>
      <c r="N21" s="9">
        <v>1</v>
      </c>
      <c r="O21" s="9">
        <v>1</v>
      </c>
      <c r="P21" s="9"/>
      <c r="Q21" s="9"/>
      <c r="R21" s="9"/>
      <c r="S21" s="12">
        <v>5</v>
      </c>
      <c r="T21" s="12">
        <v>0</v>
      </c>
      <c r="U21" s="13">
        <v>5</v>
      </c>
      <c r="V21" s="13">
        <v>4</v>
      </c>
      <c r="W21" s="13">
        <v>3</v>
      </c>
      <c r="X21" s="13"/>
      <c r="Y21" s="13"/>
      <c r="Z21" s="15">
        <v>1</v>
      </c>
      <c r="AA21" s="15">
        <v>1</v>
      </c>
      <c r="AB21" s="15"/>
    </row>
    <row r="22" spans="1:28" x14ac:dyDescent="0.25">
      <c r="A22" s="3" t="s">
        <v>43</v>
      </c>
      <c r="B22" s="4">
        <v>4</v>
      </c>
      <c r="C22" s="4">
        <v>79</v>
      </c>
      <c r="D22" s="4">
        <v>8</v>
      </c>
      <c r="E22" s="8">
        <v>5</v>
      </c>
      <c r="F22" s="8">
        <v>5</v>
      </c>
      <c r="G22" s="8">
        <v>5</v>
      </c>
      <c r="H22" s="8">
        <v>5</v>
      </c>
      <c r="I22" s="8">
        <v>5</v>
      </c>
      <c r="J22" s="8">
        <v>3</v>
      </c>
      <c r="K22" s="8">
        <v>3</v>
      </c>
      <c r="L22" s="8">
        <v>1</v>
      </c>
      <c r="M22" s="9">
        <v>3</v>
      </c>
      <c r="N22" s="9">
        <v>2</v>
      </c>
      <c r="O22" s="9">
        <v>1</v>
      </c>
      <c r="P22" s="9"/>
      <c r="Q22" s="9"/>
      <c r="R22" s="9"/>
      <c r="S22" s="12">
        <v>5</v>
      </c>
      <c r="T22" s="12"/>
      <c r="U22" s="13">
        <v>5</v>
      </c>
      <c r="V22" s="13">
        <v>5</v>
      </c>
      <c r="W22" s="13">
        <v>4</v>
      </c>
      <c r="X22" s="13"/>
      <c r="Y22" s="13"/>
      <c r="Z22" s="15"/>
      <c r="AA22" s="15"/>
      <c r="AB22" s="15"/>
    </row>
    <row r="23" spans="1:28" x14ac:dyDescent="0.25">
      <c r="A23" s="3" t="s">
        <v>32</v>
      </c>
      <c r="B23" s="4">
        <v>2</v>
      </c>
      <c r="C23" s="4">
        <v>62</v>
      </c>
      <c r="D23" s="4">
        <v>7</v>
      </c>
      <c r="E23" s="8">
        <v>4</v>
      </c>
      <c r="F23" s="8">
        <v>4</v>
      </c>
      <c r="G23" s="8">
        <v>4</v>
      </c>
      <c r="H23" s="8">
        <v>3</v>
      </c>
      <c r="I23" s="8">
        <v>4</v>
      </c>
      <c r="J23" s="8">
        <v>1</v>
      </c>
      <c r="K23" s="8">
        <v>1</v>
      </c>
      <c r="L23" s="8">
        <v>0</v>
      </c>
      <c r="M23" s="9">
        <v>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12">
        <v>0</v>
      </c>
      <c r="T23" s="12">
        <v>0</v>
      </c>
      <c r="U23" s="13">
        <v>3</v>
      </c>
      <c r="V23" s="13">
        <v>3</v>
      </c>
      <c r="W23" s="13">
        <v>2</v>
      </c>
      <c r="X23" s="13">
        <v>0</v>
      </c>
      <c r="Y23" s="13">
        <v>0</v>
      </c>
      <c r="Z23" s="15">
        <v>0</v>
      </c>
      <c r="AA23" s="15">
        <v>0</v>
      </c>
      <c r="AB23" s="15">
        <v>0</v>
      </c>
    </row>
    <row r="24" spans="1:28" x14ac:dyDescent="0.25">
      <c r="A24" s="3" t="s">
        <v>35</v>
      </c>
      <c r="B24" s="4">
        <v>3</v>
      </c>
      <c r="C24" s="4">
        <v>47</v>
      </c>
      <c r="D24" s="4">
        <v>7</v>
      </c>
      <c r="E24" s="8">
        <v>3</v>
      </c>
      <c r="F24" s="8">
        <v>3</v>
      </c>
      <c r="G24" s="8">
        <v>3</v>
      </c>
      <c r="H24" s="8">
        <v>3</v>
      </c>
      <c r="I24" s="8">
        <v>3</v>
      </c>
      <c r="J24" s="8">
        <v>1</v>
      </c>
      <c r="K24" s="8">
        <v>0</v>
      </c>
      <c r="L24" s="8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12">
        <v>0</v>
      </c>
      <c r="T24" s="12">
        <v>0</v>
      </c>
      <c r="U24" s="13">
        <v>3</v>
      </c>
      <c r="V24" s="13">
        <v>3</v>
      </c>
      <c r="W24" s="13">
        <v>0</v>
      </c>
      <c r="X24" s="13">
        <v>0</v>
      </c>
      <c r="Y24" s="13">
        <v>0</v>
      </c>
      <c r="Z24" s="15">
        <v>0</v>
      </c>
      <c r="AA24" s="15">
        <v>0</v>
      </c>
      <c r="AB24" s="15">
        <v>0</v>
      </c>
    </row>
    <row r="25" spans="1:28" x14ac:dyDescent="0.25">
      <c r="A25" s="3" t="s">
        <v>37</v>
      </c>
      <c r="B25" s="4">
        <v>4</v>
      </c>
      <c r="C25" s="4">
        <v>53</v>
      </c>
      <c r="D25" s="4">
        <v>7</v>
      </c>
      <c r="E25" s="8"/>
      <c r="F25" s="8"/>
      <c r="G25" s="8"/>
      <c r="H25" s="8"/>
      <c r="I25" s="8"/>
      <c r="J25" s="8"/>
      <c r="K25" s="8"/>
      <c r="L25" s="8"/>
      <c r="M25" s="9"/>
      <c r="N25" s="9"/>
      <c r="O25" s="9"/>
      <c r="P25" s="9"/>
      <c r="Q25" s="9"/>
      <c r="R25" s="9"/>
      <c r="S25" s="12"/>
      <c r="T25" s="12"/>
      <c r="U25" s="13"/>
      <c r="V25" s="13"/>
      <c r="W25" s="13"/>
      <c r="X25" s="13"/>
      <c r="Y25" s="13"/>
      <c r="Z25" s="15"/>
      <c r="AA25" s="15"/>
      <c r="AB25" s="15"/>
    </row>
    <row r="26" spans="1:28" x14ac:dyDescent="0.25">
      <c r="A26" s="3" t="s">
        <v>39</v>
      </c>
      <c r="B26" s="4">
        <v>4</v>
      </c>
      <c r="C26" s="4">
        <v>54</v>
      </c>
      <c r="D26" s="4">
        <v>7</v>
      </c>
      <c r="E26" s="8"/>
      <c r="F26" s="8"/>
      <c r="G26" s="8"/>
      <c r="H26" s="8"/>
      <c r="I26" s="8"/>
      <c r="J26" s="8"/>
      <c r="K26" s="8"/>
      <c r="L26" s="8"/>
      <c r="M26" s="9"/>
      <c r="N26" s="9"/>
      <c r="O26" s="9"/>
      <c r="P26" s="9"/>
      <c r="Q26" s="9"/>
      <c r="R26" s="9"/>
      <c r="S26" s="12"/>
      <c r="T26" s="12"/>
      <c r="U26" s="13"/>
      <c r="V26" s="13"/>
      <c r="W26" s="13"/>
      <c r="X26" s="13"/>
      <c r="Y26" s="13"/>
      <c r="Z26" s="15"/>
      <c r="AA26" s="15"/>
      <c r="AB26" s="15"/>
    </row>
    <row r="27" spans="1:28" x14ac:dyDescent="0.25">
      <c r="A27" s="3" t="s">
        <v>46</v>
      </c>
      <c r="B27" s="4">
        <v>4</v>
      </c>
      <c r="C27" s="4">
        <v>62</v>
      </c>
      <c r="D27" s="4">
        <v>7</v>
      </c>
      <c r="E27" s="8">
        <v>4</v>
      </c>
      <c r="F27" s="8">
        <v>4</v>
      </c>
      <c r="G27" s="8">
        <v>4</v>
      </c>
      <c r="H27" s="8">
        <v>4</v>
      </c>
      <c r="I27" s="8">
        <v>2</v>
      </c>
      <c r="J27" s="8">
        <v>2</v>
      </c>
      <c r="K27" s="8">
        <v>2</v>
      </c>
      <c r="L27" s="8">
        <v>0</v>
      </c>
      <c r="M27" s="9">
        <v>2</v>
      </c>
      <c r="N27" s="9">
        <v>2</v>
      </c>
      <c r="O27" s="9"/>
      <c r="P27" s="9"/>
      <c r="Q27" s="9"/>
      <c r="R27" s="9"/>
      <c r="S27" s="12">
        <v>3</v>
      </c>
      <c r="T27" s="12"/>
      <c r="U27" s="13">
        <v>4</v>
      </c>
      <c r="V27" s="13">
        <v>4</v>
      </c>
      <c r="W27" s="13">
        <v>4</v>
      </c>
      <c r="X27" s="13"/>
      <c r="Y27" s="13"/>
      <c r="Z27" s="15"/>
      <c r="AA27" s="15"/>
      <c r="AB27" s="15"/>
    </row>
    <row r="28" spans="1:28" x14ac:dyDescent="0.25">
      <c r="A28" s="3" t="s">
        <v>67</v>
      </c>
      <c r="B28" s="4">
        <v>4</v>
      </c>
      <c r="C28" s="4">
        <v>46</v>
      </c>
      <c r="D28" s="4">
        <v>6</v>
      </c>
    </row>
    <row r="29" spans="1:28" x14ac:dyDescent="0.25">
      <c r="A29" s="3" t="s">
        <v>41</v>
      </c>
      <c r="B29" s="4">
        <v>4</v>
      </c>
      <c r="C29" s="4">
        <v>28</v>
      </c>
      <c r="D29" s="4">
        <v>5</v>
      </c>
      <c r="E29" s="8"/>
      <c r="F29" s="8"/>
      <c r="G29" s="8"/>
      <c r="H29" s="8"/>
      <c r="I29" s="8"/>
      <c r="J29" s="8"/>
      <c r="K29" s="8"/>
      <c r="L29" s="8"/>
      <c r="M29" s="9"/>
      <c r="N29" s="9"/>
      <c r="O29" s="9"/>
      <c r="P29" s="9"/>
      <c r="Q29" s="9"/>
      <c r="R29" s="9"/>
      <c r="S29" s="12"/>
      <c r="T29" s="12"/>
      <c r="U29" s="13"/>
      <c r="V29" s="13"/>
      <c r="W29" s="13"/>
      <c r="X29" s="13"/>
      <c r="Y29" s="13"/>
      <c r="Z29" s="15"/>
      <c r="AA29" s="15"/>
      <c r="AB29" s="15"/>
    </row>
  </sheetData>
  <autoFilter ref="A1:AB1"/>
  <sortState ref="A1:AD29">
    <sortCondition descending="1" ref="D1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2"/>
  <sheetViews>
    <sheetView tabSelected="1" topLeftCell="H1" workbookViewId="0">
      <pane xSplit="1" ySplit="3" topLeftCell="I4" activePane="bottomRight" state="frozen"/>
      <selection activeCell="H1" sqref="H1"/>
      <selection pane="topRight" activeCell="I1" sqref="I1"/>
      <selection pane="bottomLeft" activeCell="H4" sqref="H4"/>
      <selection pane="bottomRight" activeCell="V28" sqref="V28"/>
    </sheetView>
  </sheetViews>
  <sheetFormatPr baseColWidth="10" defaultRowHeight="15" x14ac:dyDescent="0.25"/>
  <cols>
    <col min="1" max="3" width="0" hidden="1" customWidth="1"/>
    <col min="4" max="4" width="0" style="4" hidden="1" customWidth="1"/>
    <col min="5" max="6" width="0" hidden="1" customWidth="1"/>
    <col min="7" max="7" width="3" hidden="1" customWidth="1"/>
    <col min="8" max="8" width="12" customWidth="1"/>
    <col min="9" max="9" width="8.140625" bestFit="1" customWidth="1"/>
    <col min="10" max="10" width="5.85546875" customWidth="1"/>
    <col min="11" max="11" width="8.140625" customWidth="1"/>
    <col min="12" max="12" width="6" customWidth="1"/>
    <col min="13" max="13" width="8.140625" customWidth="1"/>
    <col min="14" max="14" width="6" customWidth="1"/>
    <col min="15" max="15" width="8.140625" customWidth="1"/>
    <col min="16" max="16" width="6" customWidth="1"/>
    <col min="17" max="17" width="8.140625" customWidth="1"/>
    <col min="18" max="18" width="6" customWidth="1"/>
    <col min="19" max="19" width="8.140625" customWidth="1"/>
    <col min="20" max="20" width="6" customWidth="1"/>
    <col min="21" max="21" width="8.140625" customWidth="1"/>
    <col min="22" max="22" width="6" customWidth="1"/>
    <col min="23" max="23" width="8.140625" customWidth="1"/>
    <col min="24" max="24" width="6" customWidth="1"/>
    <col min="25" max="25" width="8.140625" customWidth="1"/>
    <col min="26" max="26" width="6" customWidth="1"/>
    <col min="27" max="27" width="8.140625" customWidth="1"/>
    <col min="28" max="28" width="6" customWidth="1"/>
    <col min="29" max="29" width="8.140625" customWidth="1"/>
    <col min="30" max="30" width="6" customWidth="1"/>
    <col min="31" max="31" width="8.140625" customWidth="1"/>
    <col min="32" max="32" width="6" customWidth="1"/>
    <col min="33" max="33" width="8.140625" customWidth="1"/>
    <col min="34" max="34" width="6" customWidth="1"/>
    <col min="35" max="35" width="8.140625" customWidth="1"/>
    <col min="36" max="36" width="6" customWidth="1"/>
    <col min="37" max="37" width="8.140625" customWidth="1"/>
    <col min="38" max="38" width="6" customWidth="1"/>
    <col min="39" max="39" width="8.140625" customWidth="1"/>
    <col min="40" max="40" width="6" customWidth="1"/>
    <col min="41" max="41" width="8.140625" customWidth="1"/>
    <col min="42" max="42" width="6" customWidth="1"/>
    <col min="43" max="43" width="8.140625" customWidth="1"/>
    <col min="44" max="44" width="6" customWidth="1"/>
    <col min="45" max="45" width="8.140625" customWidth="1"/>
    <col min="46" max="46" width="6" customWidth="1"/>
    <col min="47" max="47" width="8.140625" customWidth="1"/>
    <col min="48" max="48" width="6" customWidth="1"/>
    <col min="49" max="49" width="8.140625" customWidth="1"/>
    <col min="50" max="50" width="6" customWidth="1"/>
    <col min="51" max="51" width="8.140625" customWidth="1"/>
    <col min="52" max="52" width="6" customWidth="1"/>
    <col min="53" max="53" width="8.140625" customWidth="1"/>
    <col min="54" max="54" width="6" customWidth="1"/>
    <col min="55" max="55" width="8.140625" customWidth="1"/>
    <col min="56" max="56" width="6" customWidth="1"/>
    <col min="57" max="57" width="8.140625" hidden="1" customWidth="1"/>
    <col min="58" max="58" width="6" hidden="1" customWidth="1"/>
    <col min="59" max="59" width="8.140625" hidden="1" customWidth="1"/>
    <col min="60" max="60" width="6" hidden="1" customWidth="1"/>
    <col min="61" max="61" width="8.140625" hidden="1" customWidth="1"/>
    <col min="62" max="62" width="6" hidden="1" customWidth="1"/>
    <col min="63" max="63" width="8.140625" hidden="1" customWidth="1"/>
    <col min="64" max="64" width="6" hidden="1" customWidth="1"/>
    <col min="65" max="65" width="8.140625" hidden="1" customWidth="1"/>
    <col min="66" max="66" width="6" hidden="1" customWidth="1"/>
    <col min="67" max="67" width="8.140625" hidden="1" customWidth="1"/>
    <col min="68" max="68" width="6" hidden="1" customWidth="1"/>
    <col min="69" max="69" width="8.140625" hidden="1" customWidth="1"/>
    <col min="70" max="70" width="6" hidden="1" customWidth="1"/>
    <col min="71" max="71" width="8.140625" hidden="1" customWidth="1"/>
    <col min="72" max="72" width="6" hidden="1" customWidth="1"/>
    <col min="73" max="73" width="8.140625" hidden="1" customWidth="1"/>
    <col min="74" max="74" width="6" hidden="1" customWidth="1"/>
    <col min="75" max="75" width="8.140625" hidden="1" customWidth="1"/>
    <col min="76" max="76" width="6" hidden="1" customWidth="1"/>
    <col min="77" max="77" width="8.140625" hidden="1" customWidth="1"/>
    <col min="78" max="78" width="6" hidden="1" customWidth="1"/>
    <col min="79" max="79" width="8.140625" hidden="1" customWidth="1"/>
    <col min="80" max="80" width="6" hidden="1" customWidth="1"/>
  </cols>
  <sheetData>
    <row r="1" spans="1:80" ht="15.75" thickBot="1" x14ac:dyDescent="0.3">
      <c r="I1" s="306">
        <f>VLOOKUP(I$2,Base!$A:$D,4,FALSE)</f>
        <v>10</v>
      </c>
      <c r="J1" s="307"/>
      <c r="K1" s="306">
        <f>VLOOKUP(K$2,Base!$A:$D,4,FALSE)</f>
        <v>9</v>
      </c>
      <c r="L1" s="307"/>
      <c r="M1" s="306">
        <f>VLOOKUP(M$2,Base!$A:$D,4,FALSE)</f>
        <v>9</v>
      </c>
      <c r="N1" s="307"/>
      <c r="O1" s="306">
        <f>VLOOKUP(O$2,Base!$A:$D,4,FALSE)</f>
        <v>9</v>
      </c>
      <c r="P1" s="307"/>
      <c r="Q1" s="306">
        <f>VLOOKUP(Q$2,Base!$A:$D,4,FALSE)</f>
        <v>9</v>
      </c>
      <c r="R1" s="307"/>
      <c r="S1" s="306">
        <f>VLOOKUP(S$2,Base!$A:$D,4,FALSE)</f>
        <v>9</v>
      </c>
      <c r="T1" s="307"/>
      <c r="U1" s="306">
        <f>VLOOKUP(U$2,Base!$A:$D,4,FALSE)</f>
        <v>8</v>
      </c>
      <c r="V1" s="307"/>
      <c r="W1" s="306">
        <f>VLOOKUP(W$2,Base!$A:$D,4,FALSE)</f>
        <v>8</v>
      </c>
      <c r="X1" s="307"/>
      <c r="Y1" s="306">
        <f>VLOOKUP(Y$2,Base!$A:$D,4,FALSE)</f>
        <v>8</v>
      </c>
      <c r="Z1" s="307"/>
      <c r="AA1" s="306">
        <f>VLOOKUP(AA$2,Base!$A:$D,4,FALSE)</f>
        <v>8</v>
      </c>
      <c r="AB1" s="307"/>
      <c r="AC1" s="306">
        <f>VLOOKUP(AC$2,Base!$A:$D,4,FALSE)</f>
        <v>8</v>
      </c>
      <c r="AD1" s="307"/>
      <c r="AE1" s="306">
        <f>VLOOKUP(AE$2,Base!$A:$D,4,FALSE)</f>
        <v>8</v>
      </c>
      <c r="AF1" s="307"/>
      <c r="AG1" s="306">
        <f>VLOOKUP(AG$2,Base!$A:$D,4,FALSE)</f>
        <v>8</v>
      </c>
      <c r="AH1" s="307"/>
      <c r="AI1" s="306">
        <f>VLOOKUP(AI$2,Base!$A:$D,4,FALSE)</f>
        <v>7</v>
      </c>
      <c r="AJ1" s="307"/>
      <c r="AK1" s="306" t="e">
        <f>VLOOKUP(AK$2,Base!$A:$D,4,FALSE)</f>
        <v>#N/A</v>
      </c>
      <c r="AL1" s="307"/>
      <c r="AM1" s="306">
        <f>VLOOKUP(AM$2,Base!$A:$D,4,FALSE)</f>
        <v>10</v>
      </c>
      <c r="AN1" s="307"/>
      <c r="AO1" s="306">
        <f>VLOOKUP(AO$2,Base!$A:$D,4,FALSE)</f>
        <v>10</v>
      </c>
      <c r="AP1" s="307"/>
      <c r="AQ1" s="306">
        <f>VLOOKUP(AQ$2,Base!$A:$D,4,FALSE)</f>
        <v>10</v>
      </c>
      <c r="AR1" s="307"/>
      <c r="AS1" s="306">
        <f>VLOOKUP(AS$2,Base!$A:$D,4,FALSE)</f>
        <v>9</v>
      </c>
      <c r="AT1" s="307"/>
      <c r="AU1" s="306">
        <f>VLOOKUP(AU$2,Base!$A:$D,4,FALSE)</f>
        <v>8</v>
      </c>
      <c r="AV1" s="307"/>
      <c r="AW1" s="306">
        <f>VLOOKUP(AW$2,Base!$A:$D,4,FALSE)</f>
        <v>8</v>
      </c>
      <c r="AX1" s="307"/>
      <c r="AY1" s="306">
        <f>VLOOKUP(AY$2,Base!$A:$D,4,FALSE)</f>
        <v>8</v>
      </c>
      <c r="AZ1" s="307"/>
      <c r="BA1" s="306">
        <f>VLOOKUP(BA$2,Base!$A:$D,4,FALSE)</f>
        <v>8</v>
      </c>
      <c r="BB1" s="307"/>
      <c r="BC1" s="306">
        <f>VLOOKUP(BC$2,Base!$A:$D,4,FALSE)</f>
        <v>7</v>
      </c>
      <c r="BD1" s="307"/>
      <c r="BE1" s="306">
        <f>VLOOKUP(BE$2,Base!$A:$D,4,FALSE)</f>
        <v>8</v>
      </c>
      <c r="BF1" s="307"/>
      <c r="BG1" s="306">
        <f>VLOOKUP(BG$2,Base!$A:$D,4,FALSE)</f>
        <v>8</v>
      </c>
      <c r="BH1" s="307"/>
      <c r="BI1" s="306">
        <f>VLOOKUP(BI$2,Base!$A:$D,4,FALSE)</f>
        <v>8</v>
      </c>
      <c r="BJ1" s="307"/>
      <c r="BK1" s="306">
        <f>VLOOKUP(BK$2,Base!$A:$D,4,FALSE)</f>
        <v>8</v>
      </c>
      <c r="BL1" s="307"/>
      <c r="BM1" s="306">
        <f>VLOOKUP(BM$2,Base!$A:$D,4,FALSE)</f>
        <v>8</v>
      </c>
      <c r="BN1" s="307"/>
      <c r="BO1" s="306">
        <f>VLOOKUP(BO$2,Base!$A:$D,4,FALSE)</f>
        <v>8</v>
      </c>
      <c r="BP1" s="307"/>
      <c r="BQ1" s="306">
        <f>VLOOKUP(BQ$2,Base!$A:$D,4,FALSE)</f>
        <v>8</v>
      </c>
      <c r="BR1" s="307"/>
      <c r="BS1" s="306">
        <f>VLOOKUP(BS$2,Base!$A:$D,4,FALSE)</f>
        <v>8</v>
      </c>
      <c r="BT1" s="307"/>
      <c r="BU1" s="306">
        <f>VLOOKUP(BU$2,Base!$A:$D,4,FALSE)</f>
        <v>8</v>
      </c>
      <c r="BV1" s="307"/>
      <c r="BW1" s="306">
        <f>VLOOKUP(BW$2,Base!$A:$D,4,FALSE)</f>
        <v>8</v>
      </c>
      <c r="BX1" s="307"/>
      <c r="BY1" s="306">
        <f>VLOOKUP(BY$2,Base!$A:$D,4,FALSE)</f>
        <v>8</v>
      </c>
      <c r="BZ1" s="307"/>
      <c r="CA1" s="306">
        <f>VLOOKUP(CA$2,Base!$A:$D,4,FALSE)</f>
        <v>8</v>
      </c>
      <c r="CB1" s="307"/>
    </row>
    <row r="2" spans="1:80" ht="15.75" thickBot="1" x14ac:dyDescent="0.3">
      <c r="I2" s="309" t="s">
        <v>141</v>
      </c>
      <c r="J2" s="310"/>
      <c r="K2" s="309" t="s">
        <v>34</v>
      </c>
      <c r="L2" s="310"/>
      <c r="M2" s="309" t="s">
        <v>26</v>
      </c>
      <c r="N2" s="310"/>
      <c r="O2" s="309" t="s">
        <v>21</v>
      </c>
      <c r="P2" s="310"/>
      <c r="Q2" s="309" t="s">
        <v>24</v>
      </c>
      <c r="R2" s="310"/>
      <c r="S2" s="309" t="s">
        <v>40</v>
      </c>
      <c r="T2" s="310"/>
      <c r="U2" s="309" t="s">
        <v>18</v>
      </c>
      <c r="V2" s="310"/>
      <c r="W2" s="309" t="s">
        <v>25</v>
      </c>
      <c r="X2" s="310"/>
      <c r="Y2" s="309" t="s">
        <v>27</v>
      </c>
      <c r="Z2" s="310"/>
      <c r="AA2" s="309" t="s">
        <v>28</v>
      </c>
      <c r="AB2" s="310"/>
      <c r="AC2" s="309" t="s">
        <v>30</v>
      </c>
      <c r="AD2" s="310"/>
      <c r="AE2" s="309" t="s">
        <v>31</v>
      </c>
      <c r="AF2" s="310"/>
      <c r="AG2" s="309" t="s">
        <v>36</v>
      </c>
      <c r="AH2" s="310"/>
      <c r="AI2" s="309" t="s">
        <v>32</v>
      </c>
      <c r="AJ2" s="310"/>
      <c r="AK2" s="309"/>
      <c r="AL2" s="310"/>
      <c r="AM2" s="309" t="s">
        <v>33</v>
      </c>
      <c r="AN2" s="310"/>
      <c r="AO2" s="309">
        <v>921</v>
      </c>
      <c r="AP2" s="310"/>
      <c r="AQ2" s="309" t="s">
        <v>42</v>
      </c>
      <c r="AR2" s="310"/>
      <c r="AS2" s="309" t="s">
        <v>22</v>
      </c>
      <c r="AT2" s="310"/>
      <c r="AU2" s="309" t="s">
        <v>23</v>
      </c>
      <c r="AV2" s="310"/>
      <c r="AW2" s="309" t="s">
        <v>29</v>
      </c>
      <c r="AX2" s="310"/>
      <c r="AY2" s="309" t="s">
        <v>38</v>
      </c>
      <c r="AZ2" s="310"/>
      <c r="BA2" s="309" t="s">
        <v>43</v>
      </c>
      <c r="BB2" s="310"/>
      <c r="BC2" s="309" t="s">
        <v>46</v>
      </c>
      <c r="BD2" s="310"/>
      <c r="BE2" s="309" t="s">
        <v>31</v>
      </c>
      <c r="BF2" s="310"/>
      <c r="BG2" s="309" t="s">
        <v>31</v>
      </c>
      <c r="BH2" s="310"/>
      <c r="BI2" s="309" t="s">
        <v>31</v>
      </c>
      <c r="BJ2" s="310"/>
      <c r="BK2" s="309" t="s">
        <v>31</v>
      </c>
      <c r="BL2" s="310"/>
      <c r="BM2" s="309" t="s">
        <v>31</v>
      </c>
      <c r="BN2" s="310"/>
      <c r="BO2" s="309" t="s">
        <v>31</v>
      </c>
      <c r="BP2" s="310"/>
      <c r="BQ2" s="309" t="s">
        <v>31</v>
      </c>
      <c r="BR2" s="310"/>
      <c r="BS2" s="309" t="s">
        <v>31</v>
      </c>
      <c r="BT2" s="310"/>
      <c r="BU2" s="309" t="s">
        <v>31</v>
      </c>
      <c r="BV2" s="310"/>
      <c r="BW2" s="309" t="s">
        <v>31</v>
      </c>
      <c r="BX2" s="310"/>
      <c r="BY2" s="309" t="s">
        <v>31</v>
      </c>
      <c r="BZ2" s="310"/>
      <c r="CA2" s="309" t="s">
        <v>31</v>
      </c>
      <c r="CB2" s="310"/>
    </row>
    <row r="3" spans="1:80" ht="15.75" thickBot="1" x14ac:dyDescent="0.3">
      <c r="B3" s="52"/>
      <c r="C3" s="283" t="s">
        <v>114</v>
      </c>
      <c r="D3" s="284" t="s">
        <v>44</v>
      </c>
      <c r="E3" s="4"/>
      <c r="I3" s="303" t="s">
        <v>120</v>
      </c>
      <c r="J3" s="304" t="s">
        <v>44</v>
      </c>
      <c r="K3" s="303" t="s">
        <v>120</v>
      </c>
      <c r="L3" s="304" t="s">
        <v>44</v>
      </c>
      <c r="M3" s="303" t="s">
        <v>120</v>
      </c>
      <c r="N3" s="304" t="s">
        <v>44</v>
      </c>
      <c r="O3" s="303" t="s">
        <v>120</v>
      </c>
      <c r="P3" s="304" t="s">
        <v>44</v>
      </c>
      <c r="Q3" s="303" t="s">
        <v>120</v>
      </c>
      <c r="R3" s="304" t="s">
        <v>44</v>
      </c>
      <c r="S3" s="303" t="s">
        <v>120</v>
      </c>
      <c r="T3" s="304" t="s">
        <v>44</v>
      </c>
      <c r="U3" s="303" t="s">
        <v>120</v>
      </c>
      <c r="V3" s="304" t="s">
        <v>44</v>
      </c>
      <c r="W3" s="303" t="s">
        <v>120</v>
      </c>
      <c r="X3" s="304" t="s">
        <v>44</v>
      </c>
      <c r="Y3" s="303" t="s">
        <v>120</v>
      </c>
      <c r="Z3" s="304" t="s">
        <v>44</v>
      </c>
      <c r="AA3" s="303" t="s">
        <v>120</v>
      </c>
      <c r="AB3" s="304" t="s">
        <v>44</v>
      </c>
      <c r="AC3" s="303" t="s">
        <v>120</v>
      </c>
      <c r="AD3" s="304" t="s">
        <v>44</v>
      </c>
      <c r="AE3" s="303" t="s">
        <v>120</v>
      </c>
      <c r="AF3" s="304" t="s">
        <v>44</v>
      </c>
      <c r="AG3" s="303" t="s">
        <v>120</v>
      </c>
      <c r="AH3" s="304" t="s">
        <v>44</v>
      </c>
      <c r="AI3" s="303" t="s">
        <v>120</v>
      </c>
      <c r="AJ3" s="304" t="s">
        <v>44</v>
      </c>
      <c r="AK3" s="303" t="s">
        <v>120</v>
      </c>
      <c r="AL3" s="304" t="s">
        <v>44</v>
      </c>
      <c r="AM3" s="303" t="s">
        <v>120</v>
      </c>
      <c r="AN3" s="304" t="s">
        <v>44</v>
      </c>
      <c r="AO3" s="303" t="s">
        <v>120</v>
      </c>
      <c r="AP3" s="304" t="s">
        <v>44</v>
      </c>
      <c r="AQ3" s="303" t="s">
        <v>120</v>
      </c>
      <c r="AR3" s="304" t="s">
        <v>44</v>
      </c>
      <c r="AS3" s="303" t="s">
        <v>120</v>
      </c>
      <c r="AT3" s="304" t="s">
        <v>44</v>
      </c>
      <c r="AU3" s="303" t="s">
        <v>120</v>
      </c>
      <c r="AV3" s="304" t="s">
        <v>44</v>
      </c>
      <c r="AW3" s="303" t="s">
        <v>120</v>
      </c>
      <c r="AX3" s="304" t="s">
        <v>44</v>
      </c>
      <c r="AY3" s="303" t="s">
        <v>120</v>
      </c>
      <c r="AZ3" s="304" t="s">
        <v>44</v>
      </c>
      <c r="BA3" s="303" t="s">
        <v>120</v>
      </c>
      <c r="BB3" s="304" t="s">
        <v>44</v>
      </c>
      <c r="BC3" s="303" t="s">
        <v>120</v>
      </c>
      <c r="BD3" s="304" t="s">
        <v>44</v>
      </c>
      <c r="BE3" s="303" t="s">
        <v>120</v>
      </c>
      <c r="BF3" s="304" t="s">
        <v>44</v>
      </c>
      <c r="BG3" s="303" t="s">
        <v>120</v>
      </c>
      <c r="BH3" s="304" t="s">
        <v>44</v>
      </c>
      <c r="BI3" s="303" t="s">
        <v>120</v>
      </c>
      <c r="BJ3" s="304" t="s">
        <v>44</v>
      </c>
      <c r="BK3" s="303" t="s">
        <v>120</v>
      </c>
      <c r="BL3" s="304" t="s">
        <v>44</v>
      </c>
      <c r="BM3" s="303" t="s">
        <v>120</v>
      </c>
      <c r="BN3" s="304" t="s">
        <v>44</v>
      </c>
      <c r="BO3" s="303" t="s">
        <v>120</v>
      </c>
      <c r="BP3" s="304" t="s">
        <v>44</v>
      </c>
      <c r="BQ3" s="303" t="s">
        <v>120</v>
      </c>
      <c r="BR3" s="304" t="s">
        <v>44</v>
      </c>
      <c r="BS3" s="303" t="s">
        <v>120</v>
      </c>
      <c r="BT3" s="304" t="s">
        <v>44</v>
      </c>
      <c r="BU3" s="303" t="s">
        <v>120</v>
      </c>
      <c r="BV3" s="304" t="s">
        <v>44</v>
      </c>
      <c r="BW3" s="303" t="s">
        <v>120</v>
      </c>
      <c r="BX3" s="304" t="s">
        <v>44</v>
      </c>
      <c r="BY3" s="303" t="s">
        <v>120</v>
      </c>
      <c r="BZ3" s="304" t="s">
        <v>44</v>
      </c>
      <c r="CA3" s="303" t="s">
        <v>120</v>
      </c>
      <c r="CB3" s="304" t="s">
        <v>44</v>
      </c>
    </row>
    <row r="4" spans="1:80" x14ac:dyDescent="0.25">
      <c r="A4" t="str">
        <f>B4&amp;C4</f>
        <v>Archer4</v>
      </c>
      <c r="B4" s="290" t="s">
        <v>106</v>
      </c>
      <c r="C4" s="286">
        <v>4</v>
      </c>
      <c r="D4" s="276">
        <v>7</v>
      </c>
      <c r="E4" s="4"/>
      <c r="G4">
        <v>5</v>
      </c>
      <c r="H4" s="279" t="s">
        <v>106</v>
      </c>
      <c r="I4" s="89">
        <f>VLOOKUP(I$2,Base!$A$1:$AB$29,'Exploit base'!$G4,FALSE)</f>
        <v>4</v>
      </c>
      <c r="J4" s="59">
        <f>IFERROR(VLOOKUP(($H4&amp;I4),$A$4:$D$72,4,FALSE),6)</f>
        <v>7</v>
      </c>
      <c r="K4" s="89">
        <f>VLOOKUP(K$2,Base!$A$1:$AB$29,'Exploit base'!$G4,FALSE)</f>
        <v>5</v>
      </c>
      <c r="L4" s="59">
        <f>IFERROR(VLOOKUP(($H4&amp;K4),$A$4:$D$72,4,FALSE),6)</f>
        <v>8</v>
      </c>
      <c r="M4" s="89">
        <f>VLOOKUP(M$2,Base!$A$1:$AB$29,'Exploit base'!$G4,FALSE)</f>
        <v>5</v>
      </c>
      <c r="N4" s="59">
        <f>IFERROR(VLOOKUP(($H4&amp;M4),$A$4:$D$72,4,FALSE),6)</f>
        <v>8</v>
      </c>
      <c r="O4" s="89">
        <f>VLOOKUP(O$2,Base!$A$1:$AB$29,'Exploit base'!$G4,FALSE)</f>
        <v>4</v>
      </c>
      <c r="P4" s="59">
        <f t="shared" ref="P4:AF4" si="0">IFERROR(VLOOKUP(($H4&amp;O4),$A$4:$D$72,4,FALSE),6)</f>
        <v>7</v>
      </c>
      <c r="Q4" s="89">
        <f>VLOOKUP(Q$2,Base!$A$1:$AB$29,'Exploit base'!$G4,FALSE)</f>
        <v>5</v>
      </c>
      <c r="R4" s="59">
        <f t="shared" ref="R4:AF4" si="1">IFERROR(VLOOKUP(($H4&amp;Q4),$A$4:$D$72,4,FALSE),6)</f>
        <v>8</v>
      </c>
      <c r="S4" s="89">
        <f>VLOOKUP(S$2,Base!$A$1:$AB$29,'Exploit base'!$G4,FALSE)</f>
        <v>5</v>
      </c>
      <c r="T4" s="59">
        <f t="shared" ref="T4:AF4" si="2">IFERROR(VLOOKUP(($H4&amp;S4),$A$4:$D$72,4,FALSE),6)</f>
        <v>8</v>
      </c>
      <c r="U4" s="89">
        <f>VLOOKUP(U$2,Base!$A$1:$AB$29,'Exploit base'!$G4,FALSE)</f>
        <v>4</v>
      </c>
      <c r="V4" s="59">
        <f t="shared" ref="V4:AF4" si="3">IFERROR(VLOOKUP(($H4&amp;U4),$A$4:$D$72,4,FALSE),6)</f>
        <v>7</v>
      </c>
      <c r="W4" s="89">
        <f>VLOOKUP(W$2,Base!$A$1:$AB$29,'Exploit base'!$G4,FALSE)</f>
        <v>5</v>
      </c>
      <c r="X4" s="59">
        <f t="shared" ref="X4:AF4" si="4">IFERROR(VLOOKUP(($H4&amp;W4),$A$4:$D$72,4,FALSE),6)</f>
        <v>8</v>
      </c>
      <c r="Y4" s="89">
        <f>VLOOKUP(Y$2,Base!$A$1:$AB$29,'Exploit base'!$G4,FALSE)</f>
        <v>4</v>
      </c>
      <c r="Z4" s="59">
        <f t="shared" ref="Z4:AF4" si="5">IFERROR(VLOOKUP(($H4&amp;Y4),$A$4:$D$72,4,FALSE),6)</f>
        <v>7</v>
      </c>
      <c r="AA4" s="89">
        <f>VLOOKUP(AA$2,Base!$A$1:$AB$29,'Exploit base'!$G4,FALSE)</f>
        <v>5</v>
      </c>
      <c r="AB4" s="59">
        <f t="shared" ref="AB4:AF4" si="6">IFERROR(VLOOKUP(($H4&amp;AA4),$A$4:$D$72,4,FALSE),6)</f>
        <v>8</v>
      </c>
      <c r="AC4" s="89">
        <f>VLOOKUP(AC$2,Base!$A$1:$AB$29,'Exploit base'!$G4,FALSE)</f>
        <v>4</v>
      </c>
      <c r="AD4" s="59">
        <f t="shared" ref="AD4:AF4" si="7">IFERROR(VLOOKUP(($H4&amp;AC4),$A$4:$D$72,4,FALSE),6)</f>
        <v>7</v>
      </c>
      <c r="AE4" s="89">
        <f>VLOOKUP(AE$2,Base!$A$1:$AB$29,'Exploit base'!$G4,FALSE)</f>
        <v>5</v>
      </c>
      <c r="AF4" s="59">
        <f t="shared" ref="AF4:CB4" si="8">IFERROR(VLOOKUP(($H4&amp;AE4),$A$4:$D$72,4,FALSE),6)</f>
        <v>8</v>
      </c>
      <c r="AG4" s="89">
        <f>VLOOKUP(AG$2,Base!$A$1:$AB$29,'Exploit base'!$G4,FALSE)</f>
        <v>5</v>
      </c>
      <c r="AH4" s="59">
        <f t="shared" si="8"/>
        <v>8</v>
      </c>
      <c r="AI4" s="89">
        <f>VLOOKUP(AI$2,Base!$A$1:$AB$29,'Exploit base'!$G4,FALSE)</f>
        <v>4</v>
      </c>
      <c r="AJ4" s="59">
        <f t="shared" si="8"/>
        <v>7</v>
      </c>
      <c r="AK4" s="89" t="e">
        <f>VLOOKUP(AK$2,Base!$A$1:$AB$29,'Exploit base'!$G4,FALSE)</f>
        <v>#N/A</v>
      </c>
      <c r="AL4" s="59">
        <f t="shared" si="8"/>
        <v>6</v>
      </c>
      <c r="AM4" s="89">
        <f>VLOOKUP(AM$2,Base!$A$1:$AB$29,'Exploit base'!$G4,FALSE)</f>
        <v>5</v>
      </c>
      <c r="AN4" s="59">
        <f t="shared" si="8"/>
        <v>8</v>
      </c>
      <c r="AO4" s="89">
        <f>VLOOKUP(AO$2,Base!$A$1:$AB$29,'Exploit base'!$G4,FALSE)</f>
        <v>5</v>
      </c>
      <c r="AP4" s="59">
        <f t="shared" si="8"/>
        <v>8</v>
      </c>
      <c r="AQ4" s="89">
        <f>VLOOKUP(AQ$2,Base!$A$1:$AB$29,'Exploit base'!$G4,FALSE)</f>
        <v>7</v>
      </c>
      <c r="AR4" s="59">
        <f t="shared" si="8"/>
        <v>10</v>
      </c>
      <c r="AS4" s="89">
        <f>VLOOKUP(AS$2,Base!$A$1:$AB$29,'Exploit base'!$G4,FALSE)</f>
        <v>4</v>
      </c>
      <c r="AT4" s="59">
        <f t="shared" si="8"/>
        <v>7</v>
      </c>
      <c r="AU4" s="89">
        <f>VLOOKUP(AU$2,Base!$A$1:$AB$29,'Exploit base'!$G4,FALSE)</f>
        <v>4</v>
      </c>
      <c r="AV4" s="59">
        <f t="shared" si="8"/>
        <v>7</v>
      </c>
      <c r="AW4" s="313">
        <f>VLOOKUP(AW$2,Base!$A$1:$AB$29,'Exploit base'!$G4,FALSE)</f>
        <v>4</v>
      </c>
      <c r="AX4" s="59">
        <f t="shared" si="8"/>
        <v>7</v>
      </c>
      <c r="AY4" s="89">
        <f>VLOOKUP(AY$2,Base!$A$1:$AB$29,'Exploit base'!$G4,FALSE)</f>
        <v>5</v>
      </c>
      <c r="AZ4" s="59">
        <f t="shared" si="8"/>
        <v>8</v>
      </c>
      <c r="BA4" s="89">
        <f>VLOOKUP(BA$2,Base!$A$1:$AB$29,'Exploit base'!$G4,FALSE)</f>
        <v>5</v>
      </c>
      <c r="BB4" s="59">
        <f t="shared" si="8"/>
        <v>8</v>
      </c>
      <c r="BC4" s="89">
        <f>VLOOKUP(BC$2,Base!$A$1:$AB$29,'Exploit base'!$G4,FALSE)</f>
        <v>4</v>
      </c>
      <c r="BD4" s="59">
        <f t="shared" si="8"/>
        <v>7</v>
      </c>
      <c r="BE4" s="89">
        <f>VLOOKUP(BE$2,Base!$A$1:$AB$29,'Exploit base'!$G4,FALSE)</f>
        <v>5</v>
      </c>
      <c r="BF4" s="59">
        <f t="shared" si="8"/>
        <v>8</v>
      </c>
      <c r="BG4" s="89">
        <f>VLOOKUP(BG$2,Base!$A$1:$AB$29,'Exploit base'!$G4,FALSE)</f>
        <v>5</v>
      </c>
      <c r="BH4" s="59">
        <f t="shared" si="8"/>
        <v>8</v>
      </c>
      <c r="BI4" s="89">
        <f>VLOOKUP(BI$2,Base!$A$1:$AB$29,'Exploit base'!$G4,FALSE)</f>
        <v>5</v>
      </c>
      <c r="BJ4" s="59">
        <f t="shared" si="8"/>
        <v>8</v>
      </c>
      <c r="BK4" s="89">
        <f>VLOOKUP(BK$2,Base!$A$1:$AB$29,'Exploit base'!$G4,FALSE)</f>
        <v>5</v>
      </c>
      <c r="BL4" s="59">
        <f t="shared" si="8"/>
        <v>8</v>
      </c>
      <c r="BM4" s="89">
        <f>VLOOKUP(BM$2,Base!$A$1:$AB$29,'Exploit base'!$G4,FALSE)</f>
        <v>5</v>
      </c>
      <c r="BN4" s="59">
        <f t="shared" si="8"/>
        <v>8</v>
      </c>
      <c r="BO4" s="89">
        <f>VLOOKUP(BO$2,Base!$A$1:$AB$29,'Exploit base'!$G4,FALSE)</f>
        <v>5</v>
      </c>
      <c r="BP4" s="59">
        <f t="shared" si="8"/>
        <v>8</v>
      </c>
      <c r="BQ4" s="89">
        <f>VLOOKUP(BQ$2,Base!$A$1:$AB$29,'Exploit base'!$G4,FALSE)</f>
        <v>5</v>
      </c>
      <c r="BR4" s="59">
        <f t="shared" si="8"/>
        <v>8</v>
      </c>
      <c r="BS4" s="89">
        <f>VLOOKUP(BS$2,Base!$A$1:$AB$29,'Exploit base'!$G4,FALSE)</f>
        <v>5</v>
      </c>
      <c r="BT4" s="59">
        <f t="shared" si="8"/>
        <v>8</v>
      </c>
      <c r="BU4" s="89">
        <f>VLOOKUP(BU$2,Base!$A$1:$AB$29,'Exploit base'!$G4,FALSE)</f>
        <v>5</v>
      </c>
      <c r="BV4" s="59">
        <f t="shared" si="8"/>
        <v>8</v>
      </c>
      <c r="BW4" s="89">
        <f>VLOOKUP(BW$2,Base!$A$1:$AB$29,'Exploit base'!$G4,FALSE)</f>
        <v>5</v>
      </c>
      <c r="BX4" s="59">
        <f t="shared" si="8"/>
        <v>8</v>
      </c>
      <c r="BY4" s="89">
        <f>VLOOKUP(BY$2,Base!$A$1:$AB$29,'Exploit base'!$G4,FALSE)</f>
        <v>5</v>
      </c>
      <c r="BZ4" s="59">
        <f t="shared" si="8"/>
        <v>8</v>
      </c>
      <c r="CA4" s="89">
        <f>VLOOKUP(CA$2,Base!$A$1:$AB$29,'Exploit base'!$G4,FALSE)</f>
        <v>5</v>
      </c>
      <c r="CB4" s="59">
        <f t="shared" si="8"/>
        <v>8</v>
      </c>
    </row>
    <row r="5" spans="1:80" x14ac:dyDescent="0.25">
      <c r="A5" t="str">
        <f t="shared" ref="A5:A68" si="9">B5&amp;C5</f>
        <v>Géant4</v>
      </c>
      <c r="B5" s="291" t="s">
        <v>107</v>
      </c>
      <c r="C5" s="287">
        <v>4</v>
      </c>
      <c r="D5" s="277">
        <v>7</v>
      </c>
      <c r="E5" s="4"/>
      <c r="G5">
        <v>6</v>
      </c>
      <c r="H5" s="280" t="s">
        <v>107</v>
      </c>
      <c r="I5" s="40">
        <f>VLOOKUP(I$2,Base!$A$1:$AB$29,'Exploit base'!$G5,FALSE)</f>
        <v>4</v>
      </c>
      <c r="J5" s="41">
        <f t="shared" ref="J5:L20" si="10">IFERROR(VLOOKUP(($H5&amp;I5),$A$4:$D$72,4,FALSE),6)</f>
        <v>7</v>
      </c>
      <c r="K5" s="40">
        <f>VLOOKUP(K$2,Base!$A$1:$AB$29,'Exploit base'!$G5,FALSE)</f>
        <v>5</v>
      </c>
      <c r="L5" s="41">
        <f t="shared" si="10"/>
        <v>8</v>
      </c>
      <c r="M5" s="40">
        <f>VLOOKUP(M$2,Base!$A$1:$AB$29,'Exploit base'!$G5,FALSE)</f>
        <v>5</v>
      </c>
      <c r="N5" s="41">
        <f t="shared" ref="N5:AF5" si="11">IFERROR(VLOOKUP(($H5&amp;M5),$A$4:$D$72,4,FALSE),6)</f>
        <v>8</v>
      </c>
      <c r="O5" s="40">
        <f>VLOOKUP(O$2,Base!$A$1:$AB$29,'Exploit base'!$G5,FALSE)</f>
        <v>4</v>
      </c>
      <c r="P5" s="41">
        <f t="shared" si="11"/>
        <v>7</v>
      </c>
      <c r="Q5" s="40">
        <f>VLOOKUP(Q$2,Base!$A$1:$AB$29,'Exploit base'!$G5,FALSE)</f>
        <v>5</v>
      </c>
      <c r="R5" s="41">
        <f t="shared" si="11"/>
        <v>8</v>
      </c>
      <c r="S5" s="40">
        <f>VLOOKUP(S$2,Base!$A$1:$AB$29,'Exploit base'!$G5,FALSE)</f>
        <v>5</v>
      </c>
      <c r="T5" s="41">
        <f t="shared" si="11"/>
        <v>8</v>
      </c>
      <c r="U5" s="40">
        <f>VLOOKUP(U$2,Base!$A$1:$AB$29,'Exploit base'!$G5,FALSE)</f>
        <v>4</v>
      </c>
      <c r="V5" s="41">
        <f t="shared" si="11"/>
        <v>7</v>
      </c>
      <c r="W5" s="40">
        <f>VLOOKUP(W$2,Base!$A$1:$AB$29,'Exploit base'!$G5,FALSE)</f>
        <v>5</v>
      </c>
      <c r="X5" s="41">
        <f t="shared" si="11"/>
        <v>8</v>
      </c>
      <c r="Y5" s="40">
        <f>VLOOKUP(Y$2,Base!$A$1:$AB$29,'Exploit base'!$G5,FALSE)</f>
        <v>4</v>
      </c>
      <c r="Z5" s="41">
        <f t="shared" si="11"/>
        <v>7</v>
      </c>
      <c r="AA5" s="40">
        <f>VLOOKUP(AA$2,Base!$A$1:$AB$29,'Exploit base'!$G5,FALSE)</f>
        <v>4</v>
      </c>
      <c r="AB5" s="41">
        <f t="shared" si="11"/>
        <v>7</v>
      </c>
      <c r="AC5" s="40">
        <f>VLOOKUP(AC$2,Base!$A$1:$AB$29,'Exploit base'!$G5,FALSE)</f>
        <v>4</v>
      </c>
      <c r="AD5" s="41">
        <f t="shared" si="11"/>
        <v>7</v>
      </c>
      <c r="AE5" s="40">
        <f>VLOOKUP(AE$2,Base!$A$1:$AB$29,'Exploit base'!$G5,FALSE)</f>
        <v>5</v>
      </c>
      <c r="AF5" s="41">
        <f t="shared" si="11"/>
        <v>8</v>
      </c>
      <c r="AG5" s="40">
        <f>VLOOKUP(AG$2,Base!$A$1:$AB$29,'Exploit base'!$G5,FALSE)</f>
        <v>5</v>
      </c>
      <c r="AH5" s="41">
        <f t="shared" ref="AH5:CB5" si="12">IFERROR(VLOOKUP(($H5&amp;AG5),$A$4:$D$72,4,FALSE),6)</f>
        <v>8</v>
      </c>
      <c r="AI5" s="40">
        <f>VLOOKUP(AI$2,Base!$A$1:$AB$29,'Exploit base'!$G5,FALSE)</f>
        <v>4</v>
      </c>
      <c r="AJ5" s="41">
        <f t="shared" ref="AJ5:CB5" si="13">IFERROR(VLOOKUP(($H5&amp;AI5),$A$4:$D$72,4,FALSE),6)</f>
        <v>7</v>
      </c>
      <c r="AK5" s="40" t="e">
        <f>VLOOKUP(AK$2,Base!$A$1:$AB$29,'Exploit base'!$G5,FALSE)</f>
        <v>#N/A</v>
      </c>
      <c r="AL5" s="41">
        <f t="shared" ref="AL5:CB5" si="14">IFERROR(VLOOKUP(($H5&amp;AK5),$A$4:$D$72,4,FALSE),6)</f>
        <v>6</v>
      </c>
      <c r="AM5" s="40">
        <f>VLOOKUP(AM$2,Base!$A$1:$AB$29,'Exploit base'!$G5,FALSE)</f>
        <v>6</v>
      </c>
      <c r="AN5" s="41">
        <f t="shared" ref="AN5:CB5" si="15">IFERROR(VLOOKUP(($H5&amp;AM5),$A$4:$D$72,4,FALSE),6)</f>
        <v>9</v>
      </c>
      <c r="AO5" s="40">
        <f>VLOOKUP(AO$2,Base!$A$1:$AB$29,'Exploit base'!$G5,FALSE)</f>
        <v>5</v>
      </c>
      <c r="AP5" s="41">
        <f t="shared" ref="AP5:CB5" si="16">IFERROR(VLOOKUP(($H5&amp;AO5),$A$4:$D$72,4,FALSE),6)</f>
        <v>8</v>
      </c>
      <c r="AQ5" s="40">
        <f>VLOOKUP(AQ$2,Base!$A$1:$AB$29,'Exploit base'!$G5,FALSE)</f>
        <v>7</v>
      </c>
      <c r="AR5" s="41">
        <f t="shared" ref="AR5:CB5" si="17">IFERROR(VLOOKUP(($H5&amp;AQ5),$A$4:$D$72,4,FALSE),6)</f>
        <v>10</v>
      </c>
      <c r="AS5" s="40">
        <f>VLOOKUP(AS$2,Base!$A$1:$AB$29,'Exploit base'!$G5,FALSE)</f>
        <v>5</v>
      </c>
      <c r="AT5" s="41">
        <f t="shared" ref="AT5:CB5" si="18">IFERROR(VLOOKUP(($H5&amp;AS5),$A$4:$D$72,4,FALSE),6)</f>
        <v>8</v>
      </c>
      <c r="AU5" s="40">
        <f>VLOOKUP(AU$2,Base!$A$1:$AB$29,'Exploit base'!$G5,FALSE)</f>
        <v>4</v>
      </c>
      <c r="AV5" s="41">
        <f t="shared" ref="AV5:CB5" si="19">IFERROR(VLOOKUP(($H5&amp;AU5),$A$4:$D$72,4,FALSE),6)</f>
        <v>7</v>
      </c>
      <c r="AW5" s="40">
        <f>VLOOKUP(AW$2,Base!$A$1:$AB$29,'Exploit base'!$G5,FALSE)</f>
        <v>4</v>
      </c>
      <c r="AX5" s="41">
        <f t="shared" ref="AX5:CB5" si="20">IFERROR(VLOOKUP(($H5&amp;AW5),$A$4:$D$72,4,FALSE),6)</f>
        <v>7</v>
      </c>
      <c r="AY5" s="40">
        <f>VLOOKUP(AY$2,Base!$A$1:$AB$29,'Exploit base'!$G5,FALSE)</f>
        <v>4</v>
      </c>
      <c r="AZ5" s="41">
        <f t="shared" ref="AZ5:CB5" si="21">IFERROR(VLOOKUP(($H5&amp;AY5),$A$4:$D$72,4,FALSE),6)</f>
        <v>7</v>
      </c>
      <c r="BA5" s="40">
        <f>VLOOKUP(BA$2,Base!$A$1:$AB$29,'Exploit base'!$G5,FALSE)</f>
        <v>5</v>
      </c>
      <c r="BB5" s="41">
        <f t="shared" ref="BB5:CB5" si="22">IFERROR(VLOOKUP(($H5&amp;BA5),$A$4:$D$72,4,FALSE),6)</f>
        <v>8</v>
      </c>
      <c r="BC5" s="40">
        <f>VLOOKUP(BC$2,Base!$A$1:$AB$29,'Exploit base'!$G5,FALSE)</f>
        <v>4</v>
      </c>
      <c r="BD5" s="41">
        <f t="shared" ref="BD5:CB5" si="23">IFERROR(VLOOKUP(($H5&amp;BC5),$A$4:$D$72,4,FALSE),6)</f>
        <v>7</v>
      </c>
      <c r="BE5" s="40">
        <f>VLOOKUP(BE$2,Base!$A$1:$AB$29,'Exploit base'!$G5,FALSE)</f>
        <v>5</v>
      </c>
      <c r="BF5" s="41">
        <f t="shared" ref="BF5:CB5" si="24">IFERROR(VLOOKUP(($H5&amp;BE5),$A$4:$D$72,4,FALSE),6)</f>
        <v>8</v>
      </c>
      <c r="BG5" s="40">
        <f>VLOOKUP(BG$2,Base!$A$1:$AB$29,'Exploit base'!$G5,FALSE)</f>
        <v>5</v>
      </c>
      <c r="BH5" s="41">
        <f t="shared" ref="BH5:CB5" si="25">IFERROR(VLOOKUP(($H5&amp;BG5),$A$4:$D$72,4,FALSE),6)</f>
        <v>8</v>
      </c>
      <c r="BI5" s="40">
        <f>VLOOKUP(BI$2,Base!$A$1:$AB$29,'Exploit base'!$G5,FALSE)</f>
        <v>5</v>
      </c>
      <c r="BJ5" s="41">
        <f t="shared" ref="BJ5:CB5" si="26">IFERROR(VLOOKUP(($H5&amp;BI5),$A$4:$D$72,4,FALSE),6)</f>
        <v>8</v>
      </c>
      <c r="BK5" s="40">
        <f>VLOOKUP(BK$2,Base!$A$1:$AB$29,'Exploit base'!$G5,FALSE)</f>
        <v>5</v>
      </c>
      <c r="BL5" s="41">
        <f t="shared" ref="BL5:CB5" si="27">IFERROR(VLOOKUP(($H5&amp;BK5),$A$4:$D$72,4,FALSE),6)</f>
        <v>8</v>
      </c>
      <c r="BM5" s="40">
        <f>VLOOKUP(BM$2,Base!$A$1:$AB$29,'Exploit base'!$G5,FALSE)</f>
        <v>5</v>
      </c>
      <c r="BN5" s="41">
        <f t="shared" ref="BN5:CB5" si="28">IFERROR(VLOOKUP(($H5&amp;BM5),$A$4:$D$72,4,FALSE),6)</f>
        <v>8</v>
      </c>
      <c r="BO5" s="40">
        <f>VLOOKUP(BO$2,Base!$A$1:$AB$29,'Exploit base'!$G5,FALSE)</f>
        <v>5</v>
      </c>
      <c r="BP5" s="41">
        <f t="shared" ref="BP5:CB5" si="29">IFERROR(VLOOKUP(($H5&amp;BO5),$A$4:$D$72,4,FALSE),6)</f>
        <v>8</v>
      </c>
      <c r="BQ5" s="40">
        <f>VLOOKUP(BQ$2,Base!$A$1:$AB$29,'Exploit base'!$G5,FALSE)</f>
        <v>5</v>
      </c>
      <c r="BR5" s="41">
        <f t="shared" ref="BR5:CB5" si="30">IFERROR(VLOOKUP(($H5&amp;BQ5),$A$4:$D$72,4,FALSE),6)</f>
        <v>8</v>
      </c>
      <c r="BS5" s="40">
        <f>VLOOKUP(BS$2,Base!$A$1:$AB$29,'Exploit base'!$G5,FALSE)</f>
        <v>5</v>
      </c>
      <c r="BT5" s="41">
        <f t="shared" ref="BT5:CB5" si="31">IFERROR(VLOOKUP(($H5&amp;BS5),$A$4:$D$72,4,FALSE),6)</f>
        <v>8</v>
      </c>
      <c r="BU5" s="40">
        <f>VLOOKUP(BU$2,Base!$A$1:$AB$29,'Exploit base'!$G5,FALSE)</f>
        <v>5</v>
      </c>
      <c r="BV5" s="41">
        <f t="shared" ref="BV5:CB5" si="32">IFERROR(VLOOKUP(($H5&amp;BU5),$A$4:$D$72,4,FALSE),6)</f>
        <v>8</v>
      </c>
      <c r="BW5" s="40">
        <f>VLOOKUP(BW$2,Base!$A$1:$AB$29,'Exploit base'!$G5,FALSE)</f>
        <v>5</v>
      </c>
      <c r="BX5" s="41">
        <f t="shared" ref="BX5:CB5" si="33">IFERROR(VLOOKUP(($H5&amp;BW5),$A$4:$D$72,4,FALSE),6)</f>
        <v>8</v>
      </c>
      <c r="BY5" s="40">
        <f>VLOOKUP(BY$2,Base!$A$1:$AB$29,'Exploit base'!$G5,FALSE)</f>
        <v>5</v>
      </c>
      <c r="BZ5" s="41">
        <f t="shared" ref="BZ5:CB5" si="34">IFERROR(VLOOKUP(($H5&amp;BY5),$A$4:$D$72,4,FALSE),6)</f>
        <v>8</v>
      </c>
      <c r="CA5" s="40">
        <f>VLOOKUP(CA$2,Base!$A$1:$AB$29,'Exploit base'!$G5,FALSE)</f>
        <v>5</v>
      </c>
      <c r="CB5" s="41">
        <f t="shared" ref="CB5" si="35">IFERROR(VLOOKUP(($H5&amp;CA5),$A$4:$D$72,4,FALSE),6)</f>
        <v>8</v>
      </c>
    </row>
    <row r="6" spans="1:80" x14ac:dyDescent="0.25">
      <c r="A6" t="str">
        <f t="shared" si="9"/>
        <v>Sapeur4</v>
      </c>
      <c r="B6" s="291" t="s">
        <v>108</v>
      </c>
      <c r="C6" s="287">
        <v>4</v>
      </c>
      <c r="D6" s="277">
        <v>7</v>
      </c>
      <c r="E6" s="4"/>
      <c r="G6">
        <v>7</v>
      </c>
      <c r="H6" s="280" t="s">
        <v>108</v>
      </c>
      <c r="I6" s="87">
        <f>VLOOKUP(I$2,Base!$A$1:$AB$29,'Exploit base'!$G6,FALSE)</f>
        <v>4</v>
      </c>
      <c r="J6" s="41">
        <f t="shared" si="10"/>
        <v>7</v>
      </c>
      <c r="K6" s="40">
        <f>VLOOKUP(K$2,Base!$A$1:$AB$29,'Exploit base'!$G6,FALSE)</f>
        <v>5</v>
      </c>
      <c r="L6" s="41">
        <f t="shared" si="10"/>
        <v>8</v>
      </c>
      <c r="M6" s="40">
        <f>VLOOKUP(M$2,Base!$A$1:$AB$29,'Exploit base'!$G6,FALSE)</f>
        <v>5</v>
      </c>
      <c r="N6" s="41">
        <f t="shared" ref="N6:AF6" si="36">IFERROR(VLOOKUP(($H6&amp;M6),$A$4:$D$72,4,FALSE),6)</f>
        <v>8</v>
      </c>
      <c r="O6" s="87">
        <f>VLOOKUP(O$2,Base!$A$1:$AB$29,'Exploit base'!$G6,FALSE)</f>
        <v>4</v>
      </c>
      <c r="P6" s="41">
        <f t="shared" si="36"/>
        <v>7</v>
      </c>
      <c r="Q6" s="40">
        <f>VLOOKUP(Q$2,Base!$A$1:$AB$29,'Exploit base'!$G6,FALSE)</f>
        <v>5</v>
      </c>
      <c r="R6" s="41">
        <f t="shared" si="36"/>
        <v>8</v>
      </c>
      <c r="S6" s="40">
        <f>VLOOKUP(S$2,Base!$A$1:$AB$29,'Exploit base'!$G6,FALSE)</f>
        <v>5</v>
      </c>
      <c r="T6" s="41">
        <f t="shared" si="36"/>
        <v>8</v>
      </c>
      <c r="U6" s="40">
        <f>VLOOKUP(U$2,Base!$A$1:$AB$29,'Exploit base'!$G6,FALSE)</f>
        <v>3</v>
      </c>
      <c r="V6" s="41">
        <f t="shared" si="36"/>
        <v>6</v>
      </c>
      <c r="W6" s="40">
        <f>VLOOKUP(W$2,Base!$A$1:$AB$29,'Exploit base'!$G6,FALSE)</f>
        <v>4</v>
      </c>
      <c r="X6" s="41">
        <f t="shared" si="36"/>
        <v>7</v>
      </c>
      <c r="Y6" s="40">
        <f>VLOOKUP(Y$2,Base!$A$1:$AB$29,'Exploit base'!$G6,FALSE)</f>
        <v>4</v>
      </c>
      <c r="Z6" s="41">
        <f t="shared" si="36"/>
        <v>7</v>
      </c>
      <c r="AA6" s="40">
        <f>VLOOKUP(AA$2,Base!$A$1:$AB$29,'Exploit base'!$G6,FALSE)</f>
        <v>4</v>
      </c>
      <c r="AB6" s="41">
        <f t="shared" si="36"/>
        <v>7</v>
      </c>
      <c r="AC6" s="40">
        <f>VLOOKUP(AC$2,Base!$A$1:$AB$29,'Exploit base'!$G6,FALSE)</f>
        <v>3</v>
      </c>
      <c r="AD6" s="41">
        <f t="shared" si="36"/>
        <v>6</v>
      </c>
      <c r="AE6" s="40">
        <f>VLOOKUP(AE$2,Base!$A$1:$AB$29,'Exploit base'!$G6,FALSE)</f>
        <v>5</v>
      </c>
      <c r="AF6" s="41">
        <f t="shared" si="36"/>
        <v>8</v>
      </c>
      <c r="AG6" s="40">
        <f>VLOOKUP(AG$2,Base!$A$1:$AB$29,'Exploit base'!$G6,FALSE)</f>
        <v>4</v>
      </c>
      <c r="AH6" s="41">
        <f t="shared" ref="AH6:CB6" si="37">IFERROR(VLOOKUP(($H6&amp;AG6),$A$4:$D$72,4,FALSE),6)</f>
        <v>7</v>
      </c>
      <c r="AI6" s="40">
        <f>VLOOKUP(AI$2,Base!$A$1:$AB$29,'Exploit base'!$G6,FALSE)</f>
        <v>4</v>
      </c>
      <c r="AJ6" s="41">
        <f t="shared" ref="AJ6:CB6" si="38">IFERROR(VLOOKUP(($H6&amp;AI6),$A$4:$D$72,4,FALSE),6)</f>
        <v>7</v>
      </c>
      <c r="AK6" s="40" t="e">
        <f>VLOOKUP(AK$2,Base!$A$1:$AB$29,'Exploit base'!$G6,FALSE)</f>
        <v>#N/A</v>
      </c>
      <c r="AL6" s="41">
        <f t="shared" ref="AL6:CB6" si="39">IFERROR(VLOOKUP(($H6&amp;AK6),$A$4:$D$72,4,FALSE),6)</f>
        <v>6</v>
      </c>
      <c r="AM6" s="40">
        <f>VLOOKUP(AM$2,Base!$A$1:$AB$29,'Exploit base'!$G6,FALSE)</f>
        <v>4</v>
      </c>
      <c r="AN6" s="41">
        <f t="shared" ref="AN6:CB6" si="40">IFERROR(VLOOKUP(($H6&amp;AM6),$A$4:$D$72,4,FALSE),6)</f>
        <v>7</v>
      </c>
      <c r="AO6" s="40">
        <f>VLOOKUP(AO$2,Base!$A$1:$AB$29,'Exploit base'!$G6,FALSE)</f>
        <v>3</v>
      </c>
      <c r="AP6" s="41">
        <f t="shared" ref="AP6:CB6" si="41">IFERROR(VLOOKUP(($H6&amp;AO6),$A$4:$D$72,4,FALSE),6)</f>
        <v>6</v>
      </c>
      <c r="AQ6" s="40">
        <f>VLOOKUP(AQ$2,Base!$A$1:$AB$29,'Exploit base'!$G6,FALSE)</f>
        <v>6</v>
      </c>
      <c r="AR6" s="41">
        <f t="shared" ref="AR6:CB6" si="42">IFERROR(VLOOKUP(($H6&amp;AQ6),$A$4:$D$72,4,FALSE),6)</f>
        <v>10</v>
      </c>
      <c r="AS6" s="40">
        <f>VLOOKUP(AS$2,Base!$A$1:$AB$29,'Exploit base'!$G6,FALSE)</f>
        <v>2</v>
      </c>
      <c r="AT6" s="41">
        <f t="shared" ref="AT6:CB6" si="43">IFERROR(VLOOKUP(($H6&amp;AS6),$A$4:$D$72,4,FALSE),6)</f>
        <v>6</v>
      </c>
      <c r="AU6" s="40">
        <f>VLOOKUP(AU$2,Base!$A$1:$AB$29,'Exploit base'!$G6,FALSE)</f>
        <v>4</v>
      </c>
      <c r="AV6" s="41">
        <f t="shared" ref="AV6:CB6" si="44">IFERROR(VLOOKUP(($H6&amp;AU6),$A$4:$D$72,4,FALSE),6)</f>
        <v>7</v>
      </c>
      <c r="AW6" s="40">
        <f>VLOOKUP(AW$2,Base!$A$1:$AB$29,'Exploit base'!$G6,FALSE)</f>
        <v>2</v>
      </c>
      <c r="AX6" s="41">
        <f t="shared" ref="AX6:CB6" si="45">IFERROR(VLOOKUP(($H6&amp;AW6),$A$4:$D$72,4,FALSE),6)</f>
        <v>6</v>
      </c>
      <c r="AY6" s="40">
        <f>VLOOKUP(AY$2,Base!$A$1:$AB$29,'Exploit base'!$G6,FALSE)</f>
        <v>3</v>
      </c>
      <c r="AZ6" s="41">
        <f t="shared" ref="AZ6:CB6" si="46">IFERROR(VLOOKUP(($H6&amp;AY6),$A$4:$D$72,4,FALSE),6)</f>
        <v>6</v>
      </c>
      <c r="BA6" s="40">
        <f>VLOOKUP(BA$2,Base!$A$1:$AB$29,'Exploit base'!$G6,FALSE)</f>
        <v>5</v>
      </c>
      <c r="BB6" s="41">
        <f t="shared" ref="BB6:CB6" si="47">IFERROR(VLOOKUP(($H6&amp;BA6),$A$4:$D$72,4,FALSE),6)</f>
        <v>8</v>
      </c>
      <c r="BC6" s="40">
        <f>VLOOKUP(BC$2,Base!$A$1:$AB$29,'Exploit base'!$G6,FALSE)</f>
        <v>4</v>
      </c>
      <c r="BD6" s="41">
        <f t="shared" ref="BD6:CB6" si="48">IFERROR(VLOOKUP(($H6&amp;BC6),$A$4:$D$72,4,FALSE),6)</f>
        <v>7</v>
      </c>
      <c r="BE6" s="40">
        <f>VLOOKUP(BE$2,Base!$A$1:$AB$29,'Exploit base'!$G6,FALSE)</f>
        <v>5</v>
      </c>
      <c r="BF6" s="41">
        <f t="shared" ref="BF6:CB6" si="49">IFERROR(VLOOKUP(($H6&amp;BE6),$A$4:$D$72,4,FALSE),6)</f>
        <v>8</v>
      </c>
      <c r="BG6" s="40">
        <f>VLOOKUP(BG$2,Base!$A$1:$AB$29,'Exploit base'!$G6,FALSE)</f>
        <v>5</v>
      </c>
      <c r="BH6" s="41">
        <f t="shared" ref="BH6:CB6" si="50">IFERROR(VLOOKUP(($H6&amp;BG6),$A$4:$D$72,4,FALSE),6)</f>
        <v>8</v>
      </c>
      <c r="BI6" s="40">
        <f>VLOOKUP(BI$2,Base!$A$1:$AB$29,'Exploit base'!$G6,FALSE)</f>
        <v>5</v>
      </c>
      <c r="BJ6" s="41">
        <f t="shared" ref="BJ6:CB6" si="51">IFERROR(VLOOKUP(($H6&amp;BI6),$A$4:$D$72,4,FALSE),6)</f>
        <v>8</v>
      </c>
      <c r="BK6" s="40">
        <f>VLOOKUP(BK$2,Base!$A$1:$AB$29,'Exploit base'!$G6,FALSE)</f>
        <v>5</v>
      </c>
      <c r="BL6" s="41">
        <f t="shared" ref="BL6:CB6" si="52">IFERROR(VLOOKUP(($H6&amp;BK6),$A$4:$D$72,4,FALSE),6)</f>
        <v>8</v>
      </c>
      <c r="BM6" s="40">
        <f>VLOOKUP(BM$2,Base!$A$1:$AB$29,'Exploit base'!$G6,FALSE)</f>
        <v>5</v>
      </c>
      <c r="BN6" s="41">
        <f t="shared" ref="BN6:CB6" si="53">IFERROR(VLOOKUP(($H6&amp;BM6),$A$4:$D$72,4,FALSE),6)</f>
        <v>8</v>
      </c>
      <c r="BO6" s="40">
        <f>VLOOKUP(BO$2,Base!$A$1:$AB$29,'Exploit base'!$G6,FALSE)</f>
        <v>5</v>
      </c>
      <c r="BP6" s="41">
        <f t="shared" ref="BP6:CB6" si="54">IFERROR(VLOOKUP(($H6&amp;BO6),$A$4:$D$72,4,FALSE),6)</f>
        <v>8</v>
      </c>
      <c r="BQ6" s="40">
        <f>VLOOKUP(BQ$2,Base!$A$1:$AB$29,'Exploit base'!$G6,FALSE)</f>
        <v>5</v>
      </c>
      <c r="BR6" s="41">
        <f t="shared" ref="BR6:CB6" si="55">IFERROR(VLOOKUP(($H6&amp;BQ6),$A$4:$D$72,4,FALSE),6)</f>
        <v>8</v>
      </c>
      <c r="BS6" s="40">
        <f>VLOOKUP(BS$2,Base!$A$1:$AB$29,'Exploit base'!$G6,FALSE)</f>
        <v>5</v>
      </c>
      <c r="BT6" s="41">
        <f t="shared" ref="BT6:CB6" si="56">IFERROR(VLOOKUP(($H6&amp;BS6),$A$4:$D$72,4,FALSE),6)</f>
        <v>8</v>
      </c>
      <c r="BU6" s="40">
        <f>VLOOKUP(BU$2,Base!$A$1:$AB$29,'Exploit base'!$G6,FALSE)</f>
        <v>5</v>
      </c>
      <c r="BV6" s="41">
        <f t="shared" ref="BV6:CB6" si="57">IFERROR(VLOOKUP(($H6&amp;BU6),$A$4:$D$72,4,FALSE),6)</f>
        <v>8</v>
      </c>
      <c r="BW6" s="40">
        <f>VLOOKUP(BW$2,Base!$A$1:$AB$29,'Exploit base'!$G6,FALSE)</f>
        <v>5</v>
      </c>
      <c r="BX6" s="41">
        <f t="shared" ref="BX6:CB6" si="58">IFERROR(VLOOKUP(($H6&amp;BW6),$A$4:$D$72,4,FALSE),6)</f>
        <v>8</v>
      </c>
      <c r="BY6" s="40">
        <f>VLOOKUP(BY$2,Base!$A$1:$AB$29,'Exploit base'!$G6,FALSE)</f>
        <v>5</v>
      </c>
      <c r="BZ6" s="41">
        <f t="shared" ref="BZ6:CB6" si="59">IFERROR(VLOOKUP(($H6&amp;BY6),$A$4:$D$72,4,FALSE),6)</f>
        <v>8</v>
      </c>
      <c r="CA6" s="40">
        <f>VLOOKUP(CA$2,Base!$A$1:$AB$29,'Exploit base'!$G6,FALSE)</f>
        <v>5</v>
      </c>
      <c r="CB6" s="41">
        <f t="shared" ref="CB6" si="60">IFERROR(VLOOKUP(($H6&amp;CA6),$A$4:$D$72,4,FALSE),6)</f>
        <v>8</v>
      </c>
    </row>
    <row r="7" spans="1:80" x14ac:dyDescent="0.25">
      <c r="A7" t="str">
        <f t="shared" si="9"/>
        <v>Ballon4</v>
      </c>
      <c r="B7" s="291" t="s">
        <v>109</v>
      </c>
      <c r="C7" s="287">
        <v>4</v>
      </c>
      <c r="D7" s="277">
        <v>7</v>
      </c>
      <c r="E7" s="4"/>
      <c r="G7">
        <v>8</v>
      </c>
      <c r="H7" s="280" t="s">
        <v>109</v>
      </c>
      <c r="I7" s="40">
        <f>VLOOKUP(I$2,Base!$A$1:$AB$29,'Exploit base'!$G7,FALSE)</f>
        <v>3</v>
      </c>
      <c r="J7" s="41">
        <f t="shared" si="10"/>
        <v>6</v>
      </c>
      <c r="K7" s="40">
        <f>VLOOKUP(K$2,Base!$A$1:$AB$29,'Exploit base'!$G7,FALSE)</f>
        <v>6</v>
      </c>
      <c r="L7" s="41">
        <f t="shared" si="10"/>
        <v>10</v>
      </c>
      <c r="M7" s="40">
        <f>VLOOKUP(M$2,Base!$A$1:$AB$29,'Exploit base'!$G7,FALSE)</f>
        <v>5</v>
      </c>
      <c r="N7" s="41">
        <f t="shared" ref="N7:AF7" si="61">IFERROR(VLOOKUP(($H7&amp;M7),$A$4:$D$72,4,FALSE),6)</f>
        <v>8</v>
      </c>
      <c r="O7" s="40">
        <f>VLOOKUP(O$2,Base!$A$1:$AB$29,'Exploit base'!$G7,FALSE)</f>
        <v>3</v>
      </c>
      <c r="P7" s="41">
        <f t="shared" si="61"/>
        <v>6</v>
      </c>
      <c r="Q7" s="40">
        <f>VLOOKUP(Q$2,Base!$A$1:$AB$29,'Exploit base'!$G7,FALSE)</f>
        <v>1</v>
      </c>
      <c r="R7" s="41">
        <f t="shared" si="61"/>
        <v>6</v>
      </c>
      <c r="S7" s="40">
        <f>VLOOKUP(S$2,Base!$A$1:$AB$29,'Exploit base'!$G7,FALSE)</f>
        <v>5</v>
      </c>
      <c r="T7" s="41">
        <f t="shared" si="61"/>
        <v>8</v>
      </c>
      <c r="U7" s="40">
        <f>VLOOKUP(U$2,Base!$A$1:$AB$29,'Exploit base'!$G7,FALSE)</f>
        <v>3</v>
      </c>
      <c r="V7" s="41">
        <f t="shared" si="61"/>
        <v>6</v>
      </c>
      <c r="W7" s="40">
        <f>VLOOKUP(W$2,Base!$A$1:$AB$29,'Exploit base'!$G7,FALSE)</f>
        <v>5</v>
      </c>
      <c r="X7" s="41">
        <f t="shared" si="61"/>
        <v>8</v>
      </c>
      <c r="Y7" s="40">
        <f>VLOOKUP(Y$2,Base!$A$1:$AB$29,'Exploit base'!$G7,FALSE)</f>
        <v>4</v>
      </c>
      <c r="Z7" s="41">
        <f t="shared" si="61"/>
        <v>7</v>
      </c>
      <c r="AA7" s="40">
        <f>VLOOKUP(AA$2,Base!$A$1:$AB$29,'Exploit base'!$G7,FALSE)</f>
        <v>3</v>
      </c>
      <c r="AB7" s="41">
        <f t="shared" si="61"/>
        <v>6</v>
      </c>
      <c r="AC7" s="40">
        <f>VLOOKUP(AC$2,Base!$A$1:$AB$29,'Exploit base'!$G7,FALSE)</f>
        <v>4</v>
      </c>
      <c r="AD7" s="41">
        <f t="shared" si="61"/>
        <v>7</v>
      </c>
      <c r="AE7" s="40">
        <f>VLOOKUP(AE$2,Base!$A$1:$AB$29,'Exploit base'!$G7,FALSE)</f>
        <v>5</v>
      </c>
      <c r="AF7" s="41">
        <f t="shared" si="61"/>
        <v>8</v>
      </c>
      <c r="AG7" s="40">
        <f>VLOOKUP(AG$2,Base!$A$1:$AB$29,'Exploit base'!$G7,FALSE)</f>
        <v>5</v>
      </c>
      <c r="AH7" s="41">
        <f t="shared" ref="AH7:CB7" si="62">IFERROR(VLOOKUP(($H7&amp;AG7),$A$4:$D$72,4,FALSE),6)</f>
        <v>8</v>
      </c>
      <c r="AI7" s="40">
        <f>VLOOKUP(AI$2,Base!$A$1:$AB$29,'Exploit base'!$G7,FALSE)</f>
        <v>3</v>
      </c>
      <c r="AJ7" s="41">
        <f t="shared" ref="AJ7:CB7" si="63">IFERROR(VLOOKUP(($H7&amp;AI7),$A$4:$D$72,4,FALSE),6)</f>
        <v>6</v>
      </c>
      <c r="AK7" s="40" t="e">
        <f>VLOOKUP(AK$2,Base!$A$1:$AB$29,'Exploit base'!$G7,FALSE)</f>
        <v>#N/A</v>
      </c>
      <c r="AL7" s="41">
        <f t="shared" ref="AL7:CB7" si="64">IFERROR(VLOOKUP(($H7&amp;AK7),$A$4:$D$72,4,FALSE),6)</f>
        <v>6</v>
      </c>
      <c r="AM7" s="40">
        <f>VLOOKUP(AM$2,Base!$A$1:$AB$29,'Exploit base'!$G7,FALSE)</f>
        <v>5</v>
      </c>
      <c r="AN7" s="41">
        <f t="shared" ref="AN7:CB7" si="65">IFERROR(VLOOKUP(($H7&amp;AM7),$A$4:$D$72,4,FALSE),6)</f>
        <v>8</v>
      </c>
      <c r="AO7" s="40">
        <f>VLOOKUP(AO$2,Base!$A$1:$AB$29,'Exploit base'!$G7,FALSE)</f>
        <v>6</v>
      </c>
      <c r="AP7" s="41">
        <f t="shared" ref="AP7:CB7" si="66">IFERROR(VLOOKUP(($H7&amp;AO7),$A$4:$D$72,4,FALSE),6)</f>
        <v>10</v>
      </c>
      <c r="AQ7" s="40">
        <f>VLOOKUP(AQ$2,Base!$A$1:$AB$29,'Exploit base'!$G7,FALSE)</f>
        <v>6</v>
      </c>
      <c r="AR7" s="41">
        <f t="shared" ref="AR7:CB7" si="67">IFERROR(VLOOKUP(($H7&amp;AQ7),$A$4:$D$72,4,FALSE),6)</f>
        <v>10</v>
      </c>
      <c r="AS7" s="40">
        <f>VLOOKUP(AS$2,Base!$A$1:$AB$29,'Exploit base'!$G7,FALSE)</f>
        <v>1</v>
      </c>
      <c r="AT7" s="41">
        <f t="shared" ref="AT7:CB7" si="68">IFERROR(VLOOKUP(($H7&amp;AS7),$A$4:$D$72,4,FALSE),6)</f>
        <v>6</v>
      </c>
      <c r="AU7" s="40">
        <f>VLOOKUP(AU$2,Base!$A$1:$AB$29,'Exploit base'!$G7,FALSE)</f>
        <v>3</v>
      </c>
      <c r="AV7" s="41">
        <f t="shared" ref="AV7:CB7" si="69">IFERROR(VLOOKUP(($H7&amp;AU7),$A$4:$D$72,4,FALSE),6)</f>
        <v>6</v>
      </c>
      <c r="AW7" s="40">
        <f>VLOOKUP(AW$2,Base!$A$1:$AB$29,'Exploit base'!$G7,FALSE)</f>
        <v>2</v>
      </c>
      <c r="AX7" s="41">
        <f t="shared" ref="AX7:CB7" si="70">IFERROR(VLOOKUP(($H7&amp;AW7),$A$4:$D$72,4,FALSE),6)</f>
        <v>6</v>
      </c>
      <c r="AY7" s="40">
        <f>VLOOKUP(AY$2,Base!$A$1:$AB$29,'Exploit base'!$G7,FALSE)</f>
        <v>2</v>
      </c>
      <c r="AZ7" s="41">
        <f t="shared" ref="AZ7:CB7" si="71">IFERROR(VLOOKUP(($H7&amp;AY7),$A$4:$D$72,4,FALSE),6)</f>
        <v>6</v>
      </c>
      <c r="BA7" s="40">
        <f>VLOOKUP(BA$2,Base!$A$1:$AB$29,'Exploit base'!$G7,FALSE)</f>
        <v>5</v>
      </c>
      <c r="BB7" s="41">
        <f t="shared" ref="BB7:CB7" si="72">IFERROR(VLOOKUP(($H7&amp;BA7),$A$4:$D$72,4,FALSE),6)</f>
        <v>8</v>
      </c>
      <c r="BC7" s="40">
        <f>VLOOKUP(BC$2,Base!$A$1:$AB$29,'Exploit base'!$G7,FALSE)</f>
        <v>4</v>
      </c>
      <c r="BD7" s="41">
        <f t="shared" ref="BD7:CB7" si="73">IFERROR(VLOOKUP(($H7&amp;BC7),$A$4:$D$72,4,FALSE),6)</f>
        <v>7</v>
      </c>
      <c r="BE7" s="40">
        <f>VLOOKUP(BE$2,Base!$A$1:$AB$29,'Exploit base'!$G7,FALSE)</f>
        <v>5</v>
      </c>
      <c r="BF7" s="41">
        <f t="shared" ref="BF7:CB7" si="74">IFERROR(VLOOKUP(($H7&amp;BE7),$A$4:$D$72,4,FALSE),6)</f>
        <v>8</v>
      </c>
      <c r="BG7" s="40">
        <f>VLOOKUP(BG$2,Base!$A$1:$AB$29,'Exploit base'!$G7,FALSE)</f>
        <v>5</v>
      </c>
      <c r="BH7" s="41">
        <f t="shared" ref="BH7:CB7" si="75">IFERROR(VLOOKUP(($H7&amp;BG7),$A$4:$D$72,4,FALSE),6)</f>
        <v>8</v>
      </c>
      <c r="BI7" s="40">
        <f>VLOOKUP(BI$2,Base!$A$1:$AB$29,'Exploit base'!$G7,FALSE)</f>
        <v>5</v>
      </c>
      <c r="BJ7" s="41">
        <f t="shared" ref="BJ7:CB7" si="76">IFERROR(VLOOKUP(($H7&amp;BI7),$A$4:$D$72,4,FALSE),6)</f>
        <v>8</v>
      </c>
      <c r="BK7" s="40">
        <f>VLOOKUP(BK$2,Base!$A$1:$AB$29,'Exploit base'!$G7,FALSE)</f>
        <v>5</v>
      </c>
      <c r="BL7" s="41">
        <f t="shared" ref="BL7:CB7" si="77">IFERROR(VLOOKUP(($H7&amp;BK7),$A$4:$D$72,4,FALSE),6)</f>
        <v>8</v>
      </c>
      <c r="BM7" s="40">
        <f>VLOOKUP(BM$2,Base!$A$1:$AB$29,'Exploit base'!$G7,FALSE)</f>
        <v>5</v>
      </c>
      <c r="BN7" s="41">
        <f t="shared" ref="BN7:CB7" si="78">IFERROR(VLOOKUP(($H7&amp;BM7),$A$4:$D$72,4,FALSE),6)</f>
        <v>8</v>
      </c>
      <c r="BO7" s="40">
        <f>VLOOKUP(BO$2,Base!$A$1:$AB$29,'Exploit base'!$G7,FALSE)</f>
        <v>5</v>
      </c>
      <c r="BP7" s="41">
        <f t="shared" ref="BP7:CB7" si="79">IFERROR(VLOOKUP(($H7&amp;BO7),$A$4:$D$72,4,FALSE),6)</f>
        <v>8</v>
      </c>
      <c r="BQ7" s="40">
        <f>VLOOKUP(BQ$2,Base!$A$1:$AB$29,'Exploit base'!$G7,FALSE)</f>
        <v>5</v>
      </c>
      <c r="BR7" s="41">
        <f t="shared" ref="BR7:CB7" si="80">IFERROR(VLOOKUP(($H7&amp;BQ7),$A$4:$D$72,4,FALSE),6)</f>
        <v>8</v>
      </c>
      <c r="BS7" s="40">
        <f>VLOOKUP(BS$2,Base!$A$1:$AB$29,'Exploit base'!$G7,FALSE)</f>
        <v>5</v>
      </c>
      <c r="BT7" s="41">
        <f t="shared" ref="BT7:CB7" si="81">IFERROR(VLOOKUP(($H7&amp;BS7),$A$4:$D$72,4,FALSE),6)</f>
        <v>8</v>
      </c>
      <c r="BU7" s="40">
        <f>VLOOKUP(BU$2,Base!$A$1:$AB$29,'Exploit base'!$G7,FALSE)</f>
        <v>5</v>
      </c>
      <c r="BV7" s="41">
        <f t="shared" ref="BV7:CB7" si="82">IFERROR(VLOOKUP(($H7&amp;BU7),$A$4:$D$72,4,FALSE),6)</f>
        <v>8</v>
      </c>
      <c r="BW7" s="40">
        <f>VLOOKUP(BW$2,Base!$A$1:$AB$29,'Exploit base'!$G7,FALSE)</f>
        <v>5</v>
      </c>
      <c r="BX7" s="41">
        <f t="shared" ref="BX7:CB7" si="83">IFERROR(VLOOKUP(($H7&amp;BW7),$A$4:$D$72,4,FALSE),6)</f>
        <v>8</v>
      </c>
      <c r="BY7" s="40">
        <f>VLOOKUP(BY$2,Base!$A$1:$AB$29,'Exploit base'!$G7,FALSE)</f>
        <v>5</v>
      </c>
      <c r="BZ7" s="41">
        <f t="shared" ref="BZ7:CB7" si="84">IFERROR(VLOOKUP(($H7&amp;BY7),$A$4:$D$72,4,FALSE),6)</f>
        <v>8</v>
      </c>
      <c r="CA7" s="40">
        <f>VLOOKUP(CA$2,Base!$A$1:$AB$29,'Exploit base'!$G7,FALSE)</f>
        <v>5</v>
      </c>
      <c r="CB7" s="41">
        <f t="shared" ref="CB7" si="85">IFERROR(VLOOKUP(($H7&amp;CA7),$A$4:$D$72,4,FALSE),6)</f>
        <v>8</v>
      </c>
    </row>
    <row r="8" spans="1:80" x14ac:dyDescent="0.25">
      <c r="A8" t="str">
        <f t="shared" si="9"/>
        <v>Sorcier4</v>
      </c>
      <c r="B8" s="291" t="s">
        <v>110</v>
      </c>
      <c r="C8" s="287">
        <v>4</v>
      </c>
      <c r="D8" s="277">
        <v>7</v>
      </c>
      <c r="E8" s="4"/>
      <c r="G8">
        <v>9</v>
      </c>
      <c r="H8" s="280" t="s">
        <v>110</v>
      </c>
      <c r="I8" s="87">
        <f>VLOOKUP(I$2,Base!$A$1:$AB$29,'Exploit base'!$G8,FALSE)</f>
        <v>3</v>
      </c>
      <c r="J8" s="41">
        <f t="shared" si="10"/>
        <v>6</v>
      </c>
      <c r="K8" s="40">
        <f>VLOOKUP(K$2,Base!$A$1:$AB$29,'Exploit base'!$G8,FALSE)</f>
        <v>5</v>
      </c>
      <c r="L8" s="41">
        <f t="shared" si="10"/>
        <v>8</v>
      </c>
      <c r="M8" s="40">
        <f>VLOOKUP(M$2,Base!$A$1:$AB$29,'Exploit base'!$G8,FALSE)</f>
        <v>5</v>
      </c>
      <c r="N8" s="41">
        <f t="shared" ref="N8:AF8" si="86">IFERROR(VLOOKUP(($H8&amp;M8),$A$4:$D$72,4,FALSE),6)</f>
        <v>8</v>
      </c>
      <c r="O8" s="40">
        <f>VLOOKUP(O$2,Base!$A$1:$AB$29,'Exploit base'!$G8,FALSE)</f>
        <v>5</v>
      </c>
      <c r="P8" s="41">
        <f t="shared" si="86"/>
        <v>8</v>
      </c>
      <c r="Q8" s="40">
        <f>VLOOKUP(Q$2,Base!$A$1:$AB$29,'Exploit base'!$G8,FALSE)</f>
        <v>5</v>
      </c>
      <c r="R8" s="41">
        <f t="shared" si="86"/>
        <v>8</v>
      </c>
      <c r="S8" s="40">
        <f>VLOOKUP(S$2,Base!$A$1:$AB$29,'Exploit base'!$G8,FALSE)</f>
        <v>5</v>
      </c>
      <c r="T8" s="41">
        <f t="shared" si="86"/>
        <v>8</v>
      </c>
      <c r="U8" s="40">
        <f>VLOOKUP(U$2,Base!$A$1:$AB$29,'Exploit base'!$G8,FALSE)</f>
        <v>3</v>
      </c>
      <c r="V8" s="41">
        <f t="shared" si="86"/>
        <v>6</v>
      </c>
      <c r="W8" s="40">
        <f>VLOOKUP(W$2,Base!$A$1:$AB$29,'Exploit base'!$G8,FALSE)</f>
        <v>5</v>
      </c>
      <c r="X8" s="41">
        <f t="shared" si="86"/>
        <v>8</v>
      </c>
      <c r="Y8" s="40">
        <f>VLOOKUP(Y$2,Base!$A$1:$AB$29,'Exploit base'!$G8,FALSE)</f>
        <v>4</v>
      </c>
      <c r="Z8" s="41">
        <f t="shared" si="86"/>
        <v>7</v>
      </c>
      <c r="AA8" s="40">
        <f>VLOOKUP(AA$2,Base!$A$1:$AB$29,'Exploit base'!$G8,FALSE)</f>
        <v>4</v>
      </c>
      <c r="AB8" s="41">
        <f t="shared" si="86"/>
        <v>7</v>
      </c>
      <c r="AC8" s="40">
        <f>VLOOKUP(AC$2,Base!$A$1:$AB$29,'Exploit base'!$G8,FALSE)</f>
        <v>4</v>
      </c>
      <c r="AD8" s="41">
        <f t="shared" si="86"/>
        <v>7</v>
      </c>
      <c r="AE8" s="40">
        <f>VLOOKUP(AE$2,Base!$A$1:$AB$29,'Exploit base'!$G8,FALSE)</f>
        <v>5</v>
      </c>
      <c r="AF8" s="41">
        <f t="shared" si="86"/>
        <v>8</v>
      </c>
      <c r="AG8" s="40">
        <f>VLOOKUP(AG$2,Base!$A$1:$AB$29,'Exploit base'!$G8,FALSE)</f>
        <v>5</v>
      </c>
      <c r="AH8" s="41">
        <f t="shared" ref="AH8:CB8" si="87">IFERROR(VLOOKUP(($H8&amp;AG8),$A$4:$D$72,4,FALSE),6)</f>
        <v>8</v>
      </c>
      <c r="AI8" s="40">
        <f>VLOOKUP(AI$2,Base!$A$1:$AB$29,'Exploit base'!$G8,FALSE)</f>
        <v>4</v>
      </c>
      <c r="AJ8" s="41">
        <f t="shared" ref="AJ8:CB8" si="88">IFERROR(VLOOKUP(($H8&amp;AI8),$A$4:$D$72,4,FALSE),6)</f>
        <v>7</v>
      </c>
      <c r="AK8" s="40" t="e">
        <f>VLOOKUP(AK$2,Base!$A$1:$AB$29,'Exploit base'!$G8,FALSE)</f>
        <v>#N/A</v>
      </c>
      <c r="AL8" s="41">
        <f t="shared" ref="AL8:CB8" si="89">IFERROR(VLOOKUP(($H8&amp;AK8),$A$4:$D$72,4,FALSE),6)</f>
        <v>6</v>
      </c>
      <c r="AM8" s="40">
        <f>VLOOKUP(AM$2,Base!$A$1:$AB$29,'Exploit base'!$G8,FALSE)</f>
        <v>5</v>
      </c>
      <c r="AN8" s="41">
        <f t="shared" ref="AN8:CB8" si="90">IFERROR(VLOOKUP(($H8&amp;AM8),$A$4:$D$72,4,FALSE),6)</f>
        <v>8</v>
      </c>
      <c r="AO8" s="40">
        <f>VLOOKUP(AO$2,Base!$A$1:$AB$29,'Exploit base'!$G8,FALSE)</f>
        <v>5</v>
      </c>
      <c r="AP8" s="41">
        <f t="shared" ref="AP8:CB8" si="91">IFERROR(VLOOKUP(($H8&amp;AO8),$A$4:$D$72,4,FALSE),6)</f>
        <v>8</v>
      </c>
      <c r="AQ8" s="40">
        <f>VLOOKUP(AQ$2,Base!$A$1:$AB$29,'Exploit base'!$G8,FALSE)</f>
        <v>6</v>
      </c>
      <c r="AR8" s="41">
        <f t="shared" ref="AR8:CB8" si="92">IFERROR(VLOOKUP(($H8&amp;AQ8),$A$4:$D$72,4,FALSE),6)</f>
        <v>10</v>
      </c>
      <c r="AS8" s="40">
        <f>VLOOKUP(AS$2,Base!$A$1:$AB$29,'Exploit base'!$G8,FALSE)</f>
        <v>3</v>
      </c>
      <c r="AT8" s="41">
        <f t="shared" ref="AT8:CB8" si="93">IFERROR(VLOOKUP(($H8&amp;AS8),$A$4:$D$72,4,FALSE),6)</f>
        <v>6</v>
      </c>
      <c r="AU8" s="40">
        <f>VLOOKUP(AU$2,Base!$A$1:$AB$29,'Exploit base'!$G8,FALSE)</f>
        <v>4</v>
      </c>
      <c r="AV8" s="41">
        <f t="shared" ref="AV8:CB8" si="94">IFERROR(VLOOKUP(($H8&amp;AU8),$A$4:$D$72,4,FALSE),6)</f>
        <v>7</v>
      </c>
      <c r="AW8" s="87">
        <f>VLOOKUP(AW$2,Base!$A$1:$AB$29,'Exploit base'!$G8,FALSE)</f>
        <v>4</v>
      </c>
      <c r="AX8" s="41">
        <f t="shared" ref="AX8:CB8" si="95">IFERROR(VLOOKUP(($H8&amp;AW8),$A$4:$D$72,4,FALSE),6)</f>
        <v>7</v>
      </c>
      <c r="AY8" s="40">
        <f>VLOOKUP(AY$2,Base!$A$1:$AB$29,'Exploit base'!$G8,FALSE)</f>
        <v>4</v>
      </c>
      <c r="AZ8" s="41">
        <f t="shared" ref="AZ8:CB8" si="96">IFERROR(VLOOKUP(($H8&amp;AY8),$A$4:$D$72,4,FALSE),6)</f>
        <v>7</v>
      </c>
      <c r="BA8" s="40">
        <f>VLOOKUP(BA$2,Base!$A$1:$AB$29,'Exploit base'!$G8,FALSE)</f>
        <v>5</v>
      </c>
      <c r="BB8" s="41">
        <f t="shared" ref="BB8:CB8" si="97">IFERROR(VLOOKUP(($H8&amp;BA8),$A$4:$D$72,4,FALSE),6)</f>
        <v>8</v>
      </c>
      <c r="BC8" s="40">
        <f>VLOOKUP(BC$2,Base!$A$1:$AB$29,'Exploit base'!$G8,FALSE)</f>
        <v>2</v>
      </c>
      <c r="BD8" s="41">
        <f t="shared" ref="BD8:CB8" si="98">IFERROR(VLOOKUP(($H8&amp;BC8),$A$4:$D$72,4,FALSE),6)</f>
        <v>6</v>
      </c>
      <c r="BE8" s="40">
        <f>VLOOKUP(BE$2,Base!$A$1:$AB$29,'Exploit base'!$G8,FALSE)</f>
        <v>5</v>
      </c>
      <c r="BF8" s="41">
        <f t="shared" ref="BF8:CB8" si="99">IFERROR(VLOOKUP(($H8&amp;BE8),$A$4:$D$72,4,FALSE),6)</f>
        <v>8</v>
      </c>
      <c r="BG8" s="40">
        <f>VLOOKUP(BG$2,Base!$A$1:$AB$29,'Exploit base'!$G8,FALSE)</f>
        <v>5</v>
      </c>
      <c r="BH8" s="41">
        <f t="shared" ref="BH8:CB8" si="100">IFERROR(VLOOKUP(($H8&amp;BG8),$A$4:$D$72,4,FALSE),6)</f>
        <v>8</v>
      </c>
      <c r="BI8" s="40">
        <f>VLOOKUP(BI$2,Base!$A$1:$AB$29,'Exploit base'!$G8,FALSE)</f>
        <v>5</v>
      </c>
      <c r="BJ8" s="41">
        <f t="shared" ref="BJ8:CB8" si="101">IFERROR(VLOOKUP(($H8&amp;BI8),$A$4:$D$72,4,FALSE),6)</f>
        <v>8</v>
      </c>
      <c r="BK8" s="40">
        <f>VLOOKUP(BK$2,Base!$A$1:$AB$29,'Exploit base'!$G8,FALSE)</f>
        <v>5</v>
      </c>
      <c r="BL8" s="41">
        <f t="shared" ref="BL8:CB8" si="102">IFERROR(VLOOKUP(($H8&amp;BK8),$A$4:$D$72,4,FALSE),6)</f>
        <v>8</v>
      </c>
      <c r="BM8" s="40">
        <f>VLOOKUP(BM$2,Base!$A$1:$AB$29,'Exploit base'!$G8,FALSE)</f>
        <v>5</v>
      </c>
      <c r="BN8" s="41">
        <f t="shared" ref="BN8:CB8" si="103">IFERROR(VLOOKUP(($H8&amp;BM8),$A$4:$D$72,4,FALSE),6)</f>
        <v>8</v>
      </c>
      <c r="BO8" s="40">
        <f>VLOOKUP(BO$2,Base!$A$1:$AB$29,'Exploit base'!$G8,FALSE)</f>
        <v>5</v>
      </c>
      <c r="BP8" s="41">
        <f t="shared" ref="BP8:CB8" si="104">IFERROR(VLOOKUP(($H8&amp;BO8),$A$4:$D$72,4,FALSE),6)</f>
        <v>8</v>
      </c>
      <c r="BQ8" s="40">
        <f>VLOOKUP(BQ$2,Base!$A$1:$AB$29,'Exploit base'!$G8,FALSE)</f>
        <v>5</v>
      </c>
      <c r="BR8" s="41">
        <f t="shared" ref="BR8:CB8" si="105">IFERROR(VLOOKUP(($H8&amp;BQ8),$A$4:$D$72,4,FALSE),6)</f>
        <v>8</v>
      </c>
      <c r="BS8" s="40">
        <f>VLOOKUP(BS$2,Base!$A$1:$AB$29,'Exploit base'!$G8,FALSE)</f>
        <v>5</v>
      </c>
      <c r="BT8" s="41">
        <f t="shared" ref="BT8:CB8" si="106">IFERROR(VLOOKUP(($H8&amp;BS8),$A$4:$D$72,4,FALSE),6)</f>
        <v>8</v>
      </c>
      <c r="BU8" s="40">
        <f>VLOOKUP(BU$2,Base!$A$1:$AB$29,'Exploit base'!$G8,FALSE)</f>
        <v>5</v>
      </c>
      <c r="BV8" s="41">
        <f t="shared" ref="BV8:CB8" si="107">IFERROR(VLOOKUP(($H8&amp;BU8),$A$4:$D$72,4,FALSE),6)</f>
        <v>8</v>
      </c>
      <c r="BW8" s="40">
        <f>VLOOKUP(BW$2,Base!$A$1:$AB$29,'Exploit base'!$G8,FALSE)</f>
        <v>5</v>
      </c>
      <c r="BX8" s="41">
        <f t="shared" ref="BX8:CB8" si="108">IFERROR(VLOOKUP(($H8&amp;BW8),$A$4:$D$72,4,FALSE),6)</f>
        <v>8</v>
      </c>
      <c r="BY8" s="40">
        <f>VLOOKUP(BY$2,Base!$A$1:$AB$29,'Exploit base'!$G8,FALSE)</f>
        <v>5</v>
      </c>
      <c r="BZ8" s="41">
        <f t="shared" ref="BZ8:CB8" si="109">IFERROR(VLOOKUP(($H8&amp;BY8),$A$4:$D$72,4,FALSE),6)</f>
        <v>8</v>
      </c>
      <c r="CA8" s="40">
        <f>VLOOKUP(CA$2,Base!$A$1:$AB$29,'Exploit base'!$G8,FALSE)</f>
        <v>5</v>
      </c>
      <c r="CB8" s="41">
        <f t="shared" ref="CB8" si="110">IFERROR(VLOOKUP(($H8&amp;CA8),$A$4:$D$72,4,FALSE),6)</f>
        <v>8</v>
      </c>
    </row>
    <row r="9" spans="1:80" x14ac:dyDescent="0.25">
      <c r="A9" t="str">
        <f t="shared" si="9"/>
        <v>Guerisseuse2</v>
      </c>
      <c r="B9" s="291" t="s">
        <v>111</v>
      </c>
      <c r="C9" s="287">
        <v>2</v>
      </c>
      <c r="D9" s="277">
        <v>7</v>
      </c>
      <c r="E9" s="4"/>
      <c r="G9">
        <v>10</v>
      </c>
      <c r="H9" s="280" t="s">
        <v>111</v>
      </c>
      <c r="I9" s="40">
        <f>VLOOKUP(I$2,Base!$A$1:$AB$29,'Exploit base'!$G9,FALSE)</f>
        <v>2</v>
      </c>
      <c r="J9" s="41">
        <f t="shared" si="10"/>
        <v>7</v>
      </c>
      <c r="K9" s="40">
        <f>VLOOKUP(K$2,Base!$A$1:$AB$29,'Exploit base'!$G9,FALSE)</f>
        <v>3</v>
      </c>
      <c r="L9" s="41">
        <f t="shared" si="10"/>
        <v>8</v>
      </c>
      <c r="M9" s="40">
        <f>VLOOKUP(M$2,Base!$A$1:$AB$29,'Exploit base'!$G9,FALSE)</f>
        <v>3</v>
      </c>
      <c r="N9" s="41">
        <f t="shared" ref="N9:AF9" si="111">IFERROR(VLOOKUP(($H9&amp;M9),$A$4:$D$72,4,FALSE),6)</f>
        <v>8</v>
      </c>
      <c r="O9" s="40">
        <f>VLOOKUP(O$2,Base!$A$1:$AB$29,'Exploit base'!$G9,FALSE)</f>
        <v>3</v>
      </c>
      <c r="P9" s="41">
        <f t="shared" si="111"/>
        <v>8</v>
      </c>
      <c r="Q9" s="40">
        <f>VLOOKUP(Q$2,Base!$A$1:$AB$29,'Exploit base'!$G9,FALSE)</f>
        <v>3</v>
      </c>
      <c r="R9" s="41">
        <f t="shared" si="111"/>
        <v>8</v>
      </c>
      <c r="S9" s="40">
        <f>VLOOKUP(S$2,Base!$A$1:$AB$29,'Exploit base'!$G9,FALSE)</f>
        <v>3</v>
      </c>
      <c r="T9" s="41">
        <f t="shared" si="111"/>
        <v>8</v>
      </c>
      <c r="U9" s="40">
        <f>VLOOKUP(U$2,Base!$A$1:$AB$29,'Exploit base'!$G9,FALSE)</f>
        <v>2</v>
      </c>
      <c r="V9" s="41">
        <f t="shared" si="111"/>
        <v>7</v>
      </c>
      <c r="W9" s="40">
        <f>VLOOKUP(W$2,Base!$A$1:$AB$29,'Exploit base'!$G9,FALSE)</f>
        <v>2</v>
      </c>
      <c r="X9" s="41">
        <f t="shared" si="111"/>
        <v>7</v>
      </c>
      <c r="Y9" s="40">
        <f>VLOOKUP(Y$2,Base!$A$1:$AB$29,'Exploit base'!$G9,FALSE)</f>
        <v>2</v>
      </c>
      <c r="Z9" s="41">
        <f t="shared" si="111"/>
        <v>7</v>
      </c>
      <c r="AA9" s="40">
        <f>VLOOKUP(AA$2,Base!$A$1:$AB$29,'Exploit base'!$G9,FALSE)</f>
        <v>3</v>
      </c>
      <c r="AB9" s="41">
        <f t="shared" si="111"/>
        <v>8</v>
      </c>
      <c r="AC9" s="40">
        <f>VLOOKUP(AC$2,Base!$A$1:$AB$29,'Exploit base'!$G9,FALSE)</f>
        <v>2</v>
      </c>
      <c r="AD9" s="41">
        <f t="shared" si="111"/>
        <v>7</v>
      </c>
      <c r="AE9" s="40">
        <f>VLOOKUP(AE$2,Base!$A$1:$AB$29,'Exploit base'!$G9,FALSE)</f>
        <v>2</v>
      </c>
      <c r="AF9" s="41">
        <f t="shared" si="111"/>
        <v>7</v>
      </c>
      <c r="AG9" s="40">
        <f>VLOOKUP(AG$2,Base!$A$1:$AB$29,'Exploit base'!$G9,FALSE)</f>
        <v>3</v>
      </c>
      <c r="AH9" s="41">
        <f t="shared" ref="AH9:CB9" si="112">IFERROR(VLOOKUP(($H9&amp;AG9),$A$4:$D$72,4,FALSE),6)</f>
        <v>8</v>
      </c>
      <c r="AI9" s="40">
        <f>VLOOKUP(AI$2,Base!$A$1:$AB$29,'Exploit base'!$G9,FALSE)</f>
        <v>1</v>
      </c>
      <c r="AJ9" s="41">
        <f t="shared" ref="AJ9:CB9" si="113">IFERROR(VLOOKUP(($H9&amp;AI9),$A$4:$D$72,4,FALSE),6)</f>
        <v>6</v>
      </c>
      <c r="AK9" s="40" t="e">
        <f>VLOOKUP(AK$2,Base!$A$1:$AB$29,'Exploit base'!$G9,FALSE)</f>
        <v>#N/A</v>
      </c>
      <c r="AL9" s="41">
        <f t="shared" ref="AL9:CB9" si="114">IFERROR(VLOOKUP(($H9&amp;AK9),$A$4:$D$72,4,FALSE),6)</f>
        <v>6</v>
      </c>
      <c r="AM9" s="40">
        <f>VLOOKUP(AM$2,Base!$A$1:$AB$29,'Exploit base'!$G9,FALSE)</f>
        <v>3</v>
      </c>
      <c r="AN9" s="41">
        <f t="shared" ref="AN9:CB9" si="115">IFERROR(VLOOKUP(($H9&amp;AM9),$A$4:$D$72,4,FALSE),6)</f>
        <v>8</v>
      </c>
      <c r="AO9" s="40">
        <f>VLOOKUP(AO$2,Base!$A$1:$AB$29,'Exploit base'!$G9,FALSE)</f>
        <v>2</v>
      </c>
      <c r="AP9" s="41">
        <f t="shared" ref="AP9:CB9" si="116">IFERROR(VLOOKUP(($H9&amp;AO9),$A$4:$D$72,4,FALSE),6)</f>
        <v>7</v>
      </c>
      <c r="AQ9" s="40">
        <f>VLOOKUP(AQ$2,Base!$A$1:$AB$29,'Exploit base'!$G9,FALSE)</f>
        <v>4</v>
      </c>
      <c r="AR9" s="41">
        <f t="shared" ref="AR9:CB9" si="117">IFERROR(VLOOKUP(($H9&amp;AQ9),$A$4:$D$72,4,FALSE),6)</f>
        <v>10</v>
      </c>
      <c r="AS9" s="40">
        <f>VLOOKUP(AS$2,Base!$A$1:$AB$29,'Exploit base'!$G9,FALSE)</f>
        <v>3</v>
      </c>
      <c r="AT9" s="41">
        <f t="shared" ref="AT9:CB9" si="118">IFERROR(VLOOKUP(($H9&amp;AS9),$A$4:$D$72,4,FALSE),6)</f>
        <v>8</v>
      </c>
      <c r="AU9" s="40">
        <f>VLOOKUP(AU$2,Base!$A$1:$AB$29,'Exploit base'!$G9,FALSE)</f>
        <v>2</v>
      </c>
      <c r="AV9" s="41">
        <f t="shared" ref="AV9:CB9" si="119">IFERROR(VLOOKUP(($H9&amp;AU9),$A$4:$D$72,4,FALSE),6)</f>
        <v>7</v>
      </c>
      <c r="AW9" s="40">
        <f>VLOOKUP(AW$2,Base!$A$1:$AB$29,'Exploit base'!$G9,FALSE)</f>
        <v>1</v>
      </c>
      <c r="AX9" s="41">
        <f t="shared" ref="AX9:CB9" si="120">IFERROR(VLOOKUP(($H9&amp;AW9),$A$4:$D$72,4,FALSE),6)</f>
        <v>6</v>
      </c>
      <c r="AY9" s="40">
        <f>VLOOKUP(AY$2,Base!$A$1:$AB$29,'Exploit base'!$G9,FALSE)</f>
        <v>2</v>
      </c>
      <c r="AZ9" s="41">
        <f t="shared" ref="AZ9:CB9" si="121">IFERROR(VLOOKUP(($H9&amp;AY9),$A$4:$D$72,4,FALSE),6)</f>
        <v>7</v>
      </c>
      <c r="BA9" s="40">
        <f>VLOOKUP(BA$2,Base!$A$1:$AB$29,'Exploit base'!$G9,FALSE)</f>
        <v>3</v>
      </c>
      <c r="BB9" s="41">
        <f t="shared" ref="BB9:CB9" si="122">IFERROR(VLOOKUP(($H9&amp;BA9),$A$4:$D$72,4,FALSE),6)</f>
        <v>8</v>
      </c>
      <c r="BC9" s="40">
        <f>VLOOKUP(BC$2,Base!$A$1:$AB$29,'Exploit base'!$G9,FALSE)</f>
        <v>2</v>
      </c>
      <c r="BD9" s="41">
        <f t="shared" ref="BD9:CB9" si="123">IFERROR(VLOOKUP(($H9&amp;BC9),$A$4:$D$72,4,FALSE),6)</f>
        <v>7</v>
      </c>
      <c r="BE9" s="40">
        <f>VLOOKUP(BE$2,Base!$A$1:$AB$29,'Exploit base'!$G9,FALSE)</f>
        <v>2</v>
      </c>
      <c r="BF9" s="41">
        <f t="shared" ref="BF9:CB9" si="124">IFERROR(VLOOKUP(($H9&amp;BE9),$A$4:$D$72,4,FALSE),6)</f>
        <v>7</v>
      </c>
      <c r="BG9" s="40">
        <f>VLOOKUP(BG$2,Base!$A$1:$AB$29,'Exploit base'!$G9,FALSE)</f>
        <v>2</v>
      </c>
      <c r="BH9" s="41">
        <f t="shared" ref="BH9:CB9" si="125">IFERROR(VLOOKUP(($H9&amp;BG9),$A$4:$D$72,4,FALSE),6)</f>
        <v>7</v>
      </c>
      <c r="BI9" s="40">
        <f>VLOOKUP(BI$2,Base!$A$1:$AB$29,'Exploit base'!$G9,FALSE)</f>
        <v>2</v>
      </c>
      <c r="BJ9" s="41">
        <f t="shared" ref="BJ9:CB9" si="126">IFERROR(VLOOKUP(($H9&amp;BI9),$A$4:$D$72,4,FALSE),6)</f>
        <v>7</v>
      </c>
      <c r="BK9" s="40">
        <f>VLOOKUP(BK$2,Base!$A$1:$AB$29,'Exploit base'!$G9,FALSE)</f>
        <v>2</v>
      </c>
      <c r="BL9" s="41">
        <f t="shared" ref="BL9:CB9" si="127">IFERROR(VLOOKUP(($H9&amp;BK9),$A$4:$D$72,4,FALSE),6)</f>
        <v>7</v>
      </c>
      <c r="BM9" s="40">
        <f>VLOOKUP(BM$2,Base!$A$1:$AB$29,'Exploit base'!$G9,FALSE)</f>
        <v>2</v>
      </c>
      <c r="BN9" s="41">
        <f t="shared" ref="BN9:CB9" si="128">IFERROR(VLOOKUP(($H9&amp;BM9),$A$4:$D$72,4,FALSE),6)</f>
        <v>7</v>
      </c>
      <c r="BO9" s="40">
        <f>VLOOKUP(BO$2,Base!$A$1:$AB$29,'Exploit base'!$G9,FALSE)</f>
        <v>2</v>
      </c>
      <c r="BP9" s="41">
        <f t="shared" ref="BP9:CB9" si="129">IFERROR(VLOOKUP(($H9&amp;BO9),$A$4:$D$72,4,FALSE),6)</f>
        <v>7</v>
      </c>
      <c r="BQ9" s="40">
        <f>VLOOKUP(BQ$2,Base!$A$1:$AB$29,'Exploit base'!$G9,FALSE)</f>
        <v>2</v>
      </c>
      <c r="BR9" s="41">
        <f t="shared" ref="BR9:CB9" si="130">IFERROR(VLOOKUP(($H9&amp;BQ9),$A$4:$D$72,4,FALSE),6)</f>
        <v>7</v>
      </c>
      <c r="BS9" s="40">
        <f>VLOOKUP(BS$2,Base!$A$1:$AB$29,'Exploit base'!$G9,FALSE)</f>
        <v>2</v>
      </c>
      <c r="BT9" s="41">
        <f t="shared" ref="BT9:CB9" si="131">IFERROR(VLOOKUP(($H9&amp;BS9),$A$4:$D$72,4,FALSE),6)</f>
        <v>7</v>
      </c>
      <c r="BU9" s="40">
        <f>VLOOKUP(BU$2,Base!$A$1:$AB$29,'Exploit base'!$G9,FALSE)</f>
        <v>2</v>
      </c>
      <c r="BV9" s="41">
        <f t="shared" ref="BV9:CB9" si="132">IFERROR(VLOOKUP(($H9&amp;BU9),$A$4:$D$72,4,FALSE),6)</f>
        <v>7</v>
      </c>
      <c r="BW9" s="40">
        <f>VLOOKUP(BW$2,Base!$A$1:$AB$29,'Exploit base'!$G9,FALSE)</f>
        <v>2</v>
      </c>
      <c r="BX9" s="41">
        <f t="shared" ref="BX9:CB9" si="133">IFERROR(VLOOKUP(($H9&amp;BW9),$A$4:$D$72,4,FALSE),6)</f>
        <v>7</v>
      </c>
      <c r="BY9" s="40">
        <f>VLOOKUP(BY$2,Base!$A$1:$AB$29,'Exploit base'!$G9,FALSE)</f>
        <v>2</v>
      </c>
      <c r="BZ9" s="41">
        <f t="shared" ref="BZ9:CB9" si="134">IFERROR(VLOOKUP(($H9&amp;BY9),$A$4:$D$72,4,FALSE),6)</f>
        <v>7</v>
      </c>
      <c r="CA9" s="40">
        <f>VLOOKUP(CA$2,Base!$A$1:$AB$29,'Exploit base'!$G9,FALSE)</f>
        <v>2</v>
      </c>
      <c r="CB9" s="41">
        <f t="shared" ref="CB9" si="135">IFERROR(VLOOKUP(($H9&amp;CA9),$A$4:$D$72,4,FALSE),6)</f>
        <v>7</v>
      </c>
    </row>
    <row r="10" spans="1:80" x14ac:dyDescent="0.25">
      <c r="A10" t="str">
        <f t="shared" si="9"/>
        <v>Dragon2</v>
      </c>
      <c r="B10" s="291" t="s">
        <v>3</v>
      </c>
      <c r="C10" s="287">
        <v>2</v>
      </c>
      <c r="D10" s="277">
        <v>7</v>
      </c>
      <c r="E10" s="4"/>
      <c r="G10">
        <v>11</v>
      </c>
      <c r="H10" s="280" t="s">
        <v>3</v>
      </c>
      <c r="I10" s="40">
        <f>VLOOKUP(I$2,Base!$A$1:$AB$29,'Exploit base'!$G10,FALSE)</f>
        <v>3</v>
      </c>
      <c r="J10" s="41">
        <f t="shared" si="10"/>
        <v>8</v>
      </c>
      <c r="K10" s="40">
        <f>VLOOKUP(K$2,Base!$A$1:$AB$29,'Exploit base'!$G10,FALSE)</f>
        <v>3</v>
      </c>
      <c r="L10" s="41">
        <f t="shared" si="10"/>
        <v>8</v>
      </c>
      <c r="M10" s="40">
        <f>VLOOKUP(M$2,Base!$A$1:$AB$29,'Exploit base'!$G10,FALSE)</f>
        <v>3</v>
      </c>
      <c r="N10" s="41">
        <f t="shared" ref="N10:AF10" si="136">IFERROR(VLOOKUP(($H10&amp;M10),$A$4:$D$72,4,FALSE),6)</f>
        <v>8</v>
      </c>
      <c r="O10" s="40">
        <f>VLOOKUP(O$2,Base!$A$1:$AB$29,'Exploit base'!$G10,FALSE)</f>
        <v>3</v>
      </c>
      <c r="P10" s="41">
        <f t="shared" si="136"/>
        <v>8</v>
      </c>
      <c r="Q10" s="40">
        <f>VLOOKUP(Q$2,Base!$A$1:$AB$29,'Exploit base'!$G10,FALSE)</f>
        <v>4</v>
      </c>
      <c r="R10" s="41">
        <f t="shared" si="136"/>
        <v>9</v>
      </c>
      <c r="S10" s="40">
        <f>VLOOKUP(S$2,Base!$A$1:$AB$29,'Exploit base'!$G10,FALSE)</f>
        <v>3</v>
      </c>
      <c r="T10" s="41">
        <f t="shared" si="136"/>
        <v>8</v>
      </c>
      <c r="U10" s="87">
        <f>VLOOKUP(U$2,Base!$A$1:$AB$29,'Exploit base'!$G10,FALSE)</f>
        <v>2</v>
      </c>
      <c r="V10" s="41">
        <f t="shared" si="136"/>
        <v>7</v>
      </c>
      <c r="W10" s="40">
        <f>VLOOKUP(W$2,Base!$A$1:$AB$29,'Exploit base'!$G10,FALSE)</f>
        <v>3</v>
      </c>
      <c r="X10" s="41">
        <f t="shared" si="136"/>
        <v>8</v>
      </c>
      <c r="Y10" s="40">
        <f>VLOOKUP(Y$2,Base!$A$1:$AB$29,'Exploit base'!$G10,FALSE)</f>
        <v>2</v>
      </c>
      <c r="Z10" s="41">
        <f t="shared" si="136"/>
        <v>7</v>
      </c>
      <c r="AA10" s="40">
        <f>VLOOKUP(AA$2,Base!$A$1:$AB$29,'Exploit base'!$G10,FALSE)</f>
        <v>3</v>
      </c>
      <c r="AB10" s="41">
        <f t="shared" si="136"/>
        <v>8</v>
      </c>
      <c r="AC10" s="40">
        <f>VLOOKUP(AC$2,Base!$A$1:$AB$29,'Exploit base'!$G10,FALSE)</f>
        <v>3</v>
      </c>
      <c r="AD10" s="41">
        <f t="shared" si="136"/>
        <v>8</v>
      </c>
      <c r="AE10" s="40">
        <f>VLOOKUP(AE$2,Base!$A$1:$AB$29,'Exploit base'!$G10,FALSE)</f>
        <v>3</v>
      </c>
      <c r="AF10" s="41">
        <f t="shared" si="136"/>
        <v>8</v>
      </c>
      <c r="AG10" s="40">
        <f>VLOOKUP(AG$2,Base!$A$1:$AB$29,'Exploit base'!$G10,FALSE)</f>
        <v>3</v>
      </c>
      <c r="AH10" s="41">
        <f t="shared" ref="AH10:CB10" si="137">IFERROR(VLOOKUP(($H10&amp;AG10),$A$4:$D$72,4,FALSE),6)</f>
        <v>8</v>
      </c>
      <c r="AI10" s="40">
        <f>VLOOKUP(AI$2,Base!$A$1:$AB$29,'Exploit base'!$G10,FALSE)</f>
        <v>1</v>
      </c>
      <c r="AJ10" s="41">
        <f t="shared" ref="AJ10:CB10" si="138">IFERROR(VLOOKUP(($H10&amp;AI10),$A$4:$D$72,4,FALSE),6)</f>
        <v>6</v>
      </c>
      <c r="AK10" s="40" t="e">
        <f>VLOOKUP(AK$2,Base!$A$1:$AB$29,'Exploit base'!$G10,FALSE)</f>
        <v>#N/A</v>
      </c>
      <c r="AL10" s="41">
        <f t="shared" ref="AL10:CB10" si="139">IFERROR(VLOOKUP(($H10&amp;AK10),$A$4:$D$72,4,FALSE),6)</f>
        <v>6</v>
      </c>
      <c r="AM10" s="40">
        <f>VLOOKUP(AM$2,Base!$A$1:$AB$29,'Exploit base'!$G10,FALSE)</f>
        <v>4</v>
      </c>
      <c r="AN10" s="41">
        <f t="shared" ref="AN10:CB10" si="140">IFERROR(VLOOKUP(($H10&amp;AM10),$A$4:$D$72,4,FALSE),6)</f>
        <v>9</v>
      </c>
      <c r="AO10" s="40">
        <f>VLOOKUP(AO$2,Base!$A$1:$AB$29,'Exploit base'!$G10,FALSE)</f>
        <v>4</v>
      </c>
      <c r="AP10" s="41">
        <f t="shared" ref="AP10:CB10" si="141">IFERROR(VLOOKUP(($H10&amp;AO10),$A$4:$D$72,4,FALSE),6)</f>
        <v>9</v>
      </c>
      <c r="AQ10" s="40">
        <f>VLOOKUP(AQ$2,Base!$A$1:$AB$29,'Exploit base'!$G10,FALSE)</f>
        <v>5</v>
      </c>
      <c r="AR10" s="41">
        <f t="shared" ref="AR10:CB10" si="142">IFERROR(VLOOKUP(($H10&amp;AQ10),$A$4:$D$72,4,FALSE),6)</f>
        <v>10</v>
      </c>
      <c r="AS10" s="87">
        <f>VLOOKUP(AS$2,Base!$A$1:$AB$29,'Exploit base'!$G10,FALSE)</f>
        <v>2</v>
      </c>
      <c r="AT10" s="41">
        <f t="shared" ref="AT10:CB10" si="143">IFERROR(VLOOKUP(($H10&amp;AS10),$A$4:$D$72,4,FALSE),6)</f>
        <v>7</v>
      </c>
      <c r="AU10" s="40">
        <f>VLOOKUP(AU$2,Base!$A$1:$AB$29,'Exploit base'!$G10,FALSE)</f>
        <v>3</v>
      </c>
      <c r="AV10" s="41">
        <f t="shared" ref="AV10:CB10" si="144">IFERROR(VLOOKUP(($H10&amp;AU10),$A$4:$D$72,4,FALSE),6)</f>
        <v>8</v>
      </c>
      <c r="AW10" s="87">
        <f>VLOOKUP(AW$2,Base!$A$1:$AB$29,'Exploit base'!$G10,FALSE)</f>
        <v>1</v>
      </c>
      <c r="AX10" s="41">
        <f t="shared" ref="AX10:CB10" si="145">IFERROR(VLOOKUP(($H10&amp;AW10),$A$4:$D$72,4,FALSE),6)</f>
        <v>6</v>
      </c>
      <c r="AY10" s="40">
        <f>VLOOKUP(AY$2,Base!$A$1:$AB$29,'Exploit base'!$G10,FALSE)</f>
        <v>3</v>
      </c>
      <c r="AZ10" s="41">
        <f t="shared" ref="AZ10:CB10" si="146">IFERROR(VLOOKUP(($H10&amp;AY10),$A$4:$D$72,4,FALSE),6)</f>
        <v>8</v>
      </c>
      <c r="BA10" s="40">
        <f>VLOOKUP(BA$2,Base!$A$1:$AB$29,'Exploit base'!$G10,FALSE)</f>
        <v>3</v>
      </c>
      <c r="BB10" s="41">
        <f t="shared" ref="BB10:CB10" si="147">IFERROR(VLOOKUP(($H10&amp;BA10),$A$4:$D$72,4,FALSE),6)</f>
        <v>8</v>
      </c>
      <c r="BC10" s="40">
        <f>VLOOKUP(BC$2,Base!$A$1:$AB$29,'Exploit base'!$G10,FALSE)</f>
        <v>2</v>
      </c>
      <c r="BD10" s="41">
        <f t="shared" ref="BD10:CB10" si="148">IFERROR(VLOOKUP(($H10&amp;BC10),$A$4:$D$72,4,FALSE),6)</f>
        <v>7</v>
      </c>
      <c r="BE10" s="40">
        <f>VLOOKUP(BE$2,Base!$A$1:$AB$29,'Exploit base'!$G10,FALSE)</f>
        <v>3</v>
      </c>
      <c r="BF10" s="41">
        <f t="shared" ref="BF10:CB10" si="149">IFERROR(VLOOKUP(($H10&amp;BE10),$A$4:$D$72,4,FALSE),6)</f>
        <v>8</v>
      </c>
      <c r="BG10" s="40">
        <f>VLOOKUP(BG$2,Base!$A$1:$AB$29,'Exploit base'!$G10,FALSE)</f>
        <v>3</v>
      </c>
      <c r="BH10" s="41">
        <f t="shared" ref="BH10:CB10" si="150">IFERROR(VLOOKUP(($H10&amp;BG10),$A$4:$D$72,4,FALSE),6)</f>
        <v>8</v>
      </c>
      <c r="BI10" s="40">
        <f>VLOOKUP(BI$2,Base!$A$1:$AB$29,'Exploit base'!$G10,FALSE)</f>
        <v>3</v>
      </c>
      <c r="BJ10" s="41">
        <f t="shared" ref="BJ10:CB10" si="151">IFERROR(VLOOKUP(($H10&amp;BI10),$A$4:$D$72,4,FALSE),6)</f>
        <v>8</v>
      </c>
      <c r="BK10" s="40">
        <f>VLOOKUP(BK$2,Base!$A$1:$AB$29,'Exploit base'!$G10,FALSE)</f>
        <v>3</v>
      </c>
      <c r="BL10" s="41">
        <f t="shared" ref="BL10:CB10" si="152">IFERROR(VLOOKUP(($H10&amp;BK10),$A$4:$D$72,4,FALSE),6)</f>
        <v>8</v>
      </c>
      <c r="BM10" s="40">
        <f>VLOOKUP(BM$2,Base!$A$1:$AB$29,'Exploit base'!$G10,FALSE)</f>
        <v>3</v>
      </c>
      <c r="BN10" s="41">
        <f t="shared" ref="BN10:CB10" si="153">IFERROR(VLOOKUP(($H10&amp;BM10),$A$4:$D$72,4,FALSE),6)</f>
        <v>8</v>
      </c>
      <c r="BO10" s="40">
        <f>VLOOKUP(BO$2,Base!$A$1:$AB$29,'Exploit base'!$G10,FALSE)</f>
        <v>3</v>
      </c>
      <c r="BP10" s="41">
        <f t="shared" ref="BP10:CB10" si="154">IFERROR(VLOOKUP(($H10&amp;BO10),$A$4:$D$72,4,FALSE),6)</f>
        <v>8</v>
      </c>
      <c r="BQ10" s="40">
        <f>VLOOKUP(BQ$2,Base!$A$1:$AB$29,'Exploit base'!$G10,FALSE)</f>
        <v>3</v>
      </c>
      <c r="BR10" s="41">
        <f t="shared" ref="BR10:CB10" si="155">IFERROR(VLOOKUP(($H10&amp;BQ10),$A$4:$D$72,4,FALSE),6)</f>
        <v>8</v>
      </c>
      <c r="BS10" s="40">
        <f>VLOOKUP(BS$2,Base!$A$1:$AB$29,'Exploit base'!$G10,FALSE)</f>
        <v>3</v>
      </c>
      <c r="BT10" s="41">
        <f t="shared" ref="BT10:CB10" si="156">IFERROR(VLOOKUP(($H10&amp;BS10),$A$4:$D$72,4,FALSE),6)</f>
        <v>8</v>
      </c>
      <c r="BU10" s="40">
        <f>VLOOKUP(BU$2,Base!$A$1:$AB$29,'Exploit base'!$G10,FALSE)</f>
        <v>3</v>
      </c>
      <c r="BV10" s="41">
        <f t="shared" ref="BV10:CB10" si="157">IFERROR(VLOOKUP(($H10&amp;BU10),$A$4:$D$72,4,FALSE),6)</f>
        <v>8</v>
      </c>
      <c r="BW10" s="40">
        <f>VLOOKUP(BW$2,Base!$A$1:$AB$29,'Exploit base'!$G10,FALSE)</f>
        <v>3</v>
      </c>
      <c r="BX10" s="41">
        <f t="shared" ref="BX10:CB10" si="158">IFERROR(VLOOKUP(($H10&amp;BW10),$A$4:$D$72,4,FALSE),6)</f>
        <v>8</v>
      </c>
      <c r="BY10" s="40">
        <f>VLOOKUP(BY$2,Base!$A$1:$AB$29,'Exploit base'!$G10,FALSE)</f>
        <v>3</v>
      </c>
      <c r="BZ10" s="41">
        <f t="shared" ref="BZ10:CB10" si="159">IFERROR(VLOOKUP(($H10&amp;BY10),$A$4:$D$72,4,FALSE),6)</f>
        <v>8</v>
      </c>
      <c r="CA10" s="40">
        <f>VLOOKUP(CA$2,Base!$A$1:$AB$29,'Exploit base'!$G10,FALSE)</f>
        <v>3</v>
      </c>
      <c r="CB10" s="41">
        <f t="shared" ref="CB10" si="160">IFERROR(VLOOKUP(($H10&amp;CA10),$A$4:$D$72,4,FALSE),6)</f>
        <v>8</v>
      </c>
    </row>
    <row r="11" spans="1:80" x14ac:dyDescent="0.25">
      <c r="A11" t="str">
        <f t="shared" si="9"/>
        <v>Gargouille1</v>
      </c>
      <c r="B11" s="291" t="s">
        <v>5</v>
      </c>
      <c r="C11" s="288">
        <v>1</v>
      </c>
      <c r="D11" s="277">
        <v>7</v>
      </c>
      <c r="E11" s="4"/>
      <c r="G11">
        <v>12</v>
      </c>
      <c r="H11" s="280" t="s">
        <v>4</v>
      </c>
      <c r="I11" s="87">
        <f>VLOOKUP(I$2,Base!$A$1:$AB$29,'Exploit base'!$G11,FALSE)</f>
        <v>0</v>
      </c>
      <c r="J11" s="41">
        <f t="shared" si="10"/>
        <v>7</v>
      </c>
      <c r="K11" s="40">
        <f>VLOOKUP(K$2,Base!$A$1:$AB$29,'Exploit base'!$G11,FALSE)</f>
        <v>3</v>
      </c>
      <c r="L11" s="41">
        <f t="shared" si="10"/>
        <v>9</v>
      </c>
      <c r="M11" s="40">
        <f>VLOOKUP(M$2,Base!$A$1:$AB$29,'Exploit base'!$G11,FALSE)</f>
        <v>3</v>
      </c>
      <c r="N11" s="41">
        <f t="shared" ref="N11:AF11" si="161">IFERROR(VLOOKUP(($H11&amp;M11),$A$4:$D$72,4,FALSE),6)</f>
        <v>9</v>
      </c>
      <c r="O11" s="40">
        <f>VLOOKUP(O$2,Base!$A$1:$AB$29,'Exploit base'!$G11,FALSE)</f>
        <v>2</v>
      </c>
      <c r="P11" s="41">
        <f t="shared" si="161"/>
        <v>8</v>
      </c>
      <c r="Q11" s="40">
        <f>VLOOKUP(Q$2,Base!$A$1:$AB$29,'Exploit base'!$G11,FALSE)</f>
        <v>2</v>
      </c>
      <c r="R11" s="41">
        <f t="shared" si="161"/>
        <v>8</v>
      </c>
      <c r="S11" s="40">
        <f>VLOOKUP(S$2,Base!$A$1:$AB$29,'Exploit base'!$G11,FALSE)</f>
        <v>1</v>
      </c>
      <c r="T11" s="41">
        <f t="shared" si="161"/>
        <v>8</v>
      </c>
      <c r="U11" s="40">
        <f>VLOOKUP(U$2,Base!$A$1:$AB$29,'Exploit base'!$G11,FALSE)</f>
        <v>0</v>
      </c>
      <c r="V11" s="41">
        <f t="shared" si="161"/>
        <v>7</v>
      </c>
      <c r="W11" s="40">
        <f>VLOOKUP(W$2,Base!$A$1:$AB$29,'Exploit base'!$G11,FALSE)</f>
        <v>1</v>
      </c>
      <c r="X11" s="41">
        <f t="shared" si="161"/>
        <v>8</v>
      </c>
      <c r="Y11" s="40">
        <f>VLOOKUP(Y$2,Base!$A$1:$AB$29,'Exploit base'!$G11,FALSE)</f>
        <v>0</v>
      </c>
      <c r="Z11" s="41">
        <f t="shared" si="161"/>
        <v>7</v>
      </c>
      <c r="AA11" s="40">
        <f>VLOOKUP(AA$2,Base!$A$1:$AB$29,'Exploit base'!$G11,FALSE)</f>
        <v>0</v>
      </c>
      <c r="AB11" s="41">
        <f t="shared" si="161"/>
        <v>7</v>
      </c>
      <c r="AC11" s="40">
        <f>VLOOKUP(AC$2,Base!$A$1:$AB$29,'Exploit base'!$G11,FALSE)</f>
        <v>0</v>
      </c>
      <c r="AD11" s="41">
        <f t="shared" si="161"/>
        <v>7</v>
      </c>
      <c r="AE11" s="40">
        <f>VLOOKUP(AE$2,Base!$A$1:$AB$29,'Exploit base'!$G11,FALSE)</f>
        <v>1</v>
      </c>
      <c r="AF11" s="41">
        <f t="shared" si="161"/>
        <v>8</v>
      </c>
      <c r="AG11" s="40">
        <f>VLOOKUP(AG$2,Base!$A$1:$AB$29,'Exploit base'!$G11,FALSE)</f>
        <v>2</v>
      </c>
      <c r="AH11" s="41">
        <f t="shared" ref="AH11:CB11" si="162">IFERROR(VLOOKUP(($H11&amp;AG11),$A$4:$D$72,4,FALSE),6)</f>
        <v>8</v>
      </c>
      <c r="AI11" s="40">
        <f>VLOOKUP(AI$2,Base!$A$1:$AB$29,'Exploit base'!$G11,FALSE)</f>
        <v>0</v>
      </c>
      <c r="AJ11" s="41">
        <f t="shared" ref="AJ11:CB11" si="163">IFERROR(VLOOKUP(($H11&amp;AI11),$A$4:$D$72,4,FALSE),6)</f>
        <v>7</v>
      </c>
      <c r="AK11" s="40" t="e">
        <f>VLOOKUP(AK$2,Base!$A$1:$AB$29,'Exploit base'!$G11,FALSE)</f>
        <v>#N/A</v>
      </c>
      <c r="AL11" s="41">
        <f t="shared" ref="AL11:CB11" si="164">IFERROR(VLOOKUP(($H11&amp;AK11),$A$4:$D$72,4,FALSE),6)</f>
        <v>6</v>
      </c>
      <c r="AM11" s="87">
        <f>VLOOKUP(AM$2,Base!$A$1:$AB$29,'Exploit base'!$G11,FALSE)</f>
        <v>2</v>
      </c>
      <c r="AN11" s="41">
        <f t="shared" ref="AN11:CB11" si="165">IFERROR(VLOOKUP(($H11&amp;AM11),$A$4:$D$72,4,FALSE),6)</f>
        <v>8</v>
      </c>
      <c r="AO11" s="87">
        <f>VLOOKUP(AO$2,Base!$A$1:$AB$29,'Exploit base'!$G11,FALSE)</f>
        <v>2</v>
      </c>
      <c r="AP11" s="41">
        <f t="shared" ref="AP11:CB11" si="166">IFERROR(VLOOKUP(($H11&amp;AO11),$A$4:$D$72,4,FALSE),6)</f>
        <v>8</v>
      </c>
      <c r="AQ11" s="87">
        <f>VLOOKUP(AQ$2,Base!$A$1:$AB$29,'Exploit base'!$G11,FALSE)</f>
        <v>1</v>
      </c>
      <c r="AR11" s="41">
        <f t="shared" ref="AR11:CB11" si="167">IFERROR(VLOOKUP(($H11&amp;AQ11),$A$4:$D$72,4,FALSE),6)</f>
        <v>8</v>
      </c>
      <c r="AS11" s="40">
        <f>VLOOKUP(AS$2,Base!$A$1:$AB$29,'Exploit base'!$G11,FALSE)</f>
        <v>0</v>
      </c>
      <c r="AT11" s="41">
        <f t="shared" ref="AT11:CB11" si="168">IFERROR(VLOOKUP(($H11&amp;AS11),$A$4:$D$72,4,FALSE),6)</f>
        <v>7</v>
      </c>
      <c r="AU11" s="40">
        <f>VLOOKUP(AU$2,Base!$A$1:$AB$29,'Exploit base'!$G11,FALSE)</f>
        <v>1</v>
      </c>
      <c r="AV11" s="41">
        <f t="shared" ref="AV11:CB11" si="169">IFERROR(VLOOKUP(($H11&amp;AU11),$A$4:$D$72,4,FALSE),6)</f>
        <v>8</v>
      </c>
      <c r="AW11" s="40">
        <f>VLOOKUP(AW$2,Base!$A$1:$AB$29,'Exploit base'!$G11,FALSE)</f>
        <v>1</v>
      </c>
      <c r="AX11" s="41">
        <f t="shared" ref="AX11:CB11" si="170">IFERROR(VLOOKUP(($H11&amp;AW11),$A$4:$D$72,4,FALSE),6)</f>
        <v>8</v>
      </c>
      <c r="AY11" s="40">
        <f>VLOOKUP(AY$2,Base!$A$1:$AB$29,'Exploit base'!$G11,FALSE)</f>
        <v>0</v>
      </c>
      <c r="AZ11" s="41">
        <f t="shared" ref="AZ11:CB11" si="171">IFERROR(VLOOKUP(($H11&amp;AY11),$A$4:$D$72,4,FALSE),6)</f>
        <v>7</v>
      </c>
      <c r="BA11" s="40">
        <f>VLOOKUP(BA$2,Base!$A$1:$AB$29,'Exploit base'!$G11,FALSE)</f>
        <v>1</v>
      </c>
      <c r="BB11" s="41">
        <f t="shared" ref="BB11:CB11" si="172">IFERROR(VLOOKUP(($H11&amp;BA11),$A$4:$D$72,4,FALSE),6)</f>
        <v>8</v>
      </c>
      <c r="BC11" s="40">
        <f>VLOOKUP(BC$2,Base!$A$1:$AB$29,'Exploit base'!$G11,FALSE)</f>
        <v>0</v>
      </c>
      <c r="BD11" s="41">
        <f t="shared" ref="BD11:CB11" si="173">IFERROR(VLOOKUP(($H11&amp;BC11),$A$4:$D$72,4,FALSE),6)</f>
        <v>7</v>
      </c>
      <c r="BE11" s="40">
        <f>VLOOKUP(BE$2,Base!$A$1:$AB$29,'Exploit base'!$G11,FALSE)</f>
        <v>1</v>
      </c>
      <c r="BF11" s="41">
        <f t="shared" ref="BF11:CB11" si="174">IFERROR(VLOOKUP(($H11&amp;BE11),$A$4:$D$72,4,FALSE),6)</f>
        <v>8</v>
      </c>
      <c r="BG11" s="40">
        <f>VLOOKUP(BG$2,Base!$A$1:$AB$29,'Exploit base'!$G11,FALSE)</f>
        <v>1</v>
      </c>
      <c r="BH11" s="41">
        <f t="shared" ref="BH11:CB11" si="175">IFERROR(VLOOKUP(($H11&amp;BG11),$A$4:$D$72,4,FALSE),6)</f>
        <v>8</v>
      </c>
      <c r="BI11" s="40">
        <f>VLOOKUP(BI$2,Base!$A$1:$AB$29,'Exploit base'!$G11,FALSE)</f>
        <v>1</v>
      </c>
      <c r="BJ11" s="41">
        <f t="shared" ref="BJ11:CB11" si="176">IFERROR(VLOOKUP(($H11&amp;BI11),$A$4:$D$72,4,FALSE),6)</f>
        <v>8</v>
      </c>
      <c r="BK11" s="40">
        <f>VLOOKUP(BK$2,Base!$A$1:$AB$29,'Exploit base'!$G11,FALSE)</f>
        <v>1</v>
      </c>
      <c r="BL11" s="41">
        <f t="shared" ref="BL11:CB11" si="177">IFERROR(VLOOKUP(($H11&amp;BK11),$A$4:$D$72,4,FALSE),6)</f>
        <v>8</v>
      </c>
      <c r="BM11" s="40">
        <f>VLOOKUP(BM$2,Base!$A$1:$AB$29,'Exploit base'!$G11,FALSE)</f>
        <v>1</v>
      </c>
      <c r="BN11" s="41">
        <f t="shared" ref="BN11:CB11" si="178">IFERROR(VLOOKUP(($H11&amp;BM11),$A$4:$D$72,4,FALSE),6)</f>
        <v>8</v>
      </c>
      <c r="BO11" s="40">
        <f>VLOOKUP(BO$2,Base!$A$1:$AB$29,'Exploit base'!$G11,FALSE)</f>
        <v>1</v>
      </c>
      <c r="BP11" s="41">
        <f t="shared" ref="BP11:CB11" si="179">IFERROR(VLOOKUP(($H11&amp;BO11),$A$4:$D$72,4,FALSE),6)</f>
        <v>8</v>
      </c>
      <c r="BQ11" s="40">
        <f>VLOOKUP(BQ$2,Base!$A$1:$AB$29,'Exploit base'!$G11,FALSE)</f>
        <v>1</v>
      </c>
      <c r="BR11" s="41">
        <f t="shared" ref="BR11:CB11" si="180">IFERROR(VLOOKUP(($H11&amp;BQ11),$A$4:$D$72,4,FALSE),6)</f>
        <v>8</v>
      </c>
      <c r="BS11" s="40">
        <f>VLOOKUP(BS$2,Base!$A$1:$AB$29,'Exploit base'!$G11,FALSE)</f>
        <v>1</v>
      </c>
      <c r="BT11" s="41">
        <f t="shared" ref="BT11:CB11" si="181">IFERROR(VLOOKUP(($H11&amp;BS11),$A$4:$D$72,4,FALSE),6)</f>
        <v>8</v>
      </c>
      <c r="BU11" s="40">
        <f>VLOOKUP(BU$2,Base!$A$1:$AB$29,'Exploit base'!$G11,FALSE)</f>
        <v>1</v>
      </c>
      <c r="BV11" s="41">
        <f t="shared" ref="BV11:CB11" si="182">IFERROR(VLOOKUP(($H11&amp;BU11),$A$4:$D$72,4,FALSE),6)</f>
        <v>8</v>
      </c>
      <c r="BW11" s="40">
        <f>VLOOKUP(BW$2,Base!$A$1:$AB$29,'Exploit base'!$G11,FALSE)</f>
        <v>1</v>
      </c>
      <c r="BX11" s="41">
        <f t="shared" ref="BX11:CB11" si="183">IFERROR(VLOOKUP(($H11&amp;BW11),$A$4:$D$72,4,FALSE),6)</f>
        <v>8</v>
      </c>
      <c r="BY11" s="40">
        <f>VLOOKUP(BY$2,Base!$A$1:$AB$29,'Exploit base'!$G11,FALSE)</f>
        <v>1</v>
      </c>
      <c r="BZ11" s="41">
        <f t="shared" ref="BZ11:CB11" si="184">IFERROR(VLOOKUP(($H11&amp;BY11),$A$4:$D$72,4,FALSE),6)</f>
        <v>8</v>
      </c>
      <c r="CA11" s="40">
        <f>VLOOKUP(CA$2,Base!$A$1:$AB$29,'Exploit base'!$G11,FALSE)</f>
        <v>1</v>
      </c>
      <c r="CB11" s="41">
        <f t="shared" ref="CB11" si="185">IFERROR(VLOOKUP(($H11&amp;CA11),$A$4:$D$72,4,FALSE),6)</f>
        <v>8</v>
      </c>
    </row>
    <row r="12" spans="1:80" x14ac:dyDescent="0.25">
      <c r="A12" t="str">
        <f t="shared" si="9"/>
        <v>Gargouille2</v>
      </c>
      <c r="B12" s="291" t="s">
        <v>5</v>
      </c>
      <c r="C12" s="288">
        <v>2</v>
      </c>
      <c r="D12" s="277">
        <v>7</v>
      </c>
      <c r="E12" s="4"/>
      <c r="G12">
        <v>13</v>
      </c>
      <c r="H12" s="280" t="s">
        <v>5</v>
      </c>
      <c r="I12" s="40">
        <f>VLOOKUP(I$2,Base!$A$1:$AB$29,'Exploit base'!$G12,FALSE)</f>
        <v>1</v>
      </c>
      <c r="J12" s="41">
        <f t="shared" si="10"/>
        <v>7</v>
      </c>
      <c r="K12" s="40">
        <f>VLOOKUP(K$2,Base!$A$1:$AB$29,'Exploit base'!$G12,FALSE)</f>
        <v>2</v>
      </c>
      <c r="L12" s="41">
        <f t="shared" si="10"/>
        <v>7</v>
      </c>
      <c r="M12" s="40">
        <f>VLOOKUP(M$2,Base!$A$1:$AB$29,'Exploit base'!$G12,FALSE)</f>
        <v>3</v>
      </c>
      <c r="N12" s="41">
        <f t="shared" ref="N12:AF12" si="186">IFERROR(VLOOKUP(($H12&amp;M12),$A$4:$D$72,4,FALSE),6)</f>
        <v>8</v>
      </c>
      <c r="O12" s="40">
        <f>VLOOKUP(O$2,Base!$A$1:$AB$29,'Exploit base'!$G12,FALSE)</f>
        <v>1</v>
      </c>
      <c r="P12" s="41">
        <f t="shared" si="186"/>
        <v>7</v>
      </c>
      <c r="Q12" s="40">
        <f>VLOOKUP(Q$2,Base!$A$1:$AB$29,'Exploit base'!$G12,FALSE)</f>
        <v>1</v>
      </c>
      <c r="R12" s="41">
        <f t="shared" si="186"/>
        <v>7</v>
      </c>
      <c r="S12" s="40">
        <f>VLOOKUP(S$2,Base!$A$1:$AB$29,'Exploit base'!$G12,FALSE)</f>
        <v>3</v>
      </c>
      <c r="T12" s="41">
        <f t="shared" si="186"/>
        <v>8</v>
      </c>
      <c r="U12" s="40">
        <f>VLOOKUP(U$2,Base!$A$1:$AB$29,'Exploit base'!$G12,FALSE)</f>
        <v>1</v>
      </c>
      <c r="V12" s="41">
        <f t="shared" si="186"/>
        <v>7</v>
      </c>
      <c r="W12" s="40">
        <f>VLOOKUP(W$2,Base!$A$1:$AB$29,'Exploit base'!$G12,FALSE)</f>
        <v>1</v>
      </c>
      <c r="X12" s="41">
        <f t="shared" si="186"/>
        <v>7</v>
      </c>
      <c r="Y12" s="40">
        <f>VLOOKUP(Y$2,Base!$A$1:$AB$29,'Exploit base'!$G12,FALSE)</f>
        <v>1</v>
      </c>
      <c r="Z12" s="41">
        <f t="shared" si="186"/>
        <v>7</v>
      </c>
      <c r="AA12" s="40">
        <f>VLOOKUP(AA$2,Base!$A$1:$AB$29,'Exploit base'!$G12,FALSE)</f>
        <v>2</v>
      </c>
      <c r="AB12" s="41">
        <f t="shared" si="186"/>
        <v>7</v>
      </c>
      <c r="AC12" s="40">
        <f>VLOOKUP(AC$2,Base!$A$1:$AB$29,'Exploit base'!$G12,FALSE)</f>
        <v>2</v>
      </c>
      <c r="AD12" s="41">
        <f t="shared" si="186"/>
        <v>7</v>
      </c>
      <c r="AE12" s="40">
        <f>VLOOKUP(AE$2,Base!$A$1:$AB$29,'Exploit base'!$G12,FALSE)</f>
        <v>2</v>
      </c>
      <c r="AF12" s="41">
        <f t="shared" si="186"/>
        <v>7</v>
      </c>
      <c r="AG12" s="40">
        <f>VLOOKUP(AG$2,Base!$A$1:$AB$29,'Exploit base'!$G12,FALSE)</f>
        <v>3</v>
      </c>
      <c r="AH12" s="41">
        <f t="shared" ref="AH12:CB12" si="187">IFERROR(VLOOKUP(($H12&amp;AG12),$A$4:$D$72,4,FALSE),6)</f>
        <v>8</v>
      </c>
      <c r="AI12" s="40">
        <f>VLOOKUP(AI$2,Base!$A$1:$AB$29,'Exploit base'!$G12,FALSE)</f>
        <v>1</v>
      </c>
      <c r="AJ12" s="41">
        <f t="shared" ref="AJ12:CB12" si="188">IFERROR(VLOOKUP(($H12&amp;AI12),$A$4:$D$72,4,FALSE),6)</f>
        <v>7</v>
      </c>
      <c r="AK12" s="40" t="e">
        <f>VLOOKUP(AK$2,Base!$A$1:$AB$29,'Exploit base'!$G12,FALSE)</f>
        <v>#N/A</v>
      </c>
      <c r="AL12" s="41">
        <f t="shared" ref="AL12:CB12" si="189">IFERROR(VLOOKUP(($H12&amp;AK12),$A$4:$D$72,4,FALSE),6)</f>
        <v>6</v>
      </c>
      <c r="AM12" s="40">
        <f>VLOOKUP(AM$2,Base!$A$1:$AB$29,'Exploit base'!$G12,FALSE)</f>
        <v>1</v>
      </c>
      <c r="AN12" s="41">
        <f t="shared" ref="AN12:CB12" si="190">IFERROR(VLOOKUP(($H12&amp;AM12),$A$4:$D$72,4,FALSE),6)</f>
        <v>7</v>
      </c>
      <c r="AO12" s="40">
        <f>VLOOKUP(AO$2,Base!$A$1:$AB$29,'Exploit base'!$G12,FALSE)</f>
        <v>1</v>
      </c>
      <c r="AP12" s="41">
        <f t="shared" ref="AP12:CB12" si="191">IFERROR(VLOOKUP(($H12&amp;AO12),$A$4:$D$72,4,FALSE),6)</f>
        <v>7</v>
      </c>
      <c r="AQ12" s="40">
        <f>VLOOKUP(AQ$2,Base!$A$1:$AB$29,'Exploit base'!$G12,FALSE)</f>
        <v>5</v>
      </c>
      <c r="AR12" s="41">
        <f t="shared" ref="AR12:CB12" si="192">IFERROR(VLOOKUP(($H12&amp;AQ12),$A$4:$D$72,4,FALSE),6)</f>
        <v>9</v>
      </c>
      <c r="AS12" s="40">
        <f>VLOOKUP(AS$2,Base!$A$1:$AB$29,'Exploit base'!$G12,FALSE)</f>
        <v>1</v>
      </c>
      <c r="AT12" s="41">
        <f t="shared" ref="AT12:CB12" si="193">IFERROR(VLOOKUP(($H12&amp;AS12),$A$4:$D$72,4,FALSE),6)</f>
        <v>7</v>
      </c>
      <c r="AU12" s="40">
        <f>VLOOKUP(AU$2,Base!$A$1:$AB$29,'Exploit base'!$G12,FALSE)</f>
        <v>2</v>
      </c>
      <c r="AV12" s="41">
        <f t="shared" ref="AV12:CB12" si="194">IFERROR(VLOOKUP(($H12&amp;AU12),$A$4:$D$72,4,FALSE),6)</f>
        <v>7</v>
      </c>
      <c r="AW12" s="40">
        <f>VLOOKUP(AW$2,Base!$A$1:$AB$29,'Exploit base'!$G12,FALSE)</f>
        <v>1</v>
      </c>
      <c r="AX12" s="41">
        <f t="shared" ref="AX12:CB12" si="195">IFERROR(VLOOKUP(($H12&amp;AW12),$A$4:$D$72,4,FALSE),6)</f>
        <v>7</v>
      </c>
      <c r="AY12" s="40">
        <f>VLOOKUP(AY$2,Base!$A$1:$AB$29,'Exploit base'!$G12,FALSE)</f>
        <v>1</v>
      </c>
      <c r="AZ12" s="41">
        <f t="shared" ref="AZ12:CB12" si="196">IFERROR(VLOOKUP(($H12&amp;AY12),$A$4:$D$72,4,FALSE),6)</f>
        <v>7</v>
      </c>
      <c r="BA12" s="40">
        <f>VLOOKUP(BA$2,Base!$A$1:$AB$29,'Exploit base'!$G12,FALSE)</f>
        <v>3</v>
      </c>
      <c r="BB12" s="41">
        <f t="shared" ref="BB12:CB12" si="197">IFERROR(VLOOKUP(($H12&amp;BA12),$A$4:$D$72,4,FALSE),6)</f>
        <v>8</v>
      </c>
      <c r="BC12" s="40">
        <f>VLOOKUP(BC$2,Base!$A$1:$AB$29,'Exploit base'!$G12,FALSE)</f>
        <v>2</v>
      </c>
      <c r="BD12" s="41">
        <f t="shared" ref="BD12:CB12" si="198">IFERROR(VLOOKUP(($H12&amp;BC12),$A$4:$D$72,4,FALSE),6)</f>
        <v>7</v>
      </c>
      <c r="BE12" s="40">
        <f>VLOOKUP(BE$2,Base!$A$1:$AB$29,'Exploit base'!$G12,FALSE)</f>
        <v>2</v>
      </c>
      <c r="BF12" s="41">
        <f t="shared" ref="BF12:CB12" si="199">IFERROR(VLOOKUP(($H12&amp;BE12),$A$4:$D$72,4,FALSE),6)</f>
        <v>7</v>
      </c>
      <c r="BG12" s="40">
        <f>VLOOKUP(BG$2,Base!$A$1:$AB$29,'Exploit base'!$G12,FALSE)</f>
        <v>2</v>
      </c>
      <c r="BH12" s="41">
        <f t="shared" ref="BH12:CB12" si="200">IFERROR(VLOOKUP(($H12&amp;BG12),$A$4:$D$72,4,FALSE),6)</f>
        <v>7</v>
      </c>
      <c r="BI12" s="40">
        <f>VLOOKUP(BI$2,Base!$A$1:$AB$29,'Exploit base'!$G12,FALSE)</f>
        <v>2</v>
      </c>
      <c r="BJ12" s="41">
        <f t="shared" ref="BJ12:CB12" si="201">IFERROR(VLOOKUP(($H12&amp;BI12),$A$4:$D$72,4,FALSE),6)</f>
        <v>7</v>
      </c>
      <c r="BK12" s="40">
        <f>VLOOKUP(BK$2,Base!$A$1:$AB$29,'Exploit base'!$G12,FALSE)</f>
        <v>2</v>
      </c>
      <c r="BL12" s="41">
        <f t="shared" ref="BL12:CB12" si="202">IFERROR(VLOOKUP(($H12&amp;BK12),$A$4:$D$72,4,FALSE),6)</f>
        <v>7</v>
      </c>
      <c r="BM12" s="40">
        <f>VLOOKUP(BM$2,Base!$A$1:$AB$29,'Exploit base'!$G12,FALSE)</f>
        <v>2</v>
      </c>
      <c r="BN12" s="41">
        <f t="shared" ref="BN12:CB12" si="203">IFERROR(VLOOKUP(($H12&amp;BM12),$A$4:$D$72,4,FALSE),6)</f>
        <v>7</v>
      </c>
      <c r="BO12" s="40">
        <f>VLOOKUP(BO$2,Base!$A$1:$AB$29,'Exploit base'!$G12,FALSE)</f>
        <v>2</v>
      </c>
      <c r="BP12" s="41">
        <f t="shared" ref="BP12:CB12" si="204">IFERROR(VLOOKUP(($H12&amp;BO12),$A$4:$D$72,4,FALSE),6)</f>
        <v>7</v>
      </c>
      <c r="BQ12" s="40">
        <f>VLOOKUP(BQ$2,Base!$A$1:$AB$29,'Exploit base'!$G12,FALSE)</f>
        <v>2</v>
      </c>
      <c r="BR12" s="41">
        <f t="shared" ref="BR12:CB12" si="205">IFERROR(VLOOKUP(($H12&amp;BQ12),$A$4:$D$72,4,FALSE),6)</f>
        <v>7</v>
      </c>
      <c r="BS12" s="40">
        <f>VLOOKUP(BS$2,Base!$A$1:$AB$29,'Exploit base'!$G12,FALSE)</f>
        <v>2</v>
      </c>
      <c r="BT12" s="41">
        <f t="shared" ref="BT12:CB12" si="206">IFERROR(VLOOKUP(($H12&amp;BS12),$A$4:$D$72,4,FALSE),6)</f>
        <v>7</v>
      </c>
      <c r="BU12" s="40">
        <f>VLOOKUP(BU$2,Base!$A$1:$AB$29,'Exploit base'!$G12,FALSE)</f>
        <v>2</v>
      </c>
      <c r="BV12" s="41">
        <f t="shared" ref="BV12:CB12" si="207">IFERROR(VLOOKUP(($H12&amp;BU12),$A$4:$D$72,4,FALSE),6)</f>
        <v>7</v>
      </c>
      <c r="BW12" s="40">
        <f>VLOOKUP(BW$2,Base!$A$1:$AB$29,'Exploit base'!$G12,FALSE)</f>
        <v>2</v>
      </c>
      <c r="BX12" s="41">
        <f t="shared" ref="BX12:CB12" si="208">IFERROR(VLOOKUP(($H12&amp;BW12),$A$4:$D$72,4,FALSE),6)</f>
        <v>7</v>
      </c>
      <c r="BY12" s="40">
        <f>VLOOKUP(BY$2,Base!$A$1:$AB$29,'Exploit base'!$G12,FALSE)</f>
        <v>2</v>
      </c>
      <c r="BZ12" s="41">
        <f t="shared" ref="BZ12:CB12" si="209">IFERROR(VLOOKUP(($H12&amp;BY12),$A$4:$D$72,4,FALSE),6)</f>
        <v>7</v>
      </c>
      <c r="CA12" s="40">
        <f>VLOOKUP(CA$2,Base!$A$1:$AB$29,'Exploit base'!$G12,FALSE)</f>
        <v>2</v>
      </c>
      <c r="CB12" s="41">
        <f t="shared" ref="CB12" si="210">IFERROR(VLOOKUP(($H12&amp;CA12),$A$4:$D$72,4,FALSE),6)</f>
        <v>7</v>
      </c>
    </row>
    <row r="13" spans="1:80" x14ac:dyDescent="0.25">
      <c r="A13" t="str">
        <f t="shared" si="9"/>
        <v>Cochon1</v>
      </c>
      <c r="B13" s="291" t="s">
        <v>6</v>
      </c>
      <c r="C13" s="288">
        <v>1</v>
      </c>
      <c r="D13" s="277">
        <v>7</v>
      </c>
      <c r="E13" s="4"/>
      <c r="G13">
        <v>14</v>
      </c>
      <c r="H13" s="280" t="s">
        <v>6</v>
      </c>
      <c r="I13" s="40">
        <f>VLOOKUP(I$2,Base!$A$1:$AB$29,'Exploit base'!$G13,FALSE)</f>
        <v>2</v>
      </c>
      <c r="J13" s="41">
        <f t="shared" si="10"/>
        <v>7</v>
      </c>
      <c r="K13" s="40">
        <f>VLOOKUP(K$2,Base!$A$1:$AB$29,'Exploit base'!$G13,FALSE)</f>
        <v>3</v>
      </c>
      <c r="L13" s="41">
        <f t="shared" si="10"/>
        <v>8</v>
      </c>
      <c r="M13" s="40">
        <f>VLOOKUP(M$2,Base!$A$1:$AB$29,'Exploit base'!$G13,FALSE)</f>
        <v>3</v>
      </c>
      <c r="N13" s="41">
        <f t="shared" ref="N13:AF13" si="211">IFERROR(VLOOKUP(($H13&amp;M13),$A$4:$D$72,4,FALSE),6)</f>
        <v>8</v>
      </c>
      <c r="O13" s="40">
        <f>VLOOKUP(O$2,Base!$A$1:$AB$29,'Exploit base'!$G13,FALSE)</f>
        <v>3</v>
      </c>
      <c r="P13" s="41">
        <f t="shared" si="211"/>
        <v>8</v>
      </c>
      <c r="Q13" s="40">
        <f>VLOOKUP(Q$2,Base!$A$1:$AB$29,'Exploit base'!$G13,FALSE)</f>
        <v>5</v>
      </c>
      <c r="R13" s="41">
        <f t="shared" si="211"/>
        <v>10</v>
      </c>
      <c r="S13" s="40">
        <f>VLOOKUP(S$2,Base!$A$1:$AB$29,'Exploit base'!$G13,FALSE)</f>
        <v>3</v>
      </c>
      <c r="T13" s="41">
        <f t="shared" si="211"/>
        <v>8</v>
      </c>
      <c r="U13" s="40">
        <f>VLOOKUP(U$2,Base!$A$1:$AB$29,'Exploit base'!$G13,FALSE)</f>
        <v>0</v>
      </c>
      <c r="V13" s="41">
        <f t="shared" si="211"/>
        <v>6</v>
      </c>
      <c r="W13" s="40">
        <f>VLOOKUP(W$2,Base!$A$1:$AB$29,'Exploit base'!$G13,FALSE)</f>
        <v>1</v>
      </c>
      <c r="X13" s="41">
        <f t="shared" si="211"/>
        <v>7</v>
      </c>
      <c r="Y13" s="40">
        <f>VLOOKUP(Y$2,Base!$A$1:$AB$29,'Exploit base'!$G13,FALSE)</f>
        <v>1</v>
      </c>
      <c r="Z13" s="41">
        <f t="shared" si="211"/>
        <v>7</v>
      </c>
      <c r="AA13" s="40">
        <f>VLOOKUP(AA$2,Base!$A$1:$AB$29,'Exploit base'!$G13,FALSE)</f>
        <v>1</v>
      </c>
      <c r="AB13" s="41">
        <f t="shared" si="211"/>
        <v>7</v>
      </c>
      <c r="AC13" s="40">
        <f>VLOOKUP(AC$2,Base!$A$1:$AB$29,'Exploit base'!$G13,FALSE)</f>
        <v>1</v>
      </c>
      <c r="AD13" s="41">
        <f t="shared" si="211"/>
        <v>7</v>
      </c>
      <c r="AE13" s="40">
        <f>VLOOKUP(AE$2,Base!$A$1:$AB$29,'Exploit base'!$G13,FALSE)</f>
        <v>3</v>
      </c>
      <c r="AF13" s="41">
        <f t="shared" si="211"/>
        <v>8</v>
      </c>
      <c r="AG13" s="40">
        <f>VLOOKUP(AG$2,Base!$A$1:$AB$29,'Exploit base'!$G13,FALSE)</f>
        <v>3</v>
      </c>
      <c r="AH13" s="41">
        <f t="shared" ref="AH13:CB13" si="212">IFERROR(VLOOKUP(($H13&amp;AG13),$A$4:$D$72,4,FALSE),6)</f>
        <v>8</v>
      </c>
      <c r="AI13" s="40">
        <f>VLOOKUP(AI$2,Base!$A$1:$AB$29,'Exploit base'!$G13,FALSE)</f>
        <v>0</v>
      </c>
      <c r="AJ13" s="41">
        <f t="shared" ref="AJ13:CB13" si="213">IFERROR(VLOOKUP(($H13&amp;AI13),$A$4:$D$72,4,FALSE),6)</f>
        <v>6</v>
      </c>
      <c r="AK13" s="40" t="e">
        <f>VLOOKUP(AK$2,Base!$A$1:$AB$29,'Exploit base'!$G13,FALSE)</f>
        <v>#N/A</v>
      </c>
      <c r="AL13" s="41">
        <f t="shared" ref="AL13:CB13" si="214">IFERROR(VLOOKUP(($H13&amp;AK13),$A$4:$D$72,4,FALSE),6)</f>
        <v>6</v>
      </c>
      <c r="AM13" s="40">
        <f>VLOOKUP(AM$2,Base!$A$1:$AB$29,'Exploit base'!$G13,FALSE)</f>
        <v>3</v>
      </c>
      <c r="AN13" s="41">
        <f t="shared" ref="AN13:CB13" si="215">IFERROR(VLOOKUP(($H13&amp;AM13),$A$4:$D$72,4,FALSE),6)</f>
        <v>8</v>
      </c>
      <c r="AO13" s="40">
        <f>VLOOKUP(AO$2,Base!$A$1:$AB$29,'Exploit base'!$G13,FALSE)</f>
        <v>4</v>
      </c>
      <c r="AP13" s="41">
        <f t="shared" ref="AP13:CB13" si="216">IFERROR(VLOOKUP(($H13&amp;AO13),$A$4:$D$72,4,FALSE),6)</f>
        <v>8</v>
      </c>
      <c r="AQ13" s="40">
        <f>VLOOKUP(AQ$2,Base!$A$1:$AB$29,'Exploit base'!$G13,FALSE)</f>
        <v>5</v>
      </c>
      <c r="AR13" s="41">
        <f t="shared" ref="AR13:CB13" si="217">IFERROR(VLOOKUP(($H13&amp;AQ13),$A$4:$D$72,4,FALSE),6)</f>
        <v>10</v>
      </c>
      <c r="AS13" s="40">
        <f>VLOOKUP(AS$2,Base!$A$1:$AB$29,'Exploit base'!$G13,FALSE)</f>
        <v>0</v>
      </c>
      <c r="AT13" s="41">
        <f t="shared" ref="AT13:CB13" si="218">IFERROR(VLOOKUP(($H13&amp;AS13),$A$4:$D$72,4,FALSE),6)</f>
        <v>6</v>
      </c>
      <c r="AU13" s="40">
        <f>VLOOKUP(AU$2,Base!$A$1:$AB$29,'Exploit base'!$G13,FALSE)</f>
        <v>0</v>
      </c>
      <c r="AV13" s="41">
        <f t="shared" ref="AV13:CB13" si="219">IFERROR(VLOOKUP(($H13&amp;AU13),$A$4:$D$72,4,FALSE),6)</f>
        <v>6</v>
      </c>
      <c r="AW13" s="40">
        <f>VLOOKUP(AW$2,Base!$A$1:$AB$29,'Exploit base'!$G13,FALSE)</f>
        <v>0</v>
      </c>
      <c r="AX13" s="41">
        <f t="shared" ref="AX13:CB13" si="220">IFERROR(VLOOKUP(($H13&amp;AW13),$A$4:$D$72,4,FALSE),6)</f>
        <v>6</v>
      </c>
      <c r="AY13" s="40">
        <f>VLOOKUP(AY$2,Base!$A$1:$AB$29,'Exploit base'!$G13,FALSE)</f>
        <v>1</v>
      </c>
      <c r="AZ13" s="41">
        <f t="shared" ref="AZ13:CB13" si="221">IFERROR(VLOOKUP(($H13&amp;AY13),$A$4:$D$72,4,FALSE),6)</f>
        <v>7</v>
      </c>
      <c r="BA13" s="40">
        <f>VLOOKUP(BA$2,Base!$A$1:$AB$29,'Exploit base'!$G13,FALSE)</f>
        <v>2</v>
      </c>
      <c r="BB13" s="41">
        <f t="shared" ref="BB13:CB13" si="222">IFERROR(VLOOKUP(($H13&amp;BA13),$A$4:$D$72,4,FALSE),6)</f>
        <v>7</v>
      </c>
      <c r="BC13" s="40">
        <f>VLOOKUP(BC$2,Base!$A$1:$AB$29,'Exploit base'!$G13,FALSE)</f>
        <v>2</v>
      </c>
      <c r="BD13" s="41">
        <f t="shared" ref="BD13:CB13" si="223">IFERROR(VLOOKUP(($H13&amp;BC13),$A$4:$D$72,4,FALSE),6)</f>
        <v>7</v>
      </c>
      <c r="BE13" s="40">
        <f>VLOOKUP(BE$2,Base!$A$1:$AB$29,'Exploit base'!$G13,FALSE)</f>
        <v>3</v>
      </c>
      <c r="BF13" s="41">
        <f t="shared" ref="BF13:CB13" si="224">IFERROR(VLOOKUP(($H13&amp;BE13),$A$4:$D$72,4,FALSE),6)</f>
        <v>8</v>
      </c>
      <c r="BG13" s="40">
        <f>VLOOKUP(BG$2,Base!$A$1:$AB$29,'Exploit base'!$G13,FALSE)</f>
        <v>3</v>
      </c>
      <c r="BH13" s="41">
        <f t="shared" ref="BH13:CB13" si="225">IFERROR(VLOOKUP(($H13&amp;BG13),$A$4:$D$72,4,FALSE),6)</f>
        <v>8</v>
      </c>
      <c r="BI13" s="40">
        <f>VLOOKUP(BI$2,Base!$A$1:$AB$29,'Exploit base'!$G13,FALSE)</f>
        <v>3</v>
      </c>
      <c r="BJ13" s="41">
        <f t="shared" ref="BJ13:CB13" si="226">IFERROR(VLOOKUP(($H13&amp;BI13),$A$4:$D$72,4,FALSE),6)</f>
        <v>8</v>
      </c>
      <c r="BK13" s="40">
        <f>VLOOKUP(BK$2,Base!$A$1:$AB$29,'Exploit base'!$G13,FALSE)</f>
        <v>3</v>
      </c>
      <c r="BL13" s="41">
        <f t="shared" ref="BL13:CB13" si="227">IFERROR(VLOOKUP(($H13&amp;BK13),$A$4:$D$72,4,FALSE),6)</f>
        <v>8</v>
      </c>
      <c r="BM13" s="40">
        <f>VLOOKUP(BM$2,Base!$A$1:$AB$29,'Exploit base'!$G13,FALSE)</f>
        <v>3</v>
      </c>
      <c r="BN13" s="41">
        <f t="shared" ref="BN13:CB13" si="228">IFERROR(VLOOKUP(($H13&amp;BM13),$A$4:$D$72,4,FALSE),6)</f>
        <v>8</v>
      </c>
      <c r="BO13" s="40">
        <f>VLOOKUP(BO$2,Base!$A$1:$AB$29,'Exploit base'!$G13,FALSE)</f>
        <v>3</v>
      </c>
      <c r="BP13" s="41">
        <f t="shared" ref="BP13:CB13" si="229">IFERROR(VLOOKUP(($H13&amp;BO13),$A$4:$D$72,4,FALSE),6)</f>
        <v>8</v>
      </c>
      <c r="BQ13" s="40">
        <f>VLOOKUP(BQ$2,Base!$A$1:$AB$29,'Exploit base'!$G13,FALSE)</f>
        <v>3</v>
      </c>
      <c r="BR13" s="41">
        <f t="shared" ref="BR13:CB13" si="230">IFERROR(VLOOKUP(($H13&amp;BQ13),$A$4:$D$72,4,FALSE),6)</f>
        <v>8</v>
      </c>
      <c r="BS13" s="40">
        <f>VLOOKUP(BS$2,Base!$A$1:$AB$29,'Exploit base'!$G13,FALSE)</f>
        <v>3</v>
      </c>
      <c r="BT13" s="41">
        <f t="shared" ref="BT13:CB13" si="231">IFERROR(VLOOKUP(($H13&amp;BS13),$A$4:$D$72,4,FALSE),6)</f>
        <v>8</v>
      </c>
      <c r="BU13" s="40">
        <f>VLOOKUP(BU$2,Base!$A$1:$AB$29,'Exploit base'!$G13,FALSE)</f>
        <v>3</v>
      </c>
      <c r="BV13" s="41">
        <f t="shared" ref="BV13:CB13" si="232">IFERROR(VLOOKUP(($H13&amp;BU13),$A$4:$D$72,4,FALSE),6)</f>
        <v>8</v>
      </c>
      <c r="BW13" s="40">
        <f>VLOOKUP(BW$2,Base!$A$1:$AB$29,'Exploit base'!$G13,FALSE)</f>
        <v>3</v>
      </c>
      <c r="BX13" s="41">
        <f t="shared" ref="BX13:CB13" si="233">IFERROR(VLOOKUP(($H13&amp;BW13),$A$4:$D$72,4,FALSE),6)</f>
        <v>8</v>
      </c>
      <c r="BY13" s="40">
        <f>VLOOKUP(BY$2,Base!$A$1:$AB$29,'Exploit base'!$G13,FALSE)</f>
        <v>3</v>
      </c>
      <c r="BZ13" s="41">
        <f t="shared" ref="BZ13:CB13" si="234">IFERROR(VLOOKUP(($H13&amp;BY13),$A$4:$D$72,4,FALSE),6)</f>
        <v>8</v>
      </c>
      <c r="CA13" s="40">
        <f>VLOOKUP(CA$2,Base!$A$1:$AB$29,'Exploit base'!$G13,FALSE)</f>
        <v>3</v>
      </c>
      <c r="CB13" s="41">
        <f t="shared" ref="CB13" si="235">IFERROR(VLOOKUP(($H13&amp;CA13),$A$4:$D$72,4,FALSE),6)</f>
        <v>8</v>
      </c>
    </row>
    <row r="14" spans="1:80" x14ac:dyDescent="0.25">
      <c r="A14" t="str">
        <f t="shared" si="9"/>
        <v>Cochon2</v>
      </c>
      <c r="B14" s="291" t="s">
        <v>6</v>
      </c>
      <c r="C14" s="288">
        <v>2</v>
      </c>
      <c r="D14" s="277">
        <v>7</v>
      </c>
      <c r="E14" s="4"/>
      <c r="G14">
        <v>15</v>
      </c>
      <c r="H14" s="280" t="s">
        <v>115</v>
      </c>
      <c r="I14" s="40">
        <f>VLOOKUP(I$2,Base!$A$1:$AB$29,'Exploit base'!$G14,FALSE)</f>
        <v>1</v>
      </c>
      <c r="J14" s="41">
        <f t="shared" si="10"/>
        <v>8</v>
      </c>
      <c r="K14" s="40">
        <f>VLOOKUP(K$2,Base!$A$1:$AB$29,'Exploit base'!$G14,FALSE)</f>
        <v>2</v>
      </c>
      <c r="L14" s="41">
        <f t="shared" si="10"/>
        <v>8</v>
      </c>
      <c r="M14" s="40">
        <f>VLOOKUP(M$2,Base!$A$1:$AB$29,'Exploit base'!$G14,FALSE)</f>
        <v>1</v>
      </c>
      <c r="N14" s="41">
        <f t="shared" ref="N14:AF14" si="236">IFERROR(VLOOKUP(($H14&amp;M14),$A$4:$D$72,4,FALSE),6)</f>
        <v>8</v>
      </c>
      <c r="O14" s="40">
        <f>VLOOKUP(O$2,Base!$A$1:$AB$29,'Exploit base'!$G14,FALSE)</f>
        <v>0</v>
      </c>
      <c r="P14" s="41">
        <f t="shared" si="236"/>
        <v>7</v>
      </c>
      <c r="Q14" s="40">
        <f>VLOOKUP(Q$2,Base!$A$1:$AB$29,'Exploit base'!$G14,FALSE)</f>
        <v>1</v>
      </c>
      <c r="R14" s="41">
        <f t="shared" si="236"/>
        <v>8</v>
      </c>
      <c r="S14" s="40">
        <f>VLOOKUP(S$2,Base!$A$1:$AB$29,'Exploit base'!$G14,FALSE)</f>
        <v>1</v>
      </c>
      <c r="T14" s="41">
        <f t="shared" si="236"/>
        <v>8</v>
      </c>
      <c r="U14" s="40">
        <f>VLOOKUP(U$2,Base!$A$1:$AB$29,'Exploit base'!$G14,FALSE)</f>
        <v>0</v>
      </c>
      <c r="V14" s="41">
        <f t="shared" si="236"/>
        <v>7</v>
      </c>
      <c r="W14" s="40">
        <f>VLOOKUP(W$2,Base!$A$1:$AB$29,'Exploit base'!$G14,FALSE)</f>
        <v>1</v>
      </c>
      <c r="X14" s="41">
        <f t="shared" si="236"/>
        <v>8</v>
      </c>
      <c r="Y14" s="40">
        <f>VLOOKUP(Y$2,Base!$A$1:$AB$29,'Exploit base'!$G14,FALSE)</f>
        <v>0</v>
      </c>
      <c r="Z14" s="41">
        <f t="shared" si="236"/>
        <v>7</v>
      </c>
      <c r="AA14" s="40">
        <f>VLOOKUP(AA$2,Base!$A$1:$AB$29,'Exploit base'!$G14,FALSE)</f>
        <v>0</v>
      </c>
      <c r="AB14" s="41">
        <f t="shared" si="236"/>
        <v>7</v>
      </c>
      <c r="AC14" s="40">
        <f>VLOOKUP(AC$2,Base!$A$1:$AB$29,'Exploit base'!$G14,FALSE)</f>
        <v>0</v>
      </c>
      <c r="AD14" s="41">
        <f t="shared" si="236"/>
        <v>7</v>
      </c>
      <c r="AE14" s="40">
        <f>VLOOKUP(AE$2,Base!$A$1:$AB$29,'Exploit base'!$G14,FALSE)</f>
        <v>1</v>
      </c>
      <c r="AF14" s="41">
        <f t="shared" si="236"/>
        <v>8</v>
      </c>
      <c r="AG14" s="40">
        <f>VLOOKUP(AG$2,Base!$A$1:$AB$29,'Exploit base'!$G14,FALSE)</f>
        <v>1</v>
      </c>
      <c r="AH14" s="41">
        <f t="shared" ref="AH14:CB14" si="237">IFERROR(VLOOKUP(($H14&amp;AG14),$A$4:$D$72,4,FALSE),6)</f>
        <v>8</v>
      </c>
      <c r="AI14" s="40">
        <f>VLOOKUP(AI$2,Base!$A$1:$AB$29,'Exploit base'!$G14,FALSE)</f>
        <v>0</v>
      </c>
      <c r="AJ14" s="41">
        <f t="shared" ref="AJ14:CB14" si="238">IFERROR(VLOOKUP(($H14&amp;AI14),$A$4:$D$72,4,FALSE),6)</f>
        <v>7</v>
      </c>
      <c r="AK14" s="40" t="e">
        <f>VLOOKUP(AK$2,Base!$A$1:$AB$29,'Exploit base'!$G14,FALSE)</f>
        <v>#N/A</v>
      </c>
      <c r="AL14" s="41">
        <f t="shared" ref="AL14:CB14" si="239">IFERROR(VLOOKUP(($H14&amp;AK14),$A$4:$D$72,4,FALSE),6)</f>
        <v>6</v>
      </c>
      <c r="AM14" s="40">
        <f>VLOOKUP(AM$2,Base!$A$1:$AB$29,'Exploit base'!$G14,FALSE)</f>
        <v>1</v>
      </c>
      <c r="AN14" s="41">
        <f t="shared" ref="AN14:CB14" si="240">IFERROR(VLOOKUP(($H14&amp;AM14),$A$4:$D$72,4,FALSE),6)</f>
        <v>8</v>
      </c>
      <c r="AO14" s="40">
        <f>VLOOKUP(AO$2,Base!$A$1:$AB$29,'Exploit base'!$G14,FALSE)</f>
        <v>1</v>
      </c>
      <c r="AP14" s="41">
        <f t="shared" ref="AP14:CB14" si="241">IFERROR(VLOOKUP(($H14&amp;AO14),$A$4:$D$72,4,FALSE),6)</f>
        <v>8</v>
      </c>
      <c r="AQ14" s="40">
        <f>VLOOKUP(AQ$2,Base!$A$1:$AB$29,'Exploit base'!$G14,FALSE)</f>
        <v>2</v>
      </c>
      <c r="AR14" s="41">
        <f t="shared" ref="AR14:CB14" si="242">IFERROR(VLOOKUP(($H14&amp;AQ14),$A$4:$D$72,4,FALSE),6)</f>
        <v>8</v>
      </c>
      <c r="AS14" s="40">
        <f>VLOOKUP(AS$2,Base!$A$1:$AB$29,'Exploit base'!$G14,FALSE)</f>
        <v>0</v>
      </c>
      <c r="AT14" s="41">
        <f t="shared" ref="AT14:CB14" si="243">IFERROR(VLOOKUP(($H14&amp;AS14),$A$4:$D$72,4,FALSE),6)</f>
        <v>7</v>
      </c>
      <c r="AU14" s="40">
        <f>VLOOKUP(AU$2,Base!$A$1:$AB$29,'Exploit base'!$G14,FALSE)</f>
        <v>0</v>
      </c>
      <c r="AV14" s="41">
        <f t="shared" ref="AV14:CB14" si="244">IFERROR(VLOOKUP(($H14&amp;AU14),$A$4:$D$72,4,FALSE),6)</f>
        <v>7</v>
      </c>
      <c r="AW14" s="40">
        <f>VLOOKUP(AW$2,Base!$A$1:$AB$29,'Exploit base'!$G14,FALSE)</f>
        <v>0</v>
      </c>
      <c r="AX14" s="41">
        <f t="shared" ref="AX14:CB14" si="245">IFERROR(VLOOKUP(($H14&amp;AW14),$A$4:$D$72,4,FALSE),6)</f>
        <v>7</v>
      </c>
      <c r="AY14" s="40">
        <f>VLOOKUP(AY$2,Base!$A$1:$AB$29,'Exploit base'!$G14,FALSE)</f>
        <v>1</v>
      </c>
      <c r="AZ14" s="41">
        <f t="shared" ref="AZ14:CB14" si="246">IFERROR(VLOOKUP(($H14&amp;AY14),$A$4:$D$72,4,FALSE),6)</f>
        <v>8</v>
      </c>
      <c r="BA14" s="40">
        <f>VLOOKUP(BA$2,Base!$A$1:$AB$29,'Exploit base'!$G14,FALSE)</f>
        <v>1</v>
      </c>
      <c r="BB14" s="41">
        <f t="shared" ref="BB14:CB14" si="247">IFERROR(VLOOKUP(($H14&amp;BA14),$A$4:$D$72,4,FALSE),6)</f>
        <v>8</v>
      </c>
      <c r="BC14" s="40">
        <f>VLOOKUP(BC$2,Base!$A$1:$AB$29,'Exploit base'!$G14,FALSE)</f>
        <v>0</v>
      </c>
      <c r="BD14" s="41">
        <f t="shared" ref="BD14:CB14" si="248">IFERROR(VLOOKUP(($H14&amp;BC14),$A$4:$D$72,4,FALSE),6)</f>
        <v>7</v>
      </c>
      <c r="BE14" s="40">
        <f>VLOOKUP(BE$2,Base!$A$1:$AB$29,'Exploit base'!$G14,FALSE)</f>
        <v>1</v>
      </c>
      <c r="BF14" s="41">
        <f t="shared" ref="BF14:CB14" si="249">IFERROR(VLOOKUP(($H14&amp;BE14),$A$4:$D$72,4,FALSE),6)</f>
        <v>8</v>
      </c>
      <c r="BG14" s="40">
        <f>VLOOKUP(BG$2,Base!$A$1:$AB$29,'Exploit base'!$G14,FALSE)</f>
        <v>1</v>
      </c>
      <c r="BH14" s="41">
        <f t="shared" ref="BH14:CB14" si="250">IFERROR(VLOOKUP(($H14&amp;BG14),$A$4:$D$72,4,FALSE),6)</f>
        <v>8</v>
      </c>
      <c r="BI14" s="40">
        <f>VLOOKUP(BI$2,Base!$A$1:$AB$29,'Exploit base'!$G14,FALSE)</f>
        <v>1</v>
      </c>
      <c r="BJ14" s="41">
        <f t="shared" ref="BJ14:CB14" si="251">IFERROR(VLOOKUP(($H14&amp;BI14),$A$4:$D$72,4,FALSE),6)</f>
        <v>8</v>
      </c>
      <c r="BK14" s="40">
        <f>VLOOKUP(BK$2,Base!$A$1:$AB$29,'Exploit base'!$G14,FALSE)</f>
        <v>1</v>
      </c>
      <c r="BL14" s="41">
        <f t="shared" ref="BL14:CB14" si="252">IFERROR(VLOOKUP(($H14&amp;BK14),$A$4:$D$72,4,FALSE),6)</f>
        <v>8</v>
      </c>
      <c r="BM14" s="40">
        <f>VLOOKUP(BM$2,Base!$A$1:$AB$29,'Exploit base'!$G14,FALSE)</f>
        <v>1</v>
      </c>
      <c r="BN14" s="41">
        <f t="shared" ref="BN14:CB14" si="253">IFERROR(VLOOKUP(($H14&amp;BM14),$A$4:$D$72,4,FALSE),6)</f>
        <v>8</v>
      </c>
      <c r="BO14" s="40">
        <f>VLOOKUP(BO$2,Base!$A$1:$AB$29,'Exploit base'!$G14,FALSE)</f>
        <v>1</v>
      </c>
      <c r="BP14" s="41">
        <f t="shared" ref="BP14:CB14" si="254">IFERROR(VLOOKUP(($H14&amp;BO14),$A$4:$D$72,4,FALSE),6)</f>
        <v>8</v>
      </c>
      <c r="BQ14" s="40">
        <f>VLOOKUP(BQ$2,Base!$A$1:$AB$29,'Exploit base'!$G14,FALSE)</f>
        <v>1</v>
      </c>
      <c r="BR14" s="41">
        <f t="shared" ref="BR14:CB14" si="255">IFERROR(VLOOKUP(($H14&amp;BQ14),$A$4:$D$72,4,FALSE),6)</f>
        <v>8</v>
      </c>
      <c r="BS14" s="40">
        <f>VLOOKUP(BS$2,Base!$A$1:$AB$29,'Exploit base'!$G14,FALSE)</f>
        <v>1</v>
      </c>
      <c r="BT14" s="41">
        <f t="shared" ref="BT14:CB14" si="256">IFERROR(VLOOKUP(($H14&amp;BS14),$A$4:$D$72,4,FALSE),6)</f>
        <v>8</v>
      </c>
      <c r="BU14" s="40">
        <f>VLOOKUP(BU$2,Base!$A$1:$AB$29,'Exploit base'!$G14,FALSE)</f>
        <v>1</v>
      </c>
      <c r="BV14" s="41">
        <f t="shared" ref="BV14:CB14" si="257">IFERROR(VLOOKUP(($H14&amp;BU14),$A$4:$D$72,4,FALSE),6)</f>
        <v>8</v>
      </c>
      <c r="BW14" s="40">
        <f>VLOOKUP(BW$2,Base!$A$1:$AB$29,'Exploit base'!$G14,FALSE)</f>
        <v>1</v>
      </c>
      <c r="BX14" s="41">
        <f t="shared" ref="BX14:CB14" si="258">IFERROR(VLOOKUP(($H14&amp;BW14),$A$4:$D$72,4,FALSE),6)</f>
        <v>8</v>
      </c>
      <c r="BY14" s="40">
        <f>VLOOKUP(BY$2,Base!$A$1:$AB$29,'Exploit base'!$G14,FALSE)</f>
        <v>1</v>
      </c>
      <c r="BZ14" s="41">
        <f t="shared" ref="BZ14:CB14" si="259">IFERROR(VLOOKUP(($H14&amp;BY14),$A$4:$D$72,4,FALSE),6)</f>
        <v>8</v>
      </c>
      <c r="CA14" s="40">
        <f>VLOOKUP(CA$2,Base!$A$1:$AB$29,'Exploit base'!$G14,FALSE)</f>
        <v>1</v>
      </c>
      <c r="CB14" s="41">
        <f t="shared" ref="CB14" si="260">IFERROR(VLOOKUP(($H14&amp;CA14),$A$4:$D$72,4,FALSE),6)</f>
        <v>8</v>
      </c>
    </row>
    <row r="15" spans="1:80" x14ac:dyDescent="0.25">
      <c r="A15" t="str">
        <f t="shared" si="9"/>
        <v>Pekka0</v>
      </c>
      <c r="B15" s="291" t="s">
        <v>4</v>
      </c>
      <c r="C15" s="288">
        <v>0</v>
      </c>
      <c r="D15" s="277">
        <v>7</v>
      </c>
      <c r="E15" s="4"/>
      <c r="G15">
        <v>16</v>
      </c>
      <c r="H15" s="280" t="s">
        <v>7</v>
      </c>
      <c r="I15" s="87">
        <f>VLOOKUP(I$2,Base!$A$1:$AB$29,'Exploit base'!$G15,FALSE)</f>
        <v>0</v>
      </c>
      <c r="J15" s="41">
        <f t="shared" si="10"/>
        <v>7</v>
      </c>
      <c r="K15" s="40">
        <f>VLOOKUP(K$2,Base!$A$1:$AB$29,'Exploit base'!$G15,FALSE)</f>
        <v>2</v>
      </c>
      <c r="L15" s="41">
        <f t="shared" si="10"/>
        <v>8</v>
      </c>
      <c r="M15" s="40">
        <f>VLOOKUP(M$2,Base!$A$1:$AB$29,'Exploit base'!$G15,FALSE)</f>
        <v>1</v>
      </c>
      <c r="N15" s="41">
        <f t="shared" ref="N15:AF15" si="261">IFERROR(VLOOKUP(($H15&amp;M15),$A$4:$D$72,4,FALSE),6)</f>
        <v>8</v>
      </c>
      <c r="O15" s="40">
        <f>VLOOKUP(O$2,Base!$A$1:$AB$29,'Exploit base'!$G15,FALSE)</f>
        <v>0</v>
      </c>
      <c r="P15" s="41">
        <f t="shared" si="261"/>
        <v>7</v>
      </c>
      <c r="Q15" s="40">
        <f>VLOOKUP(Q$2,Base!$A$1:$AB$29,'Exploit base'!$G15,FALSE)</f>
        <v>1</v>
      </c>
      <c r="R15" s="41">
        <f t="shared" si="261"/>
        <v>8</v>
      </c>
      <c r="S15" s="40">
        <f>VLOOKUP(S$2,Base!$A$1:$AB$29,'Exploit base'!$G15,FALSE)</f>
        <v>1</v>
      </c>
      <c r="T15" s="41">
        <f t="shared" si="261"/>
        <v>8</v>
      </c>
      <c r="U15" s="40">
        <f>VLOOKUP(U$2,Base!$A$1:$AB$29,'Exploit base'!$G15,FALSE)</f>
        <v>0</v>
      </c>
      <c r="V15" s="41">
        <f t="shared" si="261"/>
        <v>7</v>
      </c>
      <c r="W15" s="40">
        <f>VLOOKUP(W$2,Base!$A$1:$AB$29,'Exploit base'!$G15,FALSE)</f>
        <v>1</v>
      </c>
      <c r="X15" s="41">
        <f t="shared" si="261"/>
        <v>8</v>
      </c>
      <c r="Y15" s="40">
        <f>VLOOKUP(Y$2,Base!$A$1:$AB$29,'Exploit base'!$G15,FALSE)</f>
        <v>0</v>
      </c>
      <c r="Z15" s="41">
        <f t="shared" si="261"/>
        <v>7</v>
      </c>
      <c r="AA15" s="40">
        <f>VLOOKUP(AA$2,Base!$A$1:$AB$29,'Exploit base'!$G15,FALSE)</f>
        <v>0</v>
      </c>
      <c r="AB15" s="41">
        <f t="shared" si="261"/>
        <v>7</v>
      </c>
      <c r="AC15" s="40">
        <f>VLOOKUP(AC$2,Base!$A$1:$AB$29,'Exploit base'!$G15,FALSE)</f>
        <v>0</v>
      </c>
      <c r="AD15" s="41">
        <f t="shared" si="261"/>
        <v>7</v>
      </c>
      <c r="AE15" s="40">
        <f>VLOOKUP(AE$2,Base!$A$1:$AB$29,'Exploit base'!$G15,FALSE)</f>
        <v>0</v>
      </c>
      <c r="AF15" s="41">
        <f t="shared" si="261"/>
        <v>7</v>
      </c>
      <c r="AG15" s="40">
        <f>VLOOKUP(AG$2,Base!$A$1:$AB$29,'Exploit base'!$G15,FALSE)</f>
        <v>1</v>
      </c>
      <c r="AH15" s="41">
        <f t="shared" ref="AH15:CB15" si="262">IFERROR(VLOOKUP(($H15&amp;AG15),$A$4:$D$72,4,FALSE),6)</f>
        <v>8</v>
      </c>
      <c r="AI15" s="40">
        <f>VLOOKUP(AI$2,Base!$A$1:$AB$29,'Exploit base'!$G15,FALSE)</f>
        <v>0</v>
      </c>
      <c r="AJ15" s="41">
        <f t="shared" ref="AJ15:CB15" si="263">IFERROR(VLOOKUP(($H15&amp;AI15),$A$4:$D$72,4,FALSE),6)</f>
        <v>7</v>
      </c>
      <c r="AK15" s="40" t="e">
        <f>VLOOKUP(AK$2,Base!$A$1:$AB$29,'Exploit base'!$G15,FALSE)</f>
        <v>#N/A</v>
      </c>
      <c r="AL15" s="41">
        <f t="shared" ref="AL15:CB15" si="264">IFERROR(VLOOKUP(($H15&amp;AK15),$A$4:$D$72,4,FALSE),6)</f>
        <v>6</v>
      </c>
      <c r="AM15" s="87">
        <f>VLOOKUP(AM$2,Base!$A$1:$AB$29,'Exploit base'!$G15,FALSE)</f>
        <v>1</v>
      </c>
      <c r="AN15" s="41">
        <f t="shared" ref="AN15:CB15" si="265">IFERROR(VLOOKUP(($H15&amp;AM15),$A$4:$D$72,4,FALSE),6)</f>
        <v>8</v>
      </c>
      <c r="AO15" s="87">
        <f>VLOOKUP(AO$2,Base!$A$1:$AB$29,'Exploit base'!$G15,FALSE)</f>
        <v>1</v>
      </c>
      <c r="AP15" s="41">
        <f t="shared" ref="AP15:CB15" si="266">IFERROR(VLOOKUP(($H15&amp;AO15),$A$4:$D$72,4,FALSE),6)</f>
        <v>8</v>
      </c>
      <c r="AQ15" s="87">
        <f>VLOOKUP(AQ$2,Base!$A$1:$AB$29,'Exploit base'!$G15,FALSE)</f>
        <v>1</v>
      </c>
      <c r="AR15" s="41">
        <f t="shared" ref="AR15:CB15" si="267">IFERROR(VLOOKUP(($H15&amp;AQ15),$A$4:$D$72,4,FALSE),6)</f>
        <v>8</v>
      </c>
      <c r="AS15" s="40">
        <f>VLOOKUP(AS$2,Base!$A$1:$AB$29,'Exploit base'!$G15,FALSE)</f>
        <v>0</v>
      </c>
      <c r="AT15" s="41">
        <f t="shared" ref="AT15:CB15" si="268">IFERROR(VLOOKUP(($H15&amp;AS15),$A$4:$D$72,4,FALSE),6)</f>
        <v>7</v>
      </c>
      <c r="AU15" s="40">
        <f>VLOOKUP(AU$2,Base!$A$1:$AB$29,'Exploit base'!$G15,FALSE)</f>
        <v>0</v>
      </c>
      <c r="AV15" s="41">
        <f t="shared" ref="AV15:CB15" si="269">IFERROR(VLOOKUP(($H15&amp;AU15),$A$4:$D$72,4,FALSE),6)</f>
        <v>7</v>
      </c>
      <c r="AW15" s="40">
        <f>VLOOKUP(AW$2,Base!$A$1:$AB$29,'Exploit base'!$G15,FALSE)</f>
        <v>0</v>
      </c>
      <c r="AX15" s="41">
        <f t="shared" ref="AX15:CB15" si="270">IFERROR(VLOOKUP(($H15&amp;AW15),$A$4:$D$72,4,FALSE),6)</f>
        <v>7</v>
      </c>
      <c r="AY15" s="40">
        <f>VLOOKUP(AY$2,Base!$A$1:$AB$29,'Exploit base'!$G15,FALSE)</f>
        <v>0</v>
      </c>
      <c r="AZ15" s="41">
        <f t="shared" ref="AZ15:CB15" si="271">IFERROR(VLOOKUP(($H15&amp;AY15),$A$4:$D$72,4,FALSE),6)</f>
        <v>7</v>
      </c>
      <c r="BA15" s="40">
        <f>VLOOKUP(BA$2,Base!$A$1:$AB$29,'Exploit base'!$G15,FALSE)</f>
        <v>0</v>
      </c>
      <c r="BB15" s="41">
        <f t="shared" ref="BB15:CB15" si="272">IFERROR(VLOOKUP(($H15&amp;BA15),$A$4:$D$72,4,FALSE),6)</f>
        <v>7</v>
      </c>
      <c r="BC15" s="40">
        <f>VLOOKUP(BC$2,Base!$A$1:$AB$29,'Exploit base'!$G15,FALSE)</f>
        <v>0</v>
      </c>
      <c r="BD15" s="41">
        <f t="shared" ref="BD15:CB15" si="273">IFERROR(VLOOKUP(($H15&amp;BC15),$A$4:$D$72,4,FALSE),6)</f>
        <v>7</v>
      </c>
      <c r="BE15" s="40">
        <f>VLOOKUP(BE$2,Base!$A$1:$AB$29,'Exploit base'!$G15,FALSE)</f>
        <v>0</v>
      </c>
      <c r="BF15" s="41">
        <f t="shared" ref="BF15:CB15" si="274">IFERROR(VLOOKUP(($H15&amp;BE15),$A$4:$D$72,4,FALSE),6)</f>
        <v>7</v>
      </c>
      <c r="BG15" s="40">
        <f>VLOOKUP(BG$2,Base!$A$1:$AB$29,'Exploit base'!$G15,FALSE)</f>
        <v>0</v>
      </c>
      <c r="BH15" s="41">
        <f t="shared" ref="BH15:CB15" si="275">IFERROR(VLOOKUP(($H15&amp;BG15),$A$4:$D$72,4,FALSE),6)</f>
        <v>7</v>
      </c>
      <c r="BI15" s="40">
        <f>VLOOKUP(BI$2,Base!$A$1:$AB$29,'Exploit base'!$G15,FALSE)</f>
        <v>0</v>
      </c>
      <c r="BJ15" s="41">
        <f t="shared" ref="BJ15:CB15" si="276">IFERROR(VLOOKUP(($H15&amp;BI15),$A$4:$D$72,4,FALSE),6)</f>
        <v>7</v>
      </c>
      <c r="BK15" s="40">
        <f>VLOOKUP(BK$2,Base!$A$1:$AB$29,'Exploit base'!$G15,FALSE)</f>
        <v>0</v>
      </c>
      <c r="BL15" s="41">
        <f t="shared" ref="BL15:CB15" si="277">IFERROR(VLOOKUP(($H15&amp;BK15),$A$4:$D$72,4,FALSE),6)</f>
        <v>7</v>
      </c>
      <c r="BM15" s="40">
        <f>VLOOKUP(BM$2,Base!$A$1:$AB$29,'Exploit base'!$G15,FALSE)</f>
        <v>0</v>
      </c>
      <c r="BN15" s="41">
        <f t="shared" ref="BN15:CB15" si="278">IFERROR(VLOOKUP(($H15&amp;BM15),$A$4:$D$72,4,FALSE),6)</f>
        <v>7</v>
      </c>
      <c r="BO15" s="40">
        <f>VLOOKUP(BO$2,Base!$A$1:$AB$29,'Exploit base'!$G15,FALSE)</f>
        <v>0</v>
      </c>
      <c r="BP15" s="41">
        <f t="shared" ref="BP15:CB15" si="279">IFERROR(VLOOKUP(($H15&amp;BO15),$A$4:$D$72,4,FALSE),6)</f>
        <v>7</v>
      </c>
      <c r="BQ15" s="40">
        <f>VLOOKUP(BQ$2,Base!$A$1:$AB$29,'Exploit base'!$G15,FALSE)</f>
        <v>0</v>
      </c>
      <c r="BR15" s="41">
        <f t="shared" ref="BR15:CB15" si="280">IFERROR(VLOOKUP(($H15&amp;BQ15),$A$4:$D$72,4,FALSE),6)</f>
        <v>7</v>
      </c>
      <c r="BS15" s="40">
        <f>VLOOKUP(BS$2,Base!$A$1:$AB$29,'Exploit base'!$G15,FALSE)</f>
        <v>0</v>
      </c>
      <c r="BT15" s="41">
        <f t="shared" ref="BT15:CB15" si="281">IFERROR(VLOOKUP(($H15&amp;BS15),$A$4:$D$72,4,FALSE),6)</f>
        <v>7</v>
      </c>
      <c r="BU15" s="40">
        <f>VLOOKUP(BU$2,Base!$A$1:$AB$29,'Exploit base'!$G15,FALSE)</f>
        <v>0</v>
      </c>
      <c r="BV15" s="41">
        <f t="shared" ref="BV15:CB15" si="282">IFERROR(VLOOKUP(($H15&amp;BU15),$A$4:$D$72,4,FALSE),6)</f>
        <v>7</v>
      </c>
      <c r="BW15" s="40">
        <f>VLOOKUP(BW$2,Base!$A$1:$AB$29,'Exploit base'!$G15,FALSE)</f>
        <v>0</v>
      </c>
      <c r="BX15" s="41">
        <f t="shared" ref="BX15:CB15" si="283">IFERROR(VLOOKUP(($H15&amp;BW15),$A$4:$D$72,4,FALSE),6)</f>
        <v>7</v>
      </c>
      <c r="BY15" s="40">
        <f>VLOOKUP(BY$2,Base!$A$1:$AB$29,'Exploit base'!$G15,FALSE)</f>
        <v>0</v>
      </c>
      <c r="BZ15" s="41">
        <f t="shared" ref="BZ15:CB15" si="284">IFERROR(VLOOKUP(($H15&amp;BY15),$A$4:$D$72,4,FALSE),6)</f>
        <v>7</v>
      </c>
      <c r="CA15" s="40">
        <f>VLOOKUP(CA$2,Base!$A$1:$AB$29,'Exploit base'!$G15,FALSE)</f>
        <v>0</v>
      </c>
      <c r="CB15" s="41">
        <f t="shared" ref="CB15" si="285">IFERROR(VLOOKUP(($H15&amp;CA15),$A$4:$D$72,4,FALSE),6)</f>
        <v>7</v>
      </c>
    </row>
    <row r="16" spans="1:80" x14ac:dyDescent="0.25">
      <c r="A16" t="str">
        <f t="shared" si="9"/>
        <v>Valkyrie0</v>
      </c>
      <c r="B16" s="291" t="s">
        <v>115</v>
      </c>
      <c r="C16" s="288">
        <v>0</v>
      </c>
      <c r="D16" s="277">
        <v>7</v>
      </c>
      <c r="E16" s="4"/>
      <c r="G16">
        <v>17</v>
      </c>
      <c r="H16" s="280" t="s">
        <v>116</v>
      </c>
      <c r="I16" s="40">
        <f>VLOOKUP(I$2,Base!$A$1:$AB$29,'Exploit base'!$G16,FALSE)</f>
        <v>0</v>
      </c>
      <c r="J16" s="41">
        <f t="shared" si="10"/>
        <v>8</v>
      </c>
      <c r="K16" s="40">
        <f>VLOOKUP(K$2,Base!$A$1:$AB$29,'Exploit base'!$G16,FALSE)</f>
        <v>1</v>
      </c>
      <c r="L16" s="41">
        <f t="shared" si="10"/>
        <v>9</v>
      </c>
      <c r="M16" s="40">
        <f>VLOOKUP(M$2,Base!$A$1:$AB$29,'Exploit base'!$G16,FALSE)</f>
        <v>0</v>
      </c>
      <c r="N16" s="41">
        <f t="shared" ref="N16:AF16" si="286">IFERROR(VLOOKUP(($H16&amp;M16),$A$4:$D$72,4,FALSE),6)</f>
        <v>8</v>
      </c>
      <c r="O16" s="40">
        <f>VLOOKUP(O$2,Base!$A$1:$AB$29,'Exploit base'!$G16,FALSE)</f>
        <v>0</v>
      </c>
      <c r="P16" s="41">
        <f t="shared" si="286"/>
        <v>8</v>
      </c>
      <c r="Q16" s="40">
        <f>VLOOKUP(Q$2,Base!$A$1:$AB$29,'Exploit base'!$G16,FALSE)</f>
        <v>1</v>
      </c>
      <c r="R16" s="41">
        <f t="shared" si="286"/>
        <v>9</v>
      </c>
      <c r="S16" s="40">
        <f>VLOOKUP(S$2,Base!$A$1:$AB$29,'Exploit base'!$G16,FALSE)</f>
        <v>1</v>
      </c>
      <c r="T16" s="41">
        <f t="shared" si="286"/>
        <v>9</v>
      </c>
      <c r="U16" s="40">
        <f>VLOOKUP(U$2,Base!$A$1:$AB$29,'Exploit base'!$G16,FALSE)</f>
        <v>0</v>
      </c>
      <c r="V16" s="41">
        <f t="shared" si="286"/>
        <v>8</v>
      </c>
      <c r="W16" s="40">
        <f>VLOOKUP(W$2,Base!$A$1:$AB$29,'Exploit base'!$G16,FALSE)</f>
        <v>0</v>
      </c>
      <c r="X16" s="41">
        <f t="shared" si="286"/>
        <v>8</v>
      </c>
      <c r="Y16" s="40">
        <f>VLOOKUP(Y$2,Base!$A$1:$AB$29,'Exploit base'!$G16,FALSE)</f>
        <v>0</v>
      </c>
      <c r="Z16" s="41">
        <f t="shared" si="286"/>
        <v>8</v>
      </c>
      <c r="AA16" s="40">
        <f>VLOOKUP(AA$2,Base!$A$1:$AB$29,'Exploit base'!$G16,FALSE)</f>
        <v>0</v>
      </c>
      <c r="AB16" s="41">
        <f t="shared" si="286"/>
        <v>8</v>
      </c>
      <c r="AC16" s="40">
        <f>VLOOKUP(AC$2,Base!$A$1:$AB$29,'Exploit base'!$G16,FALSE)</f>
        <v>0</v>
      </c>
      <c r="AD16" s="41">
        <f t="shared" si="286"/>
        <v>8</v>
      </c>
      <c r="AE16" s="40">
        <f>VLOOKUP(AE$2,Base!$A$1:$AB$29,'Exploit base'!$G16,FALSE)</f>
        <v>0</v>
      </c>
      <c r="AF16" s="41">
        <f t="shared" si="286"/>
        <v>8</v>
      </c>
      <c r="AG16" s="40">
        <f>VLOOKUP(AG$2,Base!$A$1:$AB$29,'Exploit base'!$G16,FALSE)</f>
        <v>0</v>
      </c>
      <c r="AH16" s="41">
        <f t="shared" ref="AH16:CB16" si="287">IFERROR(VLOOKUP(($H16&amp;AG16),$A$4:$D$72,4,FALSE),6)</f>
        <v>8</v>
      </c>
      <c r="AI16" s="40">
        <f>VLOOKUP(AI$2,Base!$A$1:$AB$29,'Exploit base'!$G16,FALSE)</f>
        <v>0</v>
      </c>
      <c r="AJ16" s="41">
        <f t="shared" ref="AJ16:CB16" si="288">IFERROR(VLOOKUP(($H16&amp;AI16),$A$4:$D$72,4,FALSE),6)</f>
        <v>8</v>
      </c>
      <c r="AK16" s="40" t="e">
        <f>VLOOKUP(AK$2,Base!$A$1:$AB$29,'Exploit base'!$G16,FALSE)</f>
        <v>#N/A</v>
      </c>
      <c r="AL16" s="41">
        <f t="shared" ref="AL16:CB16" si="289">IFERROR(VLOOKUP(($H16&amp;AK16),$A$4:$D$72,4,FALSE),6)</f>
        <v>6</v>
      </c>
      <c r="AM16" s="40">
        <f>VLOOKUP(AM$2,Base!$A$1:$AB$29,'Exploit base'!$G16,FALSE)</f>
        <v>0</v>
      </c>
      <c r="AN16" s="41">
        <f t="shared" ref="AN16:CB16" si="290">IFERROR(VLOOKUP(($H16&amp;AM16),$A$4:$D$72,4,FALSE),6)</f>
        <v>8</v>
      </c>
      <c r="AO16" s="40">
        <f>VLOOKUP(AO$2,Base!$A$1:$AB$29,'Exploit base'!$G16,FALSE)</f>
        <v>0</v>
      </c>
      <c r="AP16" s="41">
        <f t="shared" ref="AP16:CB16" si="291">IFERROR(VLOOKUP(($H16&amp;AO16),$A$4:$D$72,4,FALSE),6)</f>
        <v>8</v>
      </c>
      <c r="AQ16" s="40">
        <f>VLOOKUP(AQ$2,Base!$A$1:$AB$29,'Exploit base'!$G16,FALSE)</f>
        <v>1</v>
      </c>
      <c r="AR16" s="41">
        <f t="shared" ref="AR16:CB16" si="292">IFERROR(VLOOKUP(($H16&amp;AQ16),$A$4:$D$72,4,FALSE),6)</f>
        <v>9</v>
      </c>
      <c r="AS16" s="40">
        <f>VLOOKUP(AS$2,Base!$A$1:$AB$29,'Exploit base'!$G16,FALSE)</f>
        <v>0</v>
      </c>
      <c r="AT16" s="41">
        <f t="shared" ref="AT16:CB16" si="293">IFERROR(VLOOKUP(($H16&amp;AS16),$A$4:$D$72,4,FALSE),6)</f>
        <v>8</v>
      </c>
      <c r="AU16" s="40">
        <f>VLOOKUP(AU$2,Base!$A$1:$AB$29,'Exploit base'!$G16,FALSE)</f>
        <v>0</v>
      </c>
      <c r="AV16" s="41">
        <f t="shared" ref="AV16:CB16" si="294">IFERROR(VLOOKUP(($H16&amp;AU16),$A$4:$D$72,4,FALSE),6)</f>
        <v>8</v>
      </c>
      <c r="AW16" s="40">
        <f>VLOOKUP(AW$2,Base!$A$1:$AB$29,'Exploit base'!$G16,FALSE)</f>
        <v>0</v>
      </c>
      <c r="AX16" s="41">
        <f t="shared" ref="AX16:CB16" si="295">IFERROR(VLOOKUP(($H16&amp;AW16),$A$4:$D$72,4,FALSE),6)</f>
        <v>8</v>
      </c>
      <c r="AY16" s="40">
        <f>VLOOKUP(AY$2,Base!$A$1:$AB$29,'Exploit base'!$G16,FALSE)</f>
        <v>0</v>
      </c>
      <c r="AZ16" s="41">
        <f t="shared" ref="AZ16:CB16" si="296">IFERROR(VLOOKUP(($H16&amp;AY16),$A$4:$D$72,4,FALSE),6)</f>
        <v>8</v>
      </c>
      <c r="BA16" s="40">
        <f>VLOOKUP(BA$2,Base!$A$1:$AB$29,'Exploit base'!$G16,FALSE)</f>
        <v>0</v>
      </c>
      <c r="BB16" s="41">
        <f t="shared" ref="BB16:CB16" si="297">IFERROR(VLOOKUP(($H16&amp;BA16),$A$4:$D$72,4,FALSE),6)</f>
        <v>8</v>
      </c>
      <c r="BC16" s="40">
        <f>VLOOKUP(BC$2,Base!$A$1:$AB$29,'Exploit base'!$G16,FALSE)</f>
        <v>0</v>
      </c>
      <c r="BD16" s="41">
        <f t="shared" ref="BD16:CB16" si="298">IFERROR(VLOOKUP(($H16&amp;BC16),$A$4:$D$72,4,FALSE),6)</f>
        <v>8</v>
      </c>
      <c r="BE16" s="40">
        <f>VLOOKUP(BE$2,Base!$A$1:$AB$29,'Exploit base'!$G16,FALSE)</f>
        <v>0</v>
      </c>
      <c r="BF16" s="41">
        <f t="shared" ref="BF16:CB16" si="299">IFERROR(VLOOKUP(($H16&amp;BE16),$A$4:$D$72,4,FALSE),6)</f>
        <v>8</v>
      </c>
      <c r="BG16" s="40">
        <f>VLOOKUP(BG$2,Base!$A$1:$AB$29,'Exploit base'!$G16,FALSE)</f>
        <v>0</v>
      </c>
      <c r="BH16" s="41">
        <f t="shared" ref="BH16:CB16" si="300">IFERROR(VLOOKUP(($H16&amp;BG16),$A$4:$D$72,4,FALSE),6)</f>
        <v>8</v>
      </c>
      <c r="BI16" s="40">
        <f>VLOOKUP(BI$2,Base!$A$1:$AB$29,'Exploit base'!$G16,FALSE)</f>
        <v>0</v>
      </c>
      <c r="BJ16" s="41">
        <f t="shared" ref="BJ16:CB16" si="301">IFERROR(VLOOKUP(($H16&amp;BI16),$A$4:$D$72,4,FALSE),6)</f>
        <v>8</v>
      </c>
      <c r="BK16" s="40">
        <f>VLOOKUP(BK$2,Base!$A$1:$AB$29,'Exploit base'!$G16,FALSE)</f>
        <v>0</v>
      </c>
      <c r="BL16" s="41">
        <f t="shared" ref="BL16:CB16" si="302">IFERROR(VLOOKUP(($H16&amp;BK16),$A$4:$D$72,4,FALSE),6)</f>
        <v>8</v>
      </c>
      <c r="BM16" s="40">
        <f>VLOOKUP(BM$2,Base!$A$1:$AB$29,'Exploit base'!$G16,FALSE)</f>
        <v>0</v>
      </c>
      <c r="BN16" s="41">
        <f t="shared" ref="BN16:CB16" si="303">IFERROR(VLOOKUP(($H16&amp;BM16),$A$4:$D$72,4,FALSE),6)</f>
        <v>8</v>
      </c>
      <c r="BO16" s="40">
        <f>VLOOKUP(BO$2,Base!$A$1:$AB$29,'Exploit base'!$G16,FALSE)</f>
        <v>0</v>
      </c>
      <c r="BP16" s="41">
        <f t="shared" ref="BP16:CB16" si="304">IFERROR(VLOOKUP(($H16&amp;BO16),$A$4:$D$72,4,FALSE),6)</f>
        <v>8</v>
      </c>
      <c r="BQ16" s="40">
        <f>VLOOKUP(BQ$2,Base!$A$1:$AB$29,'Exploit base'!$G16,FALSE)</f>
        <v>0</v>
      </c>
      <c r="BR16" s="41">
        <f t="shared" ref="BR16:CB16" si="305">IFERROR(VLOOKUP(($H16&amp;BQ16),$A$4:$D$72,4,FALSE),6)</f>
        <v>8</v>
      </c>
      <c r="BS16" s="40">
        <f>VLOOKUP(BS$2,Base!$A$1:$AB$29,'Exploit base'!$G16,FALSE)</f>
        <v>0</v>
      </c>
      <c r="BT16" s="41">
        <f t="shared" ref="BT16:CB16" si="306">IFERROR(VLOOKUP(($H16&amp;BS16),$A$4:$D$72,4,FALSE),6)</f>
        <v>8</v>
      </c>
      <c r="BU16" s="40">
        <f>VLOOKUP(BU$2,Base!$A$1:$AB$29,'Exploit base'!$G16,FALSE)</f>
        <v>0</v>
      </c>
      <c r="BV16" s="41">
        <f t="shared" ref="BV16:CB16" si="307">IFERROR(VLOOKUP(($H16&amp;BU16),$A$4:$D$72,4,FALSE),6)</f>
        <v>8</v>
      </c>
      <c r="BW16" s="40">
        <f>VLOOKUP(BW$2,Base!$A$1:$AB$29,'Exploit base'!$G16,FALSE)</f>
        <v>0</v>
      </c>
      <c r="BX16" s="41">
        <f t="shared" ref="BX16:CB16" si="308">IFERROR(VLOOKUP(($H16&amp;BW16),$A$4:$D$72,4,FALSE),6)</f>
        <v>8</v>
      </c>
      <c r="BY16" s="40">
        <f>VLOOKUP(BY$2,Base!$A$1:$AB$29,'Exploit base'!$G16,FALSE)</f>
        <v>0</v>
      </c>
      <c r="BZ16" s="41">
        <f t="shared" ref="BZ16:CB16" si="309">IFERROR(VLOOKUP(($H16&amp;BY16),$A$4:$D$72,4,FALSE),6)</f>
        <v>8</v>
      </c>
      <c r="CA16" s="40">
        <f>VLOOKUP(CA$2,Base!$A$1:$AB$29,'Exploit base'!$G16,FALSE)</f>
        <v>0</v>
      </c>
      <c r="CB16" s="41">
        <f t="shared" ref="CB16" si="310">IFERROR(VLOOKUP(($H16&amp;CA16),$A$4:$D$72,4,FALSE),6)</f>
        <v>8</v>
      </c>
    </row>
    <row r="17" spans="1:80" ht="15.75" thickBot="1" x14ac:dyDescent="0.3">
      <c r="A17" t="str">
        <f t="shared" si="9"/>
        <v>Golem0</v>
      </c>
      <c r="B17" s="292" t="s">
        <v>7</v>
      </c>
      <c r="C17" s="289">
        <v>0</v>
      </c>
      <c r="D17" s="278">
        <v>7</v>
      </c>
      <c r="E17" s="4"/>
      <c r="G17">
        <v>18</v>
      </c>
      <c r="H17" s="282" t="s">
        <v>8</v>
      </c>
      <c r="I17" s="112">
        <f>VLOOKUP(I$2,Base!$A$1:$AB$29,'Exploit base'!$G17,FALSE)</f>
        <v>0</v>
      </c>
      <c r="J17" s="113">
        <f t="shared" si="10"/>
        <v>8</v>
      </c>
      <c r="K17" s="112">
        <f>VLOOKUP(K$2,Base!$A$1:$AB$29,'Exploit base'!$G17,FALSE)</f>
        <v>0</v>
      </c>
      <c r="L17" s="113">
        <f t="shared" si="10"/>
        <v>8</v>
      </c>
      <c r="M17" s="112">
        <f>VLOOKUP(M$2,Base!$A$1:$AB$29,'Exploit base'!$G17,FALSE)</f>
        <v>0</v>
      </c>
      <c r="N17" s="113">
        <f t="shared" ref="N17:AF17" si="311">IFERROR(VLOOKUP(($H17&amp;M17),$A$4:$D$72,4,FALSE),6)</f>
        <v>8</v>
      </c>
      <c r="O17" s="112">
        <f>VLOOKUP(O$2,Base!$A$1:$AB$29,'Exploit base'!$G17,FALSE)</f>
        <v>0</v>
      </c>
      <c r="P17" s="113">
        <f t="shared" si="311"/>
        <v>8</v>
      </c>
      <c r="Q17" s="112">
        <f>VLOOKUP(Q$2,Base!$A$1:$AB$29,'Exploit base'!$G17,FALSE)</f>
        <v>2</v>
      </c>
      <c r="R17" s="113">
        <f t="shared" si="311"/>
        <v>9</v>
      </c>
      <c r="S17" s="112">
        <f>VLOOKUP(S$2,Base!$A$1:$AB$29,'Exploit base'!$G17,FALSE)</f>
        <v>0</v>
      </c>
      <c r="T17" s="113">
        <f t="shared" si="311"/>
        <v>8</v>
      </c>
      <c r="U17" s="112">
        <f>VLOOKUP(U$2,Base!$A$1:$AB$29,'Exploit base'!$G17,FALSE)</f>
        <v>0</v>
      </c>
      <c r="V17" s="113">
        <f t="shared" si="311"/>
        <v>8</v>
      </c>
      <c r="W17" s="112">
        <f>VLOOKUP(W$2,Base!$A$1:$AB$29,'Exploit base'!$G17,FALSE)</f>
        <v>0</v>
      </c>
      <c r="X17" s="113">
        <f t="shared" si="311"/>
        <v>8</v>
      </c>
      <c r="Y17" s="112">
        <f>VLOOKUP(Y$2,Base!$A$1:$AB$29,'Exploit base'!$G17,FALSE)</f>
        <v>0</v>
      </c>
      <c r="Z17" s="113">
        <f t="shared" si="311"/>
        <v>8</v>
      </c>
      <c r="AA17" s="112">
        <f>VLOOKUP(AA$2,Base!$A$1:$AB$29,'Exploit base'!$G17,FALSE)</f>
        <v>0</v>
      </c>
      <c r="AB17" s="113">
        <f t="shared" si="311"/>
        <v>8</v>
      </c>
      <c r="AC17" s="112">
        <f>VLOOKUP(AC$2,Base!$A$1:$AB$29,'Exploit base'!$G17,FALSE)</f>
        <v>0</v>
      </c>
      <c r="AD17" s="113">
        <f t="shared" si="311"/>
        <v>8</v>
      </c>
      <c r="AE17" s="112">
        <f>VLOOKUP(AE$2,Base!$A$1:$AB$29,'Exploit base'!$G17,FALSE)</f>
        <v>0</v>
      </c>
      <c r="AF17" s="113">
        <f t="shared" si="311"/>
        <v>8</v>
      </c>
      <c r="AG17" s="112">
        <f>VLOOKUP(AG$2,Base!$A$1:$AB$29,'Exploit base'!$G17,FALSE)</f>
        <v>0</v>
      </c>
      <c r="AH17" s="113">
        <f t="shared" ref="AH17:CB17" si="312">IFERROR(VLOOKUP(($H17&amp;AG17),$A$4:$D$72,4,FALSE),6)</f>
        <v>8</v>
      </c>
      <c r="AI17" s="112">
        <f>VLOOKUP(AI$2,Base!$A$1:$AB$29,'Exploit base'!$G17,FALSE)</f>
        <v>0</v>
      </c>
      <c r="AJ17" s="113">
        <f t="shared" ref="AJ17:CB17" si="313">IFERROR(VLOOKUP(($H17&amp;AI17),$A$4:$D$72,4,FALSE),6)</f>
        <v>8</v>
      </c>
      <c r="AK17" s="112" t="e">
        <f>VLOOKUP(AK$2,Base!$A$1:$AB$29,'Exploit base'!$G17,FALSE)</f>
        <v>#N/A</v>
      </c>
      <c r="AL17" s="113">
        <f t="shared" ref="AL17:CB17" si="314">IFERROR(VLOOKUP(($H17&amp;AK17),$A$4:$D$72,4,FALSE),6)</f>
        <v>6</v>
      </c>
      <c r="AM17" s="311">
        <f>VLOOKUP(AM$2,Base!$A$1:$AB$29,'Exploit base'!$G17,FALSE)</f>
        <v>0</v>
      </c>
      <c r="AN17" s="113">
        <f t="shared" ref="AN17:CB17" si="315">IFERROR(VLOOKUP(($H17&amp;AM17),$A$4:$D$72,4,FALSE),6)</f>
        <v>8</v>
      </c>
      <c r="AO17" s="311">
        <f>VLOOKUP(AO$2,Base!$A$1:$AB$29,'Exploit base'!$G17,FALSE)</f>
        <v>0</v>
      </c>
      <c r="AP17" s="113">
        <f t="shared" ref="AP17:CB17" si="316">IFERROR(VLOOKUP(($H17&amp;AO17),$A$4:$D$72,4,FALSE),6)</f>
        <v>8</v>
      </c>
      <c r="AQ17" s="311">
        <f>VLOOKUP(AQ$2,Base!$A$1:$AB$29,'Exploit base'!$G17,FALSE)</f>
        <v>1</v>
      </c>
      <c r="AR17" s="113">
        <f t="shared" ref="AR17:CB17" si="317">IFERROR(VLOOKUP(($H17&amp;AQ17),$A$4:$D$72,4,FALSE),6)</f>
        <v>9</v>
      </c>
      <c r="AS17" s="112">
        <f>VLOOKUP(AS$2,Base!$A$1:$AB$29,'Exploit base'!$G17,FALSE)</f>
        <v>0</v>
      </c>
      <c r="AT17" s="113">
        <f t="shared" ref="AT17:CB17" si="318">IFERROR(VLOOKUP(($H17&amp;AS17),$A$4:$D$72,4,FALSE),6)</f>
        <v>8</v>
      </c>
      <c r="AU17" s="112">
        <f>VLOOKUP(AU$2,Base!$A$1:$AB$29,'Exploit base'!$G17,FALSE)</f>
        <v>0</v>
      </c>
      <c r="AV17" s="113">
        <f t="shared" ref="AV17:CB17" si="319">IFERROR(VLOOKUP(($H17&amp;AU17),$A$4:$D$72,4,FALSE),6)</f>
        <v>8</v>
      </c>
      <c r="AW17" s="112">
        <f>VLOOKUP(AW$2,Base!$A$1:$AB$29,'Exploit base'!$G17,FALSE)</f>
        <v>0</v>
      </c>
      <c r="AX17" s="113">
        <f t="shared" ref="AX17:CB17" si="320">IFERROR(VLOOKUP(($H17&amp;AW17),$A$4:$D$72,4,FALSE),6)</f>
        <v>8</v>
      </c>
      <c r="AY17" s="112">
        <f>VLOOKUP(AY$2,Base!$A$1:$AB$29,'Exploit base'!$G17,FALSE)</f>
        <v>0</v>
      </c>
      <c r="AZ17" s="113">
        <f t="shared" ref="AZ17:CB17" si="321">IFERROR(VLOOKUP(($H17&amp;AY17),$A$4:$D$72,4,FALSE),6)</f>
        <v>8</v>
      </c>
      <c r="BA17" s="112">
        <f>VLOOKUP(BA$2,Base!$A$1:$AB$29,'Exploit base'!$G17,FALSE)</f>
        <v>0</v>
      </c>
      <c r="BB17" s="113">
        <f t="shared" ref="BB17:CB17" si="322">IFERROR(VLOOKUP(($H17&amp;BA17),$A$4:$D$72,4,FALSE),6)</f>
        <v>8</v>
      </c>
      <c r="BC17" s="112">
        <f>VLOOKUP(BC$2,Base!$A$1:$AB$29,'Exploit base'!$G17,FALSE)</f>
        <v>0</v>
      </c>
      <c r="BD17" s="113">
        <f t="shared" ref="BD17:CB17" si="323">IFERROR(VLOOKUP(($H17&amp;BC17),$A$4:$D$72,4,FALSE),6)</f>
        <v>8</v>
      </c>
      <c r="BE17" s="112">
        <f>VLOOKUP(BE$2,Base!$A$1:$AB$29,'Exploit base'!$G17,FALSE)</f>
        <v>0</v>
      </c>
      <c r="BF17" s="113">
        <f t="shared" ref="BF17:CB17" si="324">IFERROR(VLOOKUP(($H17&amp;BE17),$A$4:$D$72,4,FALSE),6)</f>
        <v>8</v>
      </c>
      <c r="BG17" s="112">
        <f>VLOOKUP(BG$2,Base!$A$1:$AB$29,'Exploit base'!$G17,FALSE)</f>
        <v>0</v>
      </c>
      <c r="BH17" s="113">
        <f t="shared" ref="BH17:CB17" si="325">IFERROR(VLOOKUP(($H17&amp;BG17),$A$4:$D$72,4,FALSE),6)</f>
        <v>8</v>
      </c>
      <c r="BI17" s="112">
        <f>VLOOKUP(BI$2,Base!$A$1:$AB$29,'Exploit base'!$G17,FALSE)</f>
        <v>0</v>
      </c>
      <c r="BJ17" s="113">
        <f t="shared" ref="BJ17:CB17" si="326">IFERROR(VLOOKUP(($H17&amp;BI17),$A$4:$D$72,4,FALSE),6)</f>
        <v>8</v>
      </c>
      <c r="BK17" s="112">
        <f>VLOOKUP(BK$2,Base!$A$1:$AB$29,'Exploit base'!$G17,FALSE)</f>
        <v>0</v>
      </c>
      <c r="BL17" s="113">
        <f t="shared" ref="BL17:CB17" si="327">IFERROR(VLOOKUP(($H17&amp;BK17),$A$4:$D$72,4,FALSE),6)</f>
        <v>8</v>
      </c>
      <c r="BM17" s="112">
        <f>VLOOKUP(BM$2,Base!$A$1:$AB$29,'Exploit base'!$G17,FALSE)</f>
        <v>0</v>
      </c>
      <c r="BN17" s="113">
        <f t="shared" ref="BN17:CB17" si="328">IFERROR(VLOOKUP(($H17&amp;BM17),$A$4:$D$72,4,FALSE),6)</f>
        <v>8</v>
      </c>
      <c r="BO17" s="112">
        <f>VLOOKUP(BO$2,Base!$A$1:$AB$29,'Exploit base'!$G17,FALSE)</f>
        <v>0</v>
      </c>
      <c r="BP17" s="113">
        <f t="shared" ref="BP17:CB17" si="329">IFERROR(VLOOKUP(($H17&amp;BO17),$A$4:$D$72,4,FALSE),6)</f>
        <v>8</v>
      </c>
      <c r="BQ17" s="112">
        <f>VLOOKUP(BQ$2,Base!$A$1:$AB$29,'Exploit base'!$G17,FALSE)</f>
        <v>0</v>
      </c>
      <c r="BR17" s="113">
        <f t="shared" ref="BR17:CB17" si="330">IFERROR(VLOOKUP(($H17&amp;BQ17),$A$4:$D$72,4,FALSE),6)</f>
        <v>8</v>
      </c>
      <c r="BS17" s="112">
        <f>VLOOKUP(BS$2,Base!$A$1:$AB$29,'Exploit base'!$G17,FALSE)</f>
        <v>0</v>
      </c>
      <c r="BT17" s="113">
        <f t="shared" ref="BT17:CB17" si="331">IFERROR(VLOOKUP(($H17&amp;BS17),$A$4:$D$72,4,FALSE),6)</f>
        <v>8</v>
      </c>
      <c r="BU17" s="112">
        <f>VLOOKUP(BU$2,Base!$A$1:$AB$29,'Exploit base'!$G17,FALSE)</f>
        <v>0</v>
      </c>
      <c r="BV17" s="113">
        <f t="shared" ref="BV17:CB17" si="332">IFERROR(VLOOKUP(($H17&amp;BU17),$A$4:$D$72,4,FALSE),6)</f>
        <v>8</v>
      </c>
      <c r="BW17" s="112">
        <f>VLOOKUP(BW$2,Base!$A$1:$AB$29,'Exploit base'!$G17,FALSE)</f>
        <v>0</v>
      </c>
      <c r="BX17" s="113">
        <f t="shared" ref="BX17:CB17" si="333">IFERROR(VLOOKUP(($H17&amp;BW17),$A$4:$D$72,4,FALSE),6)</f>
        <v>8</v>
      </c>
      <c r="BY17" s="112">
        <f>VLOOKUP(BY$2,Base!$A$1:$AB$29,'Exploit base'!$G17,FALSE)</f>
        <v>0</v>
      </c>
      <c r="BZ17" s="113">
        <f t="shared" ref="BZ17:CB17" si="334">IFERROR(VLOOKUP(($H17&amp;BY17),$A$4:$D$72,4,FALSE),6)</f>
        <v>8</v>
      </c>
      <c r="CA17" s="112">
        <f>VLOOKUP(CA$2,Base!$A$1:$AB$29,'Exploit base'!$G17,FALSE)</f>
        <v>0</v>
      </c>
      <c r="CB17" s="113">
        <f t="shared" ref="CB17" si="335">IFERROR(VLOOKUP(($H17&amp;CA17),$A$4:$D$72,4,FALSE),6)</f>
        <v>8</v>
      </c>
    </row>
    <row r="18" spans="1:80" x14ac:dyDescent="0.25">
      <c r="A18" t="str">
        <f t="shared" si="9"/>
        <v>Archer5</v>
      </c>
      <c r="B18" s="290" t="s">
        <v>106</v>
      </c>
      <c r="C18" s="286">
        <v>5</v>
      </c>
      <c r="D18" s="276">
        <v>8</v>
      </c>
      <c r="E18" s="4"/>
      <c r="G18">
        <v>21</v>
      </c>
      <c r="H18" s="279" t="s">
        <v>11</v>
      </c>
      <c r="I18" s="312">
        <f>VLOOKUP(I$2,Base!$A$1:$AB$29,'Exploit base'!$G18,FALSE)</f>
        <v>4</v>
      </c>
      <c r="J18" s="38">
        <f t="shared" si="10"/>
        <v>7</v>
      </c>
      <c r="K18" s="37">
        <f>VLOOKUP(K$2,Base!$A$1:$AB$29,'Exploit base'!$G18,FALSE)</f>
        <v>5</v>
      </c>
      <c r="L18" s="38">
        <f t="shared" si="10"/>
        <v>9</v>
      </c>
      <c r="M18" s="37">
        <f>VLOOKUP(M$2,Base!$A$1:$AB$29,'Exploit base'!$G18,FALSE)</f>
        <v>5</v>
      </c>
      <c r="N18" s="38">
        <f t="shared" ref="N18:AF18" si="336">IFERROR(VLOOKUP(($H18&amp;M18),$A$4:$D$72,4,FALSE),6)</f>
        <v>9</v>
      </c>
      <c r="O18" s="312">
        <f>VLOOKUP(O$2,Base!$A$1:$AB$29,'Exploit base'!$G18,FALSE)</f>
        <v>4</v>
      </c>
      <c r="P18" s="38">
        <f t="shared" si="336"/>
        <v>7</v>
      </c>
      <c r="Q18" s="37">
        <f>VLOOKUP(Q$2,Base!$A$1:$AB$29,'Exploit base'!$G18,FALSE)</f>
        <v>4</v>
      </c>
      <c r="R18" s="38">
        <f t="shared" si="336"/>
        <v>7</v>
      </c>
      <c r="S18" s="37">
        <f>VLOOKUP(S$2,Base!$A$1:$AB$29,'Exploit base'!$G18,FALSE)</f>
        <v>4</v>
      </c>
      <c r="T18" s="38">
        <f t="shared" si="336"/>
        <v>7</v>
      </c>
      <c r="U18" s="37">
        <f>VLOOKUP(U$2,Base!$A$1:$AB$29,'Exploit base'!$G18,FALSE)</f>
        <v>4</v>
      </c>
      <c r="V18" s="38">
        <f t="shared" si="336"/>
        <v>7</v>
      </c>
      <c r="W18" s="37">
        <f>VLOOKUP(W$2,Base!$A$1:$AB$29,'Exploit base'!$G18,FALSE)</f>
        <v>4</v>
      </c>
      <c r="X18" s="38">
        <f t="shared" si="336"/>
        <v>7</v>
      </c>
      <c r="Y18" s="37">
        <f>VLOOKUP(Y$2,Base!$A$1:$AB$29,'Exploit base'!$G18,FALSE)</f>
        <v>5</v>
      </c>
      <c r="Z18" s="38">
        <f t="shared" si="336"/>
        <v>9</v>
      </c>
      <c r="AA18" s="37">
        <f>VLOOKUP(AA$2,Base!$A$1:$AB$29,'Exploit base'!$G18,FALSE)</f>
        <v>4</v>
      </c>
      <c r="AB18" s="38">
        <f t="shared" si="336"/>
        <v>7</v>
      </c>
      <c r="AC18" s="37">
        <f>VLOOKUP(AC$2,Base!$A$1:$AB$29,'Exploit base'!$G18,FALSE)</f>
        <v>5</v>
      </c>
      <c r="AD18" s="38">
        <f t="shared" si="336"/>
        <v>9</v>
      </c>
      <c r="AE18" s="37">
        <f>VLOOKUP(AE$2,Base!$A$1:$AB$29,'Exploit base'!$G18,FALSE)</f>
        <v>5</v>
      </c>
      <c r="AF18" s="38">
        <f t="shared" si="336"/>
        <v>9</v>
      </c>
      <c r="AG18" s="37">
        <f>VLOOKUP(AG$2,Base!$A$1:$AB$29,'Exploit base'!$G18,FALSE)</f>
        <v>4</v>
      </c>
      <c r="AH18" s="38">
        <f t="shared" ref="AH18:CB18" si="337">IFERROR(VLOOKUP(($H18&amp;AG18),$A$4:$D$72,4,FALSE),6)</f>
        <v>7</v>
      </c>
      <c r="AI18" s="37">
        <f>VLOOKUP(AI$2,Base!$A$1:$AB$29,'Exploit base'!$G18,FALSE)</f>
        <v>3</v>
      </c>
      <c r="AJ18" s="38">
        <f t="shared" ref="AJ18:CB18" si="338">IFERROR(VLOOKUP(($H18&amp;AI18),$A$4:$D$72,4,FALSE),6)</f>
        <v>6</v>
      </c>
      <c r="AK18" s="37" t="e">
        <f>VLOOKUP(AK$2,Base!$A$1:$AB$29,'Exploit base'!$G18,FALSE)</f>
        <v>#N/A</v>
      </c>
      <c r="AL18" s="38">
        <f t="shared" ref="AL18:CB18" si="339">IFERROR(VLOOKUP(($H18&amp;AK18),$A$4:$D$72,4,FALSE),6)</f>
        <v>6</v>
      </c>
      <c r="AM18" s="312">
        <f>VLOOKUP(AM$2,Base!$A$1:$AB$29,'Exploit base'!$G18,FALSE)</f>
        <v>4</v>
      </c>
      <c r="AN18" s="38">
        <f t="shared" ref="AN18:CB18" si="340">IFERROR(VLOOKUP(($H18&amp;AM18),$A$4:$D$72,4,FALSE),6)</f>
        <v>7</v>
      </c>
      <c r="AO18" s="312">
        <f>VLOOKUP(AO$2,Base!$A$1:$AB$29,'Exploit base'!$G18,FALSE)</f>
        <v>4</v>
      </c>
      <c r="AP18" s="38">
        <f t="shared" ref="AP18:CB18" si="341">IFERROR(VLOOKUP(($H18&amp;AO18),$A$4:$D$72,4,FALSE),6)</f>
        <v>7</v>
      </c>
      <c r="AQ18" s="37">
        <f>VLOOKUP(AQ$2,Base!$A$1:$AB$29,'Exploit base'!$G18,FALSE)</f>
        <v>5</v>
      </c>
      <c r="AR18" s="38">
        <f t="shared" ref="AR18:CB18" si="342">IFERROR(VLOOKUP(($H18&amp;AQ18),$A$4:$D$72,4,FALSE),6)</f>
        <v>9</v>
      </c>
      <c r="AS18" s="312">
        <f>VLOOKUP(AS$2,Base!$A$1:$AB$29,'Exploit base'!$G18,FALSE)</f>
        <v>4</v>
      </c>
      <c r="AT18" s="38">
        <f t="shared" ref="AT18:CB18" si="343">IFERROR(VLOOKUP(($H18&amp;AS18),$A$4:$D$72,4,FALSE),6)</f>
        <v>7</v>
      </c>
      <c r="AU18" s="37">
        <f>VLOOKUP(AU$2,Base!$A$1:$AB$29,'Exploit base'!$G18,FALSE)</f>
        <v>4</v>
      </c>
      <c r="AV18" s="38">
        <f t="shared" ref="AV18:CB18" si="344">IFERROR(VLOOKUP(($H18&amp;AU18),$A$4:$D$72,4,FALSE),6)</f>
        <v>7</v>
      </c>
      <c r="AW18" s="312">
        <f>VLOOKUP(AW$2,Base!$A$1:$AB$29,'Exploit base'!$G18,FALSE)</f>
        <v>3</v>
      </c>
      <c r="AX18" s="38">
        <f t="shared" ref="AX18:CB18" si="345">IFERROR(VLOOKUP(($H18&amp;AW18),$A$4:$D$72,4,FALSE),6)</f>
        <v>6</v>
      </c>
      <c r="AY18" s="37">
        <f>VLOOKUP(AY$2,Base!$A$1:$AB$29,'Exploit base'!$G18,FALSE)</f>
        <v>5</v>
      </c>
      <c r="AZ18" s="38">
        <f t="shared" ref="AZ18:CB18" si="346">IFERROR(VLOOKUP(($H18&amp;AY18),$A$4:$D$72,4,FALSE),6)</f>
        <v>9</v>
      </c>
      <c r="BA18" s="37">
        <f>VLOOKUP(BA$2,Base!$A$1:$AB$29,'Exploit base'!$G18,FALSE)</f>
        <v>5</v>
      </c>
      <c r="BB18" s="38">
        <f t="shared" ref="BB18:CB18" si="347">IFERROR(VLOOKUP(($H18&amp;BA18),$A$4:$D$72,4,FALSE),6)</f>
        <v>9</v>
      </c>
      <c r="BC18" s="37">
        <f>VLOOKUP(BC$2,Base!$A$1:$AB$29,'Exploit base'!$G18,FALSE)</f>
        <v>4</v>
      </c>
      <c r="BD18" s="38">
        <f t="shared" ref="BD18:CB18" si="348">IFERROR(VLOOKUP(($H18&amp;BC18),$A$4:$D$72,4,FALSE),6)</f>
        <v>7</v>
      </c>
      <c r="BE18" s="37">
        <f>VLOOKUP(BE$2,Base!$A$1:$AB$29,'Exploit base'!$G18,FALSE)</f>
        <v>5</v>
      </c>
      <c r="BF18" s="38">
        <f t="shared" ref="BF18:CB18" si="349">IFERROR(VLOOKUP(($H18&amp;BE18),$A$4:$D$72,4,FALSE),6)</f>
        <v>9</v>
      </c>
      <c r="BG18" s="37">
        <f>VLOOKUP(BG$2,Base!$A$1:$AB$29,'Exploit base'!$G18,FALSE)</f>
        <v>5</v>
      </c>
      <c r="BH18" s="38">
        <f t="shared" ref="BH18:CB18" si="350">IFERROR(VLOOKUP(($H18&amp;BG18),$A$4:$D$72,4,FALSE),6)</f>
        <v>9</v>
      </c>
      <c r="BI18" s="37">
        <f>VLOOKUP(BI$2,Base!$A$1:$AB$29,'Exploit base'!$G18,FALSE)</f>
        <v>5</v>
      </c>
      <c r="BJ18" s="38">
        <f t="shared" ref="BJ18:CB18" si="351">IFERROR(VLOOKUP(($H18&amp;BI18),$A$4:$D$72,4,FALSE),6)</f>
        <v>9</v>
      </c>
      <c r="BK18" s="37">
        <f>VLOOKUP(BK$2,Base!$A$1:$AB$29,'Exploit base'!$G18,FALSE)</f>
        <v>5</v>
      </c>
      <c r="BL18" s="38">
        <f t="shared" ref="BL18:CB18" si="352">IFERROR(VLOOKUP(($H18&amp;BK18),$A$4:$D$72,4,FALSE),6)</f>
        <v>9</v>
      </c>
      <c r="BM18" s="37">
        <f>VLOOKUP(BM$2,Base!$A$1:$AB$29,'Exploit base'!$G18,FALSE)</f>
        <v>5</v>
      </c>
      <c r="BN18" s="38">
        <f t="shared" ref="BN18:CB18" si="353">IFERROR(VLOOKUP(($H18&amp;BM18),$A$4:$D$72,4,FALSE),6)</f>
        <v>9</v>
      </c>
      <c r="BO18" s="37">
        <f>VLOOKUP(BO$2,Base!$A$1:$AB$29,'Exploit base'!$G18,FALSE)</f>
        <v>5</v>
      </c>
      <c r="BP18" s="38">
        <f t="shared" ref="BP18:CB18" si="354">IFERROR(VLOOKUP(($H18&amp;BO18),$A$4:$D$72,4,FALSE),6)</f>
        <v>9</v>
      </c>
      <c r="BQ18" s="37">
        <f>VLOOKUP(BQ$2,Base!$A$1:$AB$29,'Exploit base'!$G18,FALSE)</f>
        <v>5</v>
      </c>
      <c r="BR18" s="38">
        <f t="shared" ref="BR18:CB18" si="355">IFERROR(VLOOKUP(($H18&amp;BQ18),$A$4:$D$72,4,FALSE),6)</f>
        <v>9</v>
      </c>
      <c r="BS18" s="37">
        <f>VLOOKUP(BS$2,Base!$A$1:$AB$29,'Exploit base'!$G18,FALSE)</f>
        <v>5</v>
      </c>
      <c r="BT18" s="38">
        <f t="shared" ref="BT18:CB18" si="356">IFERROR(VLOOKUP(($H18&amp;BS18),$A$4:$D$72,4,FALSE),6)</f>
        <v>9</v>
      </c>
      <c r="BU18" s="37">
        <f>VLOOKUP(BU$2,Base!$A$1:$AB$29,'Exploit base'!$G18,FALSE)</f>
        <v>5</v>
      </c>
      <c r="BV18" s="38">
        <f t="shared" ref="BV18:CB18" si="357">IFERROR(VLOOKUP(($H18&amp;BU18),$A$4:$D$72,4,FALSE),6)</f>
        <v>9</v>
      </c>
      <c r="BW18" s="37">
        <f>VLOOKUP(BW$2,Base!$A$1:$AB$29,'Exploit base'!$G18,FALSE)</f>
        <v>5</v>
      </c>
      <c r="BX18" s="38">
        <f t="shared" ref="BX18:CB18" si="358">IFERROR(VLOOKUP(($H18&amp;BW18),$A$4:$D$72,4,FALSE),6)</f>
        <v>9</v>
      </c>
      <c r="BY18" s="37">
        <f>VLOOKUP(BY$2,Base!$A$1:$AB$29,'Exploit base'!$G18,FALSE)</f>
        <v>5</v>
      </c>
      <c r="BZ18" s="38">
        <f t="shared" ref="BZ18:CB18" si="359">IFERROR(VLOOKUP(($H18&amp;BY18),$A$4:$D$72,4,FALSE),6)</f>
        <v>9</v>
      </c>
      <c r="CA18" s="37">
        <f>VLOOKUP(CA$2,Base!$A$1:$AB$29,'Exploit base'!$G18,FALSE)</f>
        <v>5</v>
      </c>
      <c r="CB18" s="38">
        <f t="shared" ref="CB18" si="360">IFERROR(VLOOKUP(($H18&amp;CA18),$A$4:$D$72,4,FALSE),6)</f>
        <v>9</v>
      </c>
    </row>
    <row r="19" spans="1:80" x14ac:dyDescent="0.25">
      <c r="A19" t="str">
        <f t="shared" si="9"/>
        <v>Géant5</v>
      </c>
      <c r="B19" s="291" t="s">
        <v>107</v>
      </c>
      <c r="C19" s="287">
        <v>5</v>
      </c>
      <c r="D19" s="277">
        <v>8</v>
      </c>
      <c r="E19" s="4"/>
      <c r="G19">
        <v>22</v>
      </c>
      <c r="H19" s="280" t="s">
        <v>96</v>
      </c>
      <c r="I19" s="87">
        <f>VLOOKUP(I$2,Base!$A$1:$AB$29,'Exploit base'!$G19,FALSE)</f>
        <v>3</v>
      </c>
      <c r="J19" s="41">
        <f t="shared" si="10"/>
        <v>6</v>
      </c>
      <c r="K19" s="40">
        <f>VLOOKUP(K$2,Base!$A$1:$AB$29,'Exploit base'!$G19,FALSE)</f>
        <v>5</v>
      </c>
      <c r="L19" s="41">
        <f t="shared" si="10"/>
        <v>8</v>
      </c>
      <c r="M19" s="40">
        <f>VLOOKUP(M$2,Base!$A$1:$AB$29,'Exploit base'!$G19,FALSE)</f>
        <v>5</v>
      </c>
      <c r="N19" s="41">
        <f t="shared" ref="N19:AF19" si="361">IFERROR(VLOOKUP(($H19&amp;M19),$A$4:$D$72,4,FALSE),6)</f>
        <v>8</v>
      </c>
      <c r="O19" s="87">
        <f>VLOOKUP(O$2,Base!$A$1:$AB$29,'Exploit base'!$G19,FALSE)</f>
        <v>4</v>
      </c>
      <c r="P19" s="41">
        <f t="shared" si="361"/>
        <v>7</v>
      </c>
      <c r="Q19" s="40">
        <f>VLOOKUP(Q$2,Base!$A$1:$AB$29,'Exploit base'!$G19,FALSE)</f>
        <v>5</v>
      </c>
      <c r="R19" s="41">
        <f t="shared" si="361"/>
        <v>8</v>
      </c>
      <c r="S19" s="40">
        <f>VLOOKUP(S$2,Base!$A$1:$AB$29,'Exploit base'!$G19,FALSE)</f>
        <v>4</v>
      </c>
      <c r="T19" s="41">
        <f t="shared" si="361"/>
        <v>7</v>
      </c>
      <c r="U19" s="40">
        <f>VLOOKUP(U$2,Base!$A$1:$AB$29,'Exploit base'!$G19,FALSE)</f>
        <v>4</v>
      </c>
      <c r="V19" s="41">
        <f t="shared" si="361"/>
        <v>7</v>
      </c>
      <c r="W19" s="40">
        <f>VLOOKUP(W$2,Base!$A$1:$AB$29,'Exploit base'!$G19,FALSE)</f>
        <v>3</v>
      </c>
      <c r="X19" s="41">
        <f t="shared" si="361"/>
        <v>6</v>
      </c>
      <c r="Y19" s="40">
        <f>VLOOKUP(Y$2,Base!$A$1:$AB$29,'Exploit base'!$G19,FALSE)</f>
        <v>4</v>
      </c>
      <c r="Z19" s="41">
        <f t="shared" si="361"/>
        <v>7</v>
      </c>
      <c r="AA19" s="40">
        <f>VLOOKUP(AA$2,Base!$A$1:$AB$29,'Exploit base'!$G19,FALSE)</f>
        <v>4</v>
      </c>
      <c r="AB19" s="41">
        <f t="shared" si="361"/>
        <v>7</v>
      </c>
      <c r="AC19" s="40">
        <f>VLOOKUP(AC$2,Base!$A$1:$AB$29,'Exploit base'!$G19,FALSE)</f>
        <v>3</v>
      </c>
      <c r="AD19" s="41">
        <f t="shared" si="361"/>
        <v>6</v>
      </c>
      <c r="AE19" s="40">
        <f>VLOOKUP(AE$2,Base!$A$1:$AB$29,'Exploit base'!$G19,FALSE)</f>
        <v>5</v>
      </c>
      <c r="AF19" s="41">
        <f t="shared" si="361"/>
        <v>8</v>
      </c>
      <c r="AG19" s="40">
        <f>VLOOKUP(AG$2,Base!$A$1:$AB$29,'Exploit base'!$G19,FALSE)</f>
        <v>4</v>
      </c>
      <c r="AH19" s="41">
        <f t="shared" ref="AH19:CB19" si="362">IFERROR(VLOOKUP(($H19&amp;AG19),$A$4:$D$72,4,FALSE),6)</f>
        <v>7</v>
      </c>
      <c r="AI19" s="40">
        <f>VLOOKUP(AI$2,Base!$A$1:$AB$29,'Exploit base'!$G19,FALSE)</f>
        <v>3</v>
      </c>
      <c r="AJ19" s="41">
        <f t="shared" ref="AJ19:CB19" si="363">IFERROR(VLOOKUP(($H19&amp;AI19),$A$4:$D$72,4,FALSE),6)</f>
        <v>6</v>
      </c>
      <c r="AK19" s="40" t="e">
        <f>VLOOKUP(AK$2,Base!$A$1:$AB$29,'Exploit base'!$G19,FALSE)</f>
        <v>#N/A</v>
      </c>
      <c r="AL19" s="41">
        <f t="shared" ref="AL19:CB19" si="364">IFERROR(VLOOKUP(($H19&amp;AK19),$A$4:$D$72,4,FALSE),6)</f>
        <v>6</v>
      </c>
      <c r="AM19" s="87">
        <f>VLOOKUP(AM$2,Base!$A$1:$AB$29,'Exploit base'!$G19,FALSE)</f>
        <v>3</v>
      </c>
      <c r="AN19" s="41">
        <f t="shared" ref="AN19:CB19" si="365">IFERROR(VLOOKUP(($H19&amp;AM19),$A$4:$D$72,4,FALSE),6)</f>
        <v>6</v>
      </c>
      <c r="AO19" s="87">
        <f>VLOOKUP(AO$2,Base!$A$1:$AB$29,'Exploit base'!$G19,FALSE)</f>
        <v>3</v>
      </c>
      <c r="AP19" s="41">
        <f t="shared" ref="AP19:CB19" si="366">IFERROR(VLOOKUP(($H19&amp;AO19),$A$4:$D$72,4,FALSE),6)</f>
        <v>6</v>
      </c>
      <c r="AQ19" s="40">
        <f>VLOOKUP(AQ$2,Base!$A$1:$AB$29,'Exploit base'!$G19,FALSE)</f>
        <v>6</v>
      </c>
      <c r="AR19" s="41">
        <f t="shared" ref="AR19:CB19" si="367">IFERROR(VLOOKUP(($H19&amp;AQ19),$A$4:$D$72,4,FALSE),6)</f>
        <v>10</v>
      </c>
      <c r="AS19" s="87">
        <f>VLOOKUP(AS$2,Base!$A$1:$AB$29,'Exploit base'!$G19,FALSE)</f>
        <v>2</v>
      </c>
      <c r="AT19" s="41">
        <f t="shared" ref="AT19:CB19" si="368">IFERROR(VLOOKUP(($H19&amp;AS19),$A$4:$D$72,4,FALSE),6)</f>
        <v>6</v>
      </c>
      <c r="AU19" s="40">
        <f>VLOOKUP(AU$2,Base!$A$1:$AB$29,'Exploit base'!$G19,FALSE)</f>
        <v>4</v>
      </c>
      <c r="AV19" s="41">
        <f t="shared" ref="AV19:CB19" si="369">IFERROR(VLOOKUP(($H19&amp;AU19),$A$4:$D$72,4,FALSE),6)</f>
        <v>7</v>
      </c>
      <c r="AW19" s="87">
        <f>VLOOKUP(AW$2,Base!$A$1:$AB$29,'Exploit base'!$G19,FALSE)</f>
        <v>2</v>
      </c>
      <c r="AX19" s="41">
        <f t="shared" ref="AX19:CB19" si="370">IFERROR(VLOOKUP(($H19&amp;AW19),$A$4:$D$72,4,FALSE),6)</f>
        <v>6</v>
      </c>
      <c r="AY19" s="40">
        <f>VLOOKUP(AY$2,Base!$A$1:$AB$29,'Exploit base'!$G19,FALSE)</f>
        <v>4</v>
      </c>
      <c r="AZ19" s="41">
        <f t="shared" ref="AZ19:CB19" si="371">IFERROR(VLOOKUP(($H19&amp;AY19),$A$4:$D$72,4,FALSE),6)</f>
        <v>7</v>
      </c>
      <c r="BA19" s="40">
        <f>VLOOKUP(BA$2,Base!$A$1:$AB$29,'Exploit base'!$G19,FALSE)</f>
        <v>5</v>
      </c>
      <c r="BB19" s="41">
        <f t="shared" ref="BB19:CB19" si="372">IFERROR(VLOOKUP(($H19&amp;BA19),$A$4:$D$72,4,FALSE),6)</f>
        <v>8</v>
      </c>
      <c r="BC19" s="40">
        <f>VLOOKUP(BC$2,Base!$A$1:$AB$29,'Exploit base'!$G19,FALSE)</f>
        <v>4</v>
      </c>
      <c r="BD19" s="41">
        <f t="shared" ref="BD19:CB19" si="373">IFERROR(VLOOKUP(($H19&amp;BC19),$A$4:$D$72,4,FALSE),6)</f>
        <v>7</v>
      </c>
      <c r="BE19" s="40">
        <f>VLOOKUP(BE$2,Base!$A$1:$AB$29,'Exploit base'!$G19,FALSE)</f>
        <v>5</v>
      </c>
      <c r="BF19" s="41">
        <f t="shared" ref="BF19:CB19" si="374">IFERROR(VLOOKUP(($H19&amp;BE19),$A$4:$D$72,4,FALSE),6)</f>
        <v>8</v>
      </c>
      <c r="BG19" s="40">
        <f>VLOOKUP(BG$2,Base!$A$1:$AB$29,'Exploit base'!$G19,FALSE)</f>
        <v>5</v>
      </c>
      <c r="BH19" s="41">
        <f t="shared" ref="BH19:CB19" si="375">IFERROR(VLOOKUP(($H19&amp;BG19),$A$4:$D$72,4,FALSE),6)</f>
        <v>8</v>
      </c>
      <c r="BI19" s="40">
        <f>VLOOKUP(BI$2,Base!$A$1:$AB$29,'Exploit base'!$G19,FALSE)</f>
        <v>5</v>
      </c>
      <c r="BJ19" s="41">
        <f t="shared" ref="BJ19:CB19" si="376">IFERROR(VLOOKUP(($H19&amp;BI19),$A$4:$D$72,4,FALSE),6)</f>
        <v>8</v>
      </c>
      <c r="BK19" s="40">
        <f>VLOOKUP(BK$2,Base!$A$1:$AB$29,'Exploit base'!$G19,FALSE)</f>
        <v>5</v>
      </c>
      <c r="BL19" s="41">
        <f t="shared" ref="BL19:CB19" si="377">IFERROR(VLOOKUP(($H19&amp;BK19),$A$4:$D$72,4,FALSE),6)</f>
        <v>8</v>
      </c>
      <c r="BM19" s="40">
        <f>VLOOKUP(BM$2,Base!$A$1:$AB$29,'Exploit base'!$G19,FALSE)</f>
        <v>5</v>
      </c>
      <c r="BN19" s="41">
        <f t="shared" ref="BN19:CB19" si="378">IFERROR(VLOOKUP(($H19&amp;BM19),$A$4:$D$72,4,FALSE),6)</f>
        <v>8</v>
      </c>
      <c r="BO19" s="40">
        <f>VLOOKUP(BO$2,Base!$A$1:$AB$29,'Exploit base'!$G19,FALSE)</f>
        <v>5</v>
      </c>
      <c r="BP19" s="41">
        <f t="shared" ref="BP19:CB19" si="379">IFERROR(VLOOKUP(($H19&amp;BO19),$A$4:$D$72,4,FALSE),6)</f>
        <v>8</v>
      </c>
      <c r="BQ19" s="40">
        <f>VLOOKUP(BQ$2,Base!$A$1:$AB$29,'Exploit base'!$G19,FALSE)</f>
        <v>5</v>
      </c>
      <c r="BR19" s="41">
        <f t="shared" ref="BR19:CB19" si="380">IFERROR(VLOOKUP(($H19&amp;BQ19),$A$4:$D$72,4,FALSE),6)</f>
        <v>8</v>
      </c>
      <c r="BS19" s="40">
        <f>VLOOKUP(BS$2,Base!$A$1:$AB$29,'Exploit base'!$G19,FALSE)</f>
        <v>5</v>
      </c>
      <c r="BT19" s="41">
        <f t="shared" ref="BT19:CB19" si="381">IFERROR(VLOOKUP(($H19&amp;BS19),$A$4:$D$72,4,FALSE),6)</f>
        <v>8</v>
      </c>
      <c r="BU19" s="40">
        <f>VLOOKUP(BU$2,Base!$A$1:$AB$29,'Exploit base'!$G19,FALSE)</f>
        <v>5</v>
      </c>
      <c r="BV19" s="41">
        <f t="shared" ref="BV19:CB19" si="382">IFERROR(VLOOKUP(($H19&amp;BU19),$A$4:$D$72,4,FALSE),6)</f>
        <v>8</v>
      </c>
      <c r="BW19" s="40">
        <f>VLOOKUP(BW$2,Base!$A$1:$AB$29,'Exploit base'!$G19,FALSE)</f>
        <v>5</v>
      </c>
      <c r="BX19" s="41">
        <f t="shared" ref="BX19:CB19" si="383">IFERROR(VLOOKUP(($H19&amp;BW19),$A$4:$D$72,4,FALSE),6)</f>
        <v>8</v>
      </c>
      <c r="BY19" s="40">
        <f>VLOOKUP(BY$2,Base!$A$1:$AB$29,'Exploit base'!$G19,FALSE)</f>
        <v>5</v>
      </c>
      <c r="BZ19" s="41">
        <f t="shared" ref="BZ19:CB19" si="384">IFERROR(VLOOKUP(($H19&amp;BY19),$A$4:$D$72,4,FALSE),6)</f>
        <v>8</v>
      </c>
      <c r="CA19" s="40">
        <f>VLOOKUP(CA$2,Base!$A$1:$AB$29,'Exploit base'!$G19,FALSE)</f>
        <v>5</v>
      </c>
      <c r="CB19" s="41">
        <f t="shared" ref="CB19" si="385">IFERROR(VLOOKUP(($H19&amp;CA19),$A$4:$D$72,4,FALSE),6)</f>
        <v>8</v>
      </c>
    </row>
    <row r="20" spans="1:80" ht="15.75" thickBot="1" x14ac:dyDescent="0.3">
      <c r="A20" t="str">
        <f t="shared" si="9"/>
        <v>Sapeur5</v>
      </c>
      <c r="B20" s="291" t="s">
        <v>108</v>
      </c>
      <c r="C20" s="287">
        <v>5</v>
      </c>
      <c r="D20" s="277">
        <v>8</v>
      </c>
      <c r="E20" s="4"/>
      <c r="G20">
        <v>23</v>
      </c>
      <c r="H20" s="281" t="s">
        <v>12</v>
      </c>
      <c r="I20" s="311">
        <f>VLOOKUP(I$2,Base!$A$1:$AB$29,'Exploit base'!$G20,FALSE)</f>
        <v>4</v>
      </c>
      <c r="J20" s="113">
        <f t="shared" si="10"/>
        <v>7</v>
      </c>
      <c r="K20" s="112">
        <f>VLOOKUP(K$2,Base!$A$1:$AB$29,'Exploit base'!$G20,FALSE)</f>
        <v>5</v>
      </c>
      <c r="L20" s="113">
        <f t="shared" si="10"/>
        <v>10</v>
      </c>
      <c r="M20" s="112">
        <f>VLOOKUP(M$2,Base!$A$1:$AB$29,'Exploit base'!$G20,FALSE)</f>
        <v>5</v>
      </c>
      <c r="N20" s="113">
        <f t="shared" ref="N20:AF20" si="386">IFERROR(VLOOKUP(($H20&amp;M20),$A$4:$D$72,4,FALSE),6)</f>
        <v>10</v>
      </c>
      <c r="O20" s="311">
        <f>VLOOKUP(O$2,Base!$A$1:$AB$29,'Exploit base'!$G20,FALSE)</f>
        <v>4</v>
      </c>
      <c r="P20" s="113">
        <f t="shared" si="386"/>
        <v>7</v>
      </c>
      <c r="Q20" s="112">
        <f>VLOOKUP(Q$2,Base!$A$1:$AB$29,'Exploit base'!$G20,FALSE)</f>
        <v>5</v>
      </c>
      <c r="R20" s="113">
        <f t="shared" si="386"/>
        <v>10</v>
      </c>
      <c r="S20" s="112">
        <f>VLOOKUP(S$2,Base!$A$1:$AB$29,'Exploit base'!$G20,FALSE)</f>
        <v>4</v>
      </c>
      <c r="T20" s="113">
        <f t="shared" si="386"/>
        <v>7</v>
      </c>
      <c r="U20" s="311">
        <f>VLOOKUP(U$2,Base!$A$1:$AB$29,'Exploit base'!$G20,FALSE)</f>
        <v>3</v>
      </c>
      <c r="V20" s="113">
        <f t="shared" si="386"/>
        <v>6</v>
      </c>
      <c r="W20" s="112">
        <f>VLOOKUP(W$2,Base!$A$1:$AB$29,'Exploit base'!$G20,FALSE)</f>
        <v>4</v>
      </c>
      <c r="X20" s="113">
        <f t="shared" si="386"/>
        <v>7</v>
      </c>
      <c r="Y20" s="112">
        <f>VLOOKUP(Y$2,Base!$A$1:$AB$29,'Exploit base'!$G20,FALSE)</f>
        <v>3</v>
      </c>
      <c r="Z20" s="113">
        <f t="shared" si="386"/>
        <v>6</v>
      </c>
      <c r="AA20" s="112">
        <f>VLOOKUP(AA$2,Base!$A$1:$AB$29,'Exploit base'!$G20,FALSE)</f>
        <v>3</v>
      </c>
      <c r="AB20" s="113">
        <f t="shared" si="386"/>
        <v>6</v>
      </c>
      <c r="AC20" s="112">
        <f>VLOOKUP(AC$2,Base!$A$1:$AB$29,'Exploit base'!$G20,FALSE)</f>
        <v>5</v>
      </c>
      <c r="AD20" s="113">
        <f t="shared" si="386"/>
        <v>10</v>
      </c>
      <c r="AE20" s="112">
        <f>VLOOKUP(AE$2,Base!$A$1:$AB$29,'Exploit base'!$G20,FALSE)</f>
        <v>5</v>
      </c>
      <c r="AF20" s="113">
        <f t="shared" si="386"/>
        <v>10</v>
      </c>
      <c r="AG20" s="112">
        <f>VLOOKUP(AG$2,Base!$A$1:$AB$29,'Exploit base'!$G20,FALSE)</f>
        <v>5</v>
      </c>
      <c r="AH20" s="113">
        <f t="shared" ref="AH20:CB20" si="387">IFERROR(VLOOKUP(($H20&amp;AG20),$A$4:$D$72,4,FALSE),6)</f>
        <v>10</v>
      </c>
      <c r="AI20" s="112">
        <f>VLOOKUP(AI$2,Base!$A$1:$AB$29,'Exploit base'!$G20,FALSE)</f>
        <v>2</v>
      </c>
      <c r="AJ20" s="113">
        <f t="shared" ref="AJ20:CB20" si="388">IFERROR(VLOOKUP(($H20&amp;AI20),$A$4:$D$72,4,FALSE),6)</f>
        <v>6</v>
      </c>
      <c r="AK20" s="112" t="e">
        <f>VLOOKUP(AK$2,Base!$A$1:$AB$29,'Exploit base'!$G20,FALSE)</f>
        <v>#N/A</v>
      </c>
      <c r="AL20" s="113">
        <f t="shared" ref="AL20:CB20" si="389">IFERROR(VLOOKUP(($H20&amp;AK20),$A$4:$D$72,4,FALSE),6)</f>
        <v>6</v>
      </c>
      <c r="AM20" s="311">
        <f>VLOOKUP(AM$2,Base!$A$1:$AB$29,'Exploit base'!$G20,FALSE)</f>
        <v>3</v>
      </c>
      <c r="AN20" s="113">
        <f t="shared" ref="AN20:CB20" si="390">IFERROR(VLOOKUP(($H20&amp;AM20),$A$4:$D$72,4,FALSE),6)</f>
        <v>6</v>
      </c>
      <c r="AO20" s="311">
        <f>VLOOKUP(AO$2,Base!$A$1:$AB$29,'Exploit base'!$G20,FALSE)</f>
        <v>3</v>
      </c>
      <c r="AP20" s="113">
        <f t="shared" ref="AP20:CB20" si="391">IFERROR(VLOOKUP(($H20&amp;AO20),$A$4:$D$72,4,FALSE),6)</f>
        <v>6</v>
      </c>
      <c r="AQ20" s="112">
        <f>VLOOKUP(AQ$2,Base!$A$1:$AB$29,'Exploit base'!$G20,FALSE)</f>
        <v>5</v>
      </c>
      <c r="AR20" s="113">
        <f t="shared" ref="AR20:CB20" si="392">IFERROR(VLOOKUP(($H20&amp;AQ20),$A$4:$D$72,4,FALSE),6)</f>
        <v>10</v>
      </c>
      <c r="AS20" s="311">
        <f>VLOOKUP(AS$2,Base!$A$1:$AB$29,'Exploit base'!$G20,FALSE)</f>
        <v>1</v>
      </c>
      <c r="AT20" s="113">
        <f t="shared" ref="AT20:CB20" si="393">IFERROR(VLOOKUP(($H20&amp;AS20),$A$4:$D$72,4,FALSE),6)</f>
        <v>6</v>
      </c>
      <c r="AU20" s="112">
        <f>VLOOKUP(AU$2,Base!$A$1:$AB$29,'Exploit base'!$G20,FALSE)</f>
        <v>3</v>
      </c>
      <c r="AV20" s="113">
        <f t="shared" ref="AV20:CB20" si="394">IFERROR(VLOOKUP(($H20&amp;AU20),$A$4:$D$72,4,FALSE),6)</f>
        <v>6</v>
      </c>
      <c r="AW20" s="311">
        <f>VLOOKUP(AW$2,Base!$A$1:$AB$29,'Exploit base'!$G20,FALSE)</f>
        <v>2</v>
      </c>
      <c r="AX20" s="113">
        <f t="shared" ref="AX20:CB20" si="395">IFERROR(VLOOKUP(($H20&amp;AW20),$A$4:$D$72,4,FALSE),6)</f>
        <v>6</v>
      </c>
      <c r="AY20" s="112">
        <f>VLOOKUP(AY$2,Base!$A$1:$AB$29,'Exploit base'!$G20,FALSE)</f>
        <v>3</v>
      </c>
      <c r="AZ20" s="113">
        <f t="shared" ref="AZ20:CB20" si="396">IFERROR(VLOOKUP(($H20&amp;AY20),$A$4:$D$72,4,FALSE),6)</f>
        <v>6</v>
      </c>
      <c r="BA20" s="112">
        <f>VLOOKUP(BA$2,Base!$A$1:$AB$29,'Exploit base'!$G20,FALSE)</f>
        <v>4</v>
      </c>
      <c r="BB20" s="113">
        <f t="shared" ref="BB20:CB20" si="397">IFERROR(VLOOKUP(($H20&amp;BA20),$A$4:$D$72,4,FALSE),6)</f>
        <v>7</v>
      </c>
      <c r="BC20" s="112">
        <f>VLOOKUP(BC$2,Base!$A$1:$AB$29,'Exploit base'!$G20,FALSE)</f>
        <v>4</v>
      </c>
      <c r="BD20" s="113">
        <f t="shared" ref="BD20:CB20" si="398">IFERROR(VLOOKUP(($H20&amp;BC20),$A$4:$D$72,4,FALSE),6)</f>
        <v>7</v>
      </c>
      <c r="BE20" s="112">
        <f>VLOOKUP(BE$2,Base!$A$1:$AB$29,'Exploit base'!$G20,FALSE)</f>
        <v>5</v>
      </c>
      <c r="BF20" s="113">
        <f t="shared" ref="BF20:CB20" si="399">IFERROR(VLOOKUP(($H20&amp;BE20),$A$4:$D$72,4,FALSE),6)</f>
        <v>10</v>
      </c>
      <c r="BG20" s="112">
        <f>VLOOKUP(BG$2,Base!$A$1:$AB$29,'Exploit base'!$G20,FALSE)</f>
        <v>5</v>
      </c>
      <c r="BH20" s="113">
        <f t="shared" ref="BH20:CB20" si="400">IFERROR(VLOOKUP(($H20&amp;BG20),$A$4:$D$72,4,FALSE),6)</f>
        <v>10</v>
      </c>
      <c r="BI20" s="112">
        <f>VLOOKUP(BI$2,Base!$A$1:$AB$29,'Exploit base'!$G20,FALSE)</f>
        <v>5</v>
      </c>
      <c r="BJ20" s="113">
        <f t="shared" ref="BJ20:CB20" si="401">IFERROR(VLOOKUP(($H20&amp;BI20),$A$4:$D$72,4,FALSE),6)</f>
        <v>10</v>
      </c>
      <c r="BK20" s="112">
        <f>VLOOKUP(BK$2,Base!$A$1:$AB$29,'Exploit base'!$G20,FALSE)</f>
        <v>5</v>
      </c>
      <c r="BL20" s="113">
        <f t="shared" ref="BL20:CB20" si="402">IFERROR(VLOOKUP(($H20&amp;BK20),$A$4:$D$72,4,FALSE),6)</f>
        <v>10</v>
      </c>
      <c r="BM20" s="112">
        <f>VLOOKUP(BM$2,Base!$A$1:$AB$29,'Exploit base'!$G20,FALSE)</f>
        <v>5</v>
      </c>
      <c r="BN20" s="113">
        <f t="shared" ref="BN20:CB20" si="403">IFERROR(VLOOKUP(($H20&amp;BM20),$A$4:$D$72,4,FALSE),6)</f>
        <v>10</v>
      </c>
      <c r="BO20" s="112">
        <f>VLOOKUP(BO$2,Base!$A$1:$AB$29,'Exploit base'!$G20,FALSE)</f>
        <v>5</v>
      </c>
      <c r="BP20" s="113">
        <f t="shared" ref="BP20:CB20" si="404">IFERROR(VLOOKUP(($H20&amp;BO20),$A$4:$D$72,4,FALSE),6)</f>
        <v>10</v>
      </c>
      <c r="BQ20" s="112">
        <f>VLOOKUP(BQ$2,Base!$A$1:$AB$29,'Exploit base'!$G20,FALSE)</f>
        <v>5</v>
      </c>
      <c r="BR20" s="113">
        <f t="shared" ref="BR20:CB20" si="405">IFERROR(VLOOKUP(($H20&amp;BQ20),$A$4:$D$72,4,FALSE),6)</f>
        <v>10</v>
      </c>
      <c r="BS20" s="112">
        <f>VLOOKUP(BS$2,Base!$A$1:$AB$29,'Exploit base'!$G20,FALSE)</f>
        <v>5</v>
      </c>
      <c r="BT20" s="113">
        <f t="shared" ref="BT20:CB20" si="406">IFERROR(VLOOKUP(($H20&amp;BS20),$A$4:$D$72,4,FALSE),6)</f>
        <v>10</v>
      </c>
      <c r="BU20" s="112">
        <f>VLOOKUP(BU$2,Base!$A$1:$AB$29,'Exploit base'!$G20,FALSE)</f>
        <v>5</v>
      </c>
      <c r="BV20" s="113">
        <f t="shared" ref="BV20:CB20" si="407">IFERROR(VLOOKUP(($H20&amp;BU20),$A$4:$D$72,4,FALSE),6)</f>
        <v>10</v>
      </c>
      <c r="BW20" s="112">
        <f>VLOOKUP(BW$2,Base!$A$1:$AB$29,'Exploit base'!$G20,FALSE)</f>
        <v>5</v>
      </c>
      <c r="BX20" s="113">
        <f t="shared" ref="BX20:CB20" si="408">IFERROR(VLOOKUP(($H20&amp;BW20),$A$4:$D$72,4,FALSE),6)</f>
        <v>10</v>
      </c>
      <c r="BY20" s="112">
        <f>VLOOKUP(BY$2,Base!$A$1:$AB$29,'Exploit base'!$G20,FALSE)</f>
        <v>5</v>
      </c>
      <c r="BZ20" s="113">
        <f t="shared" ref="BZ20:CB20" si="409">IFERROR(VLOOKUP(($H20&amp;BY20),$A$4:$D$72,4,FALSE),6)</f>
        <v>10</v>
      </c>
      <c r="CA20" s="112">
        <f>VLOOKUP(CA$2,Base!$A$1:$AB$29,'Exploit base'!$G20,FALSE)</f>
        <v>5</v>
      </c>
      <c r="CB20" s="113">
        <f t="shared" ref="CB20" si="410">IFERROR(VLOOKUP(($H20&amp;CA20),$A$4:$D$72,4,FALSE),6)</f>
        <v>10</v>
      </c>
    </row>
    <row r="21" spans="1:80" ht="15.75" thickBot="1" x14ac:dyDescent="0.3">
      <c r="A21" t="str">
        <f t="shared" si="9"/>
        <v>Ballon5</v>
      </c>
      <c r="B21" s="291" t="s">
        <v>109</v>
      </c>
      <c r="C21" s="287">
        <v>5</v>
      </c>
      <c r="D21" s="277">
        <v>8</v>
      </c>
      <c r="E21" s="4"/>
    </row>
    <row r="22" spans="1:80" ht="15.75" thickBot="1" x14ac:dyDescent="0.3">
      <c r="A22" t="str">
        <f t="shared" si="9"/>
        <v>Sorcier5</v>
      </c>
      <c r="B22" s="291" t="s">
        <v>110</v>
      </c>
      <c r="C22" s="287">
        <v>5</v>
      </c>
      <c r="D22" s="277">
        <v>8</v>
      </c>
      <c r="E22" s="4"/>
      <c r="I22" s="4"/>
      <c r="J22" s="308">
        <f>AVERAGE(J4:J17)</f>
        <v>7.1428571428571432</v>
      </c>
      <c r="K22" s="4"/>
      <c r="L22" s="308">
        <f>AVERAGE(L4:L17)</f>
        <v>8.2142857142857135</v>
      </c>
      <c r="M22" s="4"/>
      <c r="N22" s="308">
        <f>AVERAGE(N4:N17)</f>
        <v>8.0714285714285712</v>
      </c>
      <c r="O22" s="4"/>
      <c r="P22" s="308">
        <f t="shared" ref="P22:AF22" si="411">AVERAGE(P4:P17)</f>
        <v>7.4285714285714288</v>
      </c>
      <c r="Q22" s="4"/>
      <c r="R22" s="308">
        <f t="shared" ref="R22:AF22" si="412">AVERAGE(R4:R17)</f>
        <v>8.1428571428571423</v>
      </c>
      <c r="S22" s="4"/>
      <c r="T22" s="308">
        <f t="shared" ref="T22:AF22" si="413">AVERAGE(T4:T17)</f>
        <v>8.0714285714285712</v>
      </c>
      <c r="U22" s="4"/>
      <c r="V22" s="308">
        <f t="shared" ref="V22:AF22" si="414">AVERAGE(V4:V17)</f>
        <v>6.8571428571428568</v>
      </c>
      <c r="W22" s="4"/>
      <c r="X22" s="308">
        <f t="shared" ref="X22:AF22" si="415">AVERAGE(X4:X17)</f>
        <v>7.7142857142857144</v>
      </c>
      <c r="Y22" s="4"/>
      <c r="Z22" s="308">
        <f t="shared" ref="Z22:AF22" si="416">AVERAGE(Z4:Z17)</f>
        <v>7.1428571428571432</v>
      </c>
      <c r="AA22" s="4"/>
      <c r="AB22" s="308">
        <f t="shared" ref="AB22:AF22" si="417">AVERAGE(AB4:AB17)</f>
        <v>7.2857142857142856</v>
      </c>
      <c r="AC22" s="4"/>
      <c r="AD22" s="308">
        <f t="shared" ref="AD22:AF22" si="418">AVERAGE(AD4:AD17)</f>
        <v>7.1428571428571432</v>
      </c>
      <c r="AE22" s="4"/>
      <c r="AF22" s="308">
        <f t="shared" ref="AF22:CB22" si="419">AVERAGE(AF4:AF17)</f>
        <v>7.7857142857142856</v>
      </c>
      <c r="AG22" s="4"/>
      <c r="AH22" s="308">
        <f t="shared" si="419"/>
        <v>7.9285714285714288</v>
      </c>
      <c r="AI22" s="4"/>
      <c r="AJ22" s="308">
        <f t="shared" si="419"/>
        <v>6.8571428571428568</v>
      </c>
      <c r="AK22" s="4"/>
      <c r="AL22" s="308">
        <f t="shared" si="419"/>
        <v>6</v>
      </c>
      <c r="AM22" s="4"/>
      <c r="AN22" s="308">
        <f t="shared" si="419"/>
        <v>8</v>
      </c>
      <c r="AO22" s="4"/>
      <c r="AP22" s="308">
        <f t="shared" si="419"/>
        <v>7.9285714285714288</v>
      </c>
      <c r="AQ22" s="4"/>
      <c r="AR22" s="308">
        <f t="shared" si="419"/>
        <v>9.3571428571428577</v>
      </c>
      <c r="AS22" s="4"/>
      <c r="AT22" s="308">
        <f t="shared" si="419"/>
        <v>7</v>
      </c>
      <c r="AU22" s="4"/>
      <c r="AV22" s="308">
        <f t="shared" si="419"/>
        <v>7.1428571428571432</v>
      </c>
      <c r="AW22" s="4"/>
      <c r="AX22" s="308">
        <f t="shared" si="419"/>
        <v>6.8571428571428568</v>
      </c>
      <c r="AY22" s="4"/>
      <c r="AZ22" s="308">
        <f t="shared" si="419"/>
        <v>7.2142857142857144</v>
      </c>
      <c r="BA22" s="4"/>
      <c r="BB22" s="308">
        <f t="shared" si="419"/>
        <v>7.8571428571428568</v>
      </c>
      <c r="BC22" s="4"/>
      <c r="BD22" s="308">
        <f t="shared" si="419"/>
        <v>7.0714285714285712</v>
      </c>
      <c r="BE22" s="4"/>
      <c r="BF22" s="308">
        <f t="shared" si="419"/>
        <v>7.7857142857142856</v>
      </c>
      <c r="BG22" s="4"/>
      <c r="BH22" s="308">
        <f t="shared" si="419"/>
        <v>7.7857142857142856</v>
      </c>
      <c r="BI22" s="4"/>
      <c r="BJ22" s="308">
        <f t="shared" si="419"/>
        <v>7.7857142857142856</v>
      </c>
      <c r="BK22" s="4"/>
      <c r="BL22" s="308">
        <f t="shared" si="419"/>
        <v>7.7857142857142856</v>
      </c>
      <c r="BM22" s="4"/>
      <c r="BN22" s="308">
        <f t="shared" si="419"/>
        <v>7.7857142857142856</v>
      </c>
      <c r="BO22" s="4"/>
      <c r="BP22" s="308">
        <f t="shared" si="419"/>
        <v>7.7857142857142856</v>
      </c>
      <c r="BQ22" s="4"/>
      <c r="BR22" s="308">
        <f t="shared" si="419"/>
        <v>7.7857142857142856</v>
      </c>
      <c r="BS22" s="4"/>
      <c r="BT22" s="308">
        <f t="shared" si="419"/>
        <v>7.7857142857142856</v>
      </c>
      <c r="BU22" s="4"/>
      <c r="BV22" s="308">
        <f t="shared" si="419"/>
        <v>7.7857142857142856</v>
      </c>
      <c r="BW22" s="4"/>
      <c r="BX22" s="308">
        <f t="shared" si="419"/>
        <v>7.7857142857142856</v>
      </c>
      <c r="BY22" s="4"/>
      <c r="BZ22" s="308">
        <f t="shared" si="419"/>
        <v>7.7857142857142856</v>
      </c>
      <c r="CA22" s="4"/>
      <c r="CB22" s="308">
        <f t="shared" si="419"/>
        <v>7.7857142857142856</v>
      </c>
    </row>
    <row r="23" spans="1:80" x14ac:dyDescent="0.25">
      <c r="A23" t="str">
        <f t="shared" si="9"/>
        <v>Guerisseuse3</v>
      </c>
      <c r="B23" s="291" t="s">
        <v>111</v>
      </c>
      <c r="C23" s="287">
        <v>3</v>
      </c>
      <c r="D23" s="277">
        <v>8</v>
      </c>
      <c r="E23" s="4"/>
      <c r="J23" s="17" t="str">
        <f>IF(I1-J22&lt;1,"ok","ko")</f>
        <v>ko</v>
      </c>
      <c r="L23" s="17" t="str">
        <f>IF(K1-L22&lt;1,"ok","ko")</f>
        <v>ok</v>
      </c>
      <c r="N23" s="17" t="str">
        <f>IF(M1-N22&lt;1,"ok","ko")</f>
        <v>ok</v>
      </c>
      <c r="P23" s="17" t="str">
        <f t="shared" ref="P23" si="420">IF(O1-P22&lt;1,"ok","ko")</f>
        <v>ko</v>
      </c>
      <c r="R23" s="17" t="str">
        <f t="shared" ref="R23" si="421">IF(Q1-R22&lt;1,"ok","ko")</f>
        <v>ok</v>
      </c>
      <c r="T23" s="17" t="str">
        <f t="shared" ref="T23" si="422">IF(S1-T22&lt;1,"ok","ko")</f>
        <v>ok</v>
      </c>
      <c r="V23" s="17" t="str">
        <f t="shared" ref="V23" si="423">IF(U1-V22&lt;1,"ok","ko")</f>
        <v>ko</v>
      </c>
      <c r="X23" s="17" t="str">
        <f t="shared" ref="X23" si="424">IF(W1-X22&lt;1,"ok","ko")</f>
        <v>ok</v>
      </c>
      <c r="Z23" s="17" t="str">
        <f t="shared" ref="Z23" si="425">IF(Y1-Z22&lt;1,"ok","ko")</f>
        <v>ok</v>
      </c>
      <c r="AB23" s="17" t="str">
        <f t="shared" ref="AB23" si="426">IF(AA1-AB22&lt;1,"ok","ko")</f>
        <v>ok</v>
      </c>
      <c r="AD23" s="17" t="str">
        <f t="shared" ref="AD23" si="427">IF(AC1-AD22&lt;1,"ok","ko")</f>
        <v>ok</v>
      </c>
      <c r="AF23" s="17" t="str">
        <f t="shared" ref="AF23" si="428">IF(AE1-AF22&lt;1,"ok","ko")</f>
        <v>ok</v>
      </c>
      <c r="AH23" s="17" t="str">
        <f t="shared" ref="AH23" si="429">IF(AG1-AH22&lt;1,"ok","ko")</f>
        <v>ok</v>
      </c>
      <c r="AJ23" s="17" t="str">
        <f t="shared" ref="AJ23" si="430">IF(AI1-AJ22&lt;1,"ok","ko")</f>
        <v>ok</v>
      </c>
      <c r="AL23" s="17" t="e">
        <f t="shared" ref="AL23" si="431">IF(AK1-AL22&lt;1,"ok","ko")</f>
        <v>#N/A</v>
      </c>
      <c r="AN23" s="17" t="str">
        <f t="shared" ref="AN23" si="432">IF(AM1-AN22&lt;1,"ok","ko")</f>
        <v>ko</v>
      </c>
      <c r="AP23" s="17" t="str">
        <f t="shared" ref="AP23" si="433">IF(AO1-AP22&lt;1,"ok","ko")</f>
        <v>ko</v>
      </c>
      <c r="AR23" s="17" t="str">
        <f t="shared" ref="AR23" si="434">IF(AQ1-AR22&lt;1,"ok","ko")</f>
        <v>ok</v>
      </c>
      <c r="AT23" s="17" t="str">
        <f t="shared" ref="AT23" si="435">IF(AS1-AT22&lt;1,"ok","ko")</f>
        <v>ko</v>
      </c>
      <c r="AV23" s="17" t="str">
        <f t="shared" ref="AV23" si="436">IF(AU1-AV22&lt;1,"ok","ko")</f>
        <v>ok</v>
      </c>
      <c r="AX23" s="17" t="str">
        <f t="shared" ref="AX23" si="437">IF(AW1-AX22&lt;1,"ok","ko")</f>
        <v>ko</v>
      </c>
      <c r="AZ23" s="17" t="str">
        <f t="shared" ref="AZ23" si="438">IF(AY1-AZ22&lt;1,"ok","ko")</f>
        <v>ok</v>
      </c>
      <c r="BB23" s="17" t="str">
        <f t="shared" ref="BB23" si="439">IF(BA1-BB22&lt;1,"ok","ko")</f>
        <v>ok</v>
      </c>
      <c r="BD23" s="17" t="str">
        <f t="shared" ref="BD23" si="440">IF(BC1-BD22&lt;1,"ok","ko")</f>
        <v>ok</v>
      </c>
      <c r="BF23" s="17" t="str">
        <f t="shared" ref="BF23" si="441">IF(BE1-BF22&lt;1,"ok","ko")</f>
        <v>ok</v>
      </c>
      <c r="BH23" s="17" t="str">
        <f t="shared" ref="BH23" si="442">IF(BG1-BH22&lt;1,"ok","ko")</f>
        <v>ok</v>
      </c>
      <c r="BJ23" s="17" t="str">
        <f t="shared" ref="BJ23" si="443">IF(BI1-BJ22&lt;1,"ok","ko")</f>
        <v>ok</v>
      </c>
      <c r="BL23" s="17" t="str">
        <f t="shared" ref="BL23" si="444">IF(BK1-BL22&lt;1,"ok","ko")</f>
        <v>ok</v>
      </c>
      <c r="BN23" s="17" t="str">
        <f t="shared" ref="BN23" si="445">IF(BM1-BN22&lt;1,"ok","ko")</f>
        <v>ok</v>
      </c>
      <c r="BP23" s="17" t="str">
        <f t="shared" ref="BP23" si="446">IF(BO1-BP22&lt;1,"ok","ko")</f>
        <v>ok</v>
      </c>
      <c r="BR23" s="17" t="str">
        <f t="shared" ref="BR23" si="447">IF(BQ1-BR22&lt;1,"ok","ko")</f>
        <v>ok</v>
      </c>
      <c r="BT23" s="17" t="str">
        <f t="shared" ref="BT23" si="448">IF(BS1-BT22&lt;1,"ok","ko")</f>
        <v>ok</v>
      </c>
      <c r="BV23" s="17" t="str">
        <f t="shared" ref="BV23" si="449">IF(BU1-BV22&lt;1,"ok","ko")</f>
        <v>ok</v>
      </c>
      <c r="BX23" s="17" t="str">
        <f t="shared" ref="BX23" si="450">IF(BW1-BX22&lt;1,"ok","ko")</f>
        <v>ok</v>
      </c>
      <c r="BZ23" s="17" t="str">
        <f t="shared" ref="BZ23" si="451">IF(BY1-BZ22&lt;1,"ok","ko")</f>
        <v>ok</v>
      </c>
      <c r="CB23" s="17" t="str">
        <f t="shared" ref="CB23" si="452">IF(CA1-CB22&lt;1,"ok","ko")</f>
        <v>ok</v>
      </c>
    </row>
    <row r="24" spans="1:80" x14ac:dyDescent="0.25">
      <c r="A24" t="str">
        <f t="shared" si="9"/>
        <v>Dragon3</v>
      </c>
      <c r="B24" s="291" t="s">
        <v>3</v>
      </c>
      <c r="C24" s="287">
        <v>3</v>
      </c>
      <c r="D24" s="277">
        <v>8</v>
      </c>
      <c r="E24" s="4"/>
    </row>
    <row r="25" spans="1:80" x14ac:dyDescent="0.25">
      <c r="A25" t="str">
        <f t="shared" si="9"/>
        <v>Pekka1</v>
      </c>
      <c r="B25" s="291" t="s">
        <v>4</v>
      </c>
      <c r="C25" s="288">
        <v>1</v>
      </c>
      <c r="D25" s="277">
        <v>8</v>
      </c>
      <c r="E25" s="4"/>
    </row>
    <row r="26" spans="1:80" x14ac:dyDescent="0.25">
      <c r="A26" t="str">
        <f t="shared" si="9"/>
        <v>Pekka2</v>
      </c>
      <c r="B26" s="291" t="s">
        <v>4</v>
      </c>
      <c r="C26" s="288">
        <v>2</v>
      </c>
      <c r="D26" s="277">
        <v>8</v>
      </c>
      <c r="E26" s="4"/>
    </row>
    <row r="27" spans="1:80" x14ac:dyDescent="0.25">
      <c r="A27" t="str">
        <f t="shared" si="9"/>
        <v>Gargouille3</v>
      </c>
      <c r="B27" s="291" t="s">
        <v>5</v>
      </c>
      <c r="C27" s="288">
        <v>3</v>
      </c>
      <c r="D27" s="277">
        <v>8</v>
      </c>
      <c r="E27" s="4"/>
    </row>
    <row r="28" spans="1:80" x14ac:dyDescent="0.25">
      <c r="A28" t="str">
        <f t="shared" si="9"/>
        <v>Gargouille4</v>
      </c>
      <c r="B28" s="291" t="s">
        <v>5</v>
      </c>
      <c r="C28" s="288">
        <v>4</v>
      </c>
      <c r="D28" s="277">
        <v>8</v>
      </c>
      <c r="E28" s="4"/>
    </row>
    <row r="29" spans="1:80" x14ac:dyDescent="0.25">
      <c r="A29" t="str">
        <f t="shared" si="9"/>
        <v>Cochon3</v>
      </c>
      <c r="B29" s="291" t="s">
        <v>6</v>
      </c>
      <c r="C29" s="288">
        <v>3</v>
      </c>
      <c r="D29" s="277">
        <v>8</v>
      </c>
      <c r="E29" s="4"/>
    </row>
    <row r="30" spans="1:80" x14ac:dyDescent="0.25">
      <c r="A30" t="str">
        <f t="shared" si="9"/>
        <v>Cochon4</v>
      </c>
      <c r="B30" s="291" t="s">
        <v>6</v>
      </c>
      <c r="C30" s="288">
        <v>4</v>
      </c>
      <c r="D30" s="277">
        <v>8</v>
      </c>
      <c r="E30" s="4"/>
    </row>
    <row r="31" spans="1:80" x14ac:dyDescent="0.25">
      <c r="A31" t="str">
        <f t="shared" si="9"/>
        <v>Valkyrie1</v>
      </c>
      <c r="B31" s="291" t="s">
        <v>115</v>
      </c>
      <c r="C31" s="288">
        <v>1</v>
      </c>
      <c r="D31" s="277">
        <v>8</v>
      </c>
      <c r="E31" s="4"/>
    </row>
    <row r="32" spans="1:80" x14ac:dyDescent="0.25">
      <c r="A32" t="str">
        <f t="shared" si="9"/>
        <v>Valkyrie2</v>
      </c>
      <c r="B32" s="291" t="s">
        <v>115</v>
      </c>
      <c r="C32" s="288">
        <v>2</v>
      </c>
      <c r="D32" s="277">
        <v>8</v>
      </c>
      <c r="E32" s="4"/>
    </row>
    <row r="33" spans="1:5" x14ac:dyDescent="0.25">
      <c r="A33" t="str">
        <f t="shared" si="9"/>
        <v>Golem1</v>
      </c>
      <c r="B33" s="291" t="s">
        <v>7</v>
      </c>
      <c r="C33" s="288">
        <v>1</v>
      </c>
      <c r="D33" s="277">
        <v>8</v>
      </c>
      <c r="E33" s="4"/>
    </row>
    <row r="34" spans="1:5" x14ac:dyDescent="0.25">
      <c r="A34" t="str">
        <f t="shared" si="9"/>
        <v>Golem2</v>
      </c>
      <c r="B34" s="291" t="s">
        <v>7</v>
      </c>
      <c r="C34" s="288">
        <v>2</v>
      </c>
      <c r="D34" s="277">
        <v>8</v>
      </c>
      <c r="E34" s="4"/>
    </row>
    <row r="35" spans="1:5" x14ac:dyDescent="0.25">
      <c r="A35" t="str">
        <f t="shared" si="9"/>
        <v>Sorciere0</v>
      </c>
      <c r="B35" s="291" t="s">
        <v>116</v>
      </c>
      <c r="C35" s="288">
        <v>0</v>
      </c>
      <c r="D35" s="277">
        <v>8</v>
      </c>
      <c r="E35" s="4"/>
    </row>
    <row r="36" spans="1:5" ht="15.75" thickBot="1" x14ac:dyDescent="0.3">
      <c r="A36" t="str">
        <f t="shared" si="9"/>
        <v>Molosse0</v>
      </c>
      <c r="B36" s="292" t="s">
        <v>8</v>
      </c>
      <c r="C36" s="289">
        <v>0</v>
      </c>
      <c r="D36" s="278">
        <v>8</v>
      </c>
      <c r="E36" s="4"/>
    </row>
    <row r="37" spans="1:5" x14ac:dyDescent="0.25">
      <c r="A37" t="str">
        <f t="shared" si="9"/>
        <v>Archer6</v>
      </c>
      <c r="B37" s="300" t="s">
        <v>106</v>
      </c>
      <c r="C37" s="293">
        <v>6</v>
      </c>
      <c r="D37" s="285">
        <v>9</v>
      </c>
      <c r="E37" s="4"/>
    </row>
    <row r="38" spans="1:5" x14ac:dyDescent="0.25">
      <c r="A38" t="str">
        <f t="shared" si="9"/>
        <v>Géant6</v>
      </c>
      <c r="B38" s="291" t="s">
        <v>107</v>
      </c>
      <c r="C38" s="287">
        <v>6</v>
      </c>
      <c r="D38" s="277">
        <v>9</v>
      </c>
      <c r="E38" s="4"/>
    </row>
    <row r="39" spans="1:5" x14ac:dyDescent="0.25">
      <c r="A39" t="str">
        <f t="shared" si="9"/>
        <v>Sapeur5</v>
      </c>
      <c r="B39" s="291" t="s">
        <v>108</v>
      </c>
      <c r="C39" s="287">
        <v>5</v>
      </c>
      <c r="D39" s="277">
        <v>9</v>
      </c>
      <c r="E39" s="4"/>
    </row>
    <row r="40" spans="1:5" x14ac:dyDescent="0.25">
      <c r="A40" t="str">
        <f t="shared" si="9"/>
        <v>Sorcier5</v>
      </c>
      <c r="B40" s="291" t="s">
        <v>110</v>
      </c>
      <c r="C40" s="287">
        <v>5</v>
      </c>
      <c r="D40" s="277">
        <v>9</v>
      </c>
      <c r="E40" s="4"/>
    </row>
    <row r="41" spans="1:5" x14ac:dyDescent="0.25">
      <c r="A41" t="str">
        <f t="shared" si="9"/>
        <v>Dragon4</v>
      </c>
      <c r="B41" s="291" t="s">
        <v>3</v>
      </c>
      <c r="C41" s="287">
        <v>4</v>
      </c>
      <c r="D41" s="277">
        <v>9</v>
      </c>
      <c r="E41" s="4"/>
    </row>
    <row r="42" spans="1:5" x14ac:dyDescent="0.25">
      <c r="A42" t="str">
        <f t="shared" si="9"/>
        <v>Pekka3</v>
      </c>
      <c r="B42" s="291" t="s">
        <v>4</v>
      </c>
      <c r="C42" s="288">
        <v>3</v>
      </c>
      <c r="D42" s="277">
        <v>9</v>
      </c>
      <c r="E42" s="4"/>
    </row>
    <row r="43" spans="1:5" x14ac:dyDescent="0.25">
      <c r="A43" t="str">
        <f t="shared" si="9"/>
        <v>Gargouille5</v>
      </c>
      <c r="B43" s="291" t="s">
        <v>5</v>
      </c>
      <c r="C43" s="287">
        <v>5</v>
      </c>
      <c r="D43" s="277">
        <v>9</v>
      </c>
      <c r="E43" s="4"/>
    </row>
    <row r="44" spans="1:5" x14ac:dyDescent="0.25">
      <c r="A44" t="str">
        <f t="shared" si="9"/>
        <v>Valkyrie3</v>
      </c>
      <c r="B44" s="291" t="s">
        <v>115</v>
      </c>
      <c r="C44" s="288">
        <v>3</v>
      </c>
      <c r="D44" s="277">
        <v>9</v>
      </c>
      <c r="E44" s="4"/>
    </row>
    <row r="45" spans="1:5" x14ac:dyDescent="0.25">
      <c r="A45" t="str">
        <f t="shared" si="9"/>
        <v>Golem3</v>
      </c>
      <c r="B45" s="291" t="s">
        <v>7</v>
      </c>
      <c r="C45" s="294">
        <v>3</v>
      </c>
      <c r="D45" s="277">
        <v>9</v>
      </c>
      <c r="E45" s="4"/>
    </row>
    <row r="46" spans="1:5" x14ac:dyDescent="0.25">
      <c r="A46" t="str">
        <f t="shared" si="9"/>
        <v>Golem4</v>
      </c>
      <c r="B46" s="291" t="s">
        <v>7</v>
      </c>
      <c r="C46" s="294">
        <v>4</v>
      </c>
      <c r="D46" s="277">
        <v>9</v>
      </c>
      <c r="E46" s="4"/>
    </row>
    <row r="47" spans="1:5" x14ac:dyDescent="0.25">
      <c r="A47" t="str">
        <f t="shared" si="9"/>
        <v>Sorciere1</v>
      </c>
      <c r="B47" s="291" t="s">
        <v>116</v>
      </c>
      <c r="C47" s="288">
        <v>1</v>
      </c>
      <c r="D47" s="277">
        <v>9</v>
      </c>
      <c r="E47" s="4"/>
    </row>
    <row r="48" spans="1:5" x14ac:dyDescent="0.25">
      <c r="A48" t="str">
        <f t="shared" si="9"/>
        <v>Molosse1</v>
      </c>
      <c r="B48" s="301" t="s">
        <v>8</v>
      </c>
      <c r="C48" s="294">
        <v>1</v>
      </c>
      <c r="D48" s="277">
        <v>9</v>
      </c>
      <c r="E48" s="4"/>
    </row>
    <row r="49" spans="1:5" ht="15.75" thickBot="1" x14ac:dyDescent="0.3">
      <c r="A49" t="str">
        <f t="shared" si="9"/>
        <v>Molosse2</v>
      </c>
      <c r="B49" s="302" t="s">
        <v>8</v>
      </c>
      <c r="C49" s="295">
        <v>2</v>
      </c>
      <c r="D49" s="278">
        <v>9</v>
      </c>
      <c r="E49" s="4"/>
    </row>
    <row r="50" spans="1:5" x14ac:dyDescent="0.25">
      <c r="A50" t="str">
        <f t="shared" si="9"/>
        <v>Archer7</v>
      </c>
      <c r="B50" s="291" t="s">
        <v>106</v>
      </c>
      <c r="C50" s="296">
        <v>7</v>
      </c>
      <c r="D50" s="277">
        <v>10</v>
      </c>
      <c r="E50" s="4"/>
    </row>
    <row r="51" spans="1:5" x14ac:dyDescent="0.25">
      <c r="A51" t="str">
        <f t="shared" si="9"/>
        <v>Géant7</v>
      </c>
      <c r="B51" s="291" t="s">
        <v>107</v>
      </c>
      <c r="C51" s="296">
        <v>7</v>
      </c>
      <c r="D51" s="277">
        <v>10</v>
      </c>
      <c r="E51" s="4"/>
    </row>
    <row r="52" spans="1:5" x14ac:dyDescent="0.25">
      <c r="A52" t="str">
        <f t="shared" si="9"/>
        <v>Sapeur6</v>
      </c>
      <c r="B52" s="291" t="s">
        <v>108</v>
      </c>
      <c r="C52" s="296">
        <v>6</v>
      </c>
      <c r="D52" s="277">
        <v>10</v>
      </c>
      <c r="E52" s="4"/>
    </row>
    <row r="53" spans="1:5" x14ac:dyDescent="0.25">
      <c r="A53" t="str">
        <f t="shared" si="9"/>
        <v>Ballon6</v>
      </c>
      <c r="B53" s="291" t="s">
        <v>109</v>
      </c>
      <c r="C53" s="287">
        <v>6</v>
      </c>
      <c r="D53" s="277">
        <v>10</v>
      </c>
      <c r="E53" s="4"/>
    </row>
    <row r="54" spans="1:5" x14ac:dyDescent="0.25">
      <c r="A54" t="str">
        <f t="shared" si="9"/>
        <v>Sorcier6</v>
      </c>
      <c r="B54" s="291" t="s">
        <v>110</v>
      </c>
      <c r="C54" s="296">
        <v>6</v>
      </c>
      <c r="D54" s="277">
        <v>10</v>
      </c>
      <c r="E54" s="4"/>
    </row>
    <row r="55" spans="1:5" x14ac:dyDescent="0.25">
      <c r="A55" t="str">
        <f t="shared" si="9"/>
        <v>Guerisseuse4</v>
      </c>
      <c r="B55" s="291" t="s">
        <v>111</v>
      </c>
      <c r="C55" s="287">
        <v>4</v>
      </c>
      <c r="D55" s="277">
        <v>10</v>
      </c>
      <c r="E55" s="4"/>
    </row>
    <row r="56" spans="1:5" x14ac:dyDescent="0.25">
      <c r="A56" t="str">
        <f t="shared" si="9"/>
        <v>Dragon5</v>
      </c>
      <c r="B56" s="291" t="s">
        <v>3</v>
      </c>
      <c r="C56" s="296">
        <v>5</v>
      </c>
      <c r="D56" s="277">
        <v>10</v>
      </c>
      <c r="E56" s="4"/>
    </row>
    <row r="57" spans="1:5" x14ac:dyDescent="0.25">
      <c r="A57" t="str">
        <f t="shared" si="9"/>
        <v>Pekka4</v>
      </c>
      <c r="B57" s="291" t="s">
        <v>4</v>
      </c>
      <c r="C57" s="297">
        <v>4</v>
      </c>
      <c r="D57" s="277">
        <v>10</v>
      </c>
      <c r="E57" s="4"/>
    </row>
    <row r="58" spans="1:5" x14ac:dyDescent="0.25">
      <c r="A58" t="str">
        <f t="shared" si="9"/>
        <v>Pekka5</v>
      </c>
      <c r="B58" s="291" t="s">
        <v>4</v>
      </c>
      <c r="C58" s="297">
        <v>5</v>
      </c>
      <c r="D58" s="277">
        <v>10</v>
      </c>
      <c r="E58" s="4"/>
    </row>
    <row r="59" spans="1:5" x14ac:dyDescent="0.25">
      <c r="A59" t="str">
        <f t="shared" si="9"/>
        <v>Gargouille6</v>
      </c>
      <c r="B59" s="291" t="s">
        <v>5</v>
      </c>
      <c r="C59" s="296">
        <v>6</v>
      </c>
      <c r="D59" s="277">
        <v>10</v>
      </c>
      <c r="E59" s="4"/>
    </row>
    <row r="60" spans="1:5" x14ac:dyDescent="0.25">
      <c r="A60" t="str">
        <f t="shared" si="9"/>
        <v>Cochon5</v>
      </c>
      <c r="B60" s="291" t="s">
        <v>6</v>
      </c>
      <c r="C60" s="287">
        <v>5</v>
      </c>
      <c r="D60" s="277">
        <v>10</v>
      </c>
      <c r="E60" s="4"/>
    </row>
    <row r="61" spans="1:5" x14ac:dyDescent="0.25">
      <c r="A61" t="str">
        <f t="shared" si="9"/>
        <v>Valkyrie4</v>
      </c>
      <c r="B61" s="291" t="s">
        <v>115</v>
      </c>
      <c r="C61" s="287">
        <v>4</v>
      </c>
      <c r="D61" s="277">
        <v>10</v>
      </c>
      <c r="E61" s="4"/>
    </row>
    <row r="62" spans="1:5" x14ac:dyDescent="0.25">
      <c r="A62" t="str">
        <f t="shared" si="9"/>
        <v>Golem5</v>
      </c>
      <c r="B62" s="291" t="s">
        <v>7</v>
      </c>
      <c r="C62" s="296">
        <v>5</v>
      </c>
      <c r="D62" s="277">
        <v>10</v>
      </c>
    </row>
    <row r="63" spans="1:5" x14ac:dyDescent="0.25">
      <c r="A63" t="str">
        <f t="shared" si="9"/>
        <v>Sorciere2</v>
      </c>
      <c r="B63" s="291" t="s">
        <v>116</v>
      </c>
      <c r="C63" s="298">
        <v>2</v>
      </c>
      <c r="D63" s="277">
        <v>10</v>
      </c>
    </row>
    <row r="64" spans="1:5" ht="15.75" thickBot="1" x14ac:dyDescent="0.3">
      <c r="A64" t="str">
        <f t="shared" si="9"/>
        <v>Molosse3</v>
      </c>
      <c r="B64" s="302" t="s">
        <v>8</v>
      </c>
      <c r="C64" s="299">
        <v>3</v>
      </c>
      <c r="D64" s="278">
        <v>10</v>
      </c>
    </row>
    <row r="65" spans="1:4" x14ac:dyDescent="0.25">
      <c r="A65" t="str">
        <f t="shared" si="9"/>
        <v>Foudre4</v>
      </c>
      <c r="B65" s="290" t="s">
        <v>11</v>
      </c>
      <c r="C65" s="286">
        <v>4</v>
      </c>
      <c r="D65" s="276">
        <v>7</v>
      </c>
    </row>
    <row r="66" spans="1:4" x14ac:dyDescent="0.25">
      <c r="A66" t="str">
        <f t="shared" si="9"/>
        <v>Guerison4</v>
      </c>
      <c r="B66" s="291" t="s">
        <v>96</v>
      </c>
      <c r="C66" s="287">
        <v>4</v>
      </c>
      <c r="D66" s="277">
        <v>7</v>
      </c>
    </row>
    <row r="67" spans="1:4" x14ac:dyDescent="0.25">
      <c r="A67" t="str">
        <f t="shared" si="9"/>
        <v>Rage4</v>
      </c>
      <c r="B67" s="291" t="s">
        <v>12</v>
      </c>
      <c r="C67" s="287">
        <v>4</v>
      </c>
      <c r="D67" s="277">
        <v>7</v>
      </c>
    </row>
    <row r="68" spans="1:4" x14ac:dyDescent="0.25">
      <c r="A68" t="str">
        <f t="shared" si="9"/>
        <v>Foudre5</v>
      </c>
      <c r="B68" s="291" t="s">
        <v>11</v>
      </c>
      <c r="C68" s="287">
        <v>5</v>
      </c>
      <c r="D68" s="277">
        <v>9</v>
      </c>
    </row>
    <row r="69" spans="1:4" x14ac:dyDescent="0.25">
      <c r="A69" t="str">
        <f t="shared" ref="A69:A72" si="453">B69&amp;C69</f>
        <v>Guerison5</v>
      </c>
      <c r="B69" s="291" t="s">
        <v>96</v>
      </c>
      <c r="C69" s="287">
        <v>5</v>
      </c>
      <c r="D69" s="277">
        <v>8</v>
      </c>
    </row>
    <row r="70" spans="1:4" x14ac:dyDescent="0.25">
      <c r="A70" t="str">
        <f t="shared" si="453"/>
        <v>Rage5</v>
      </c>
      <c r="B70" s="291" t="s">
        <v>12</v>
      </c>
      <c r="C70" s="287">
        <v>5</v>
      </c>
      <c r="D70" s="277">
        <v>10</v>
      </c>
    </row>
    <row r="71" spans="1:4" x14ac:dyDescent="0.25">
      <c r="A71" t="str">
        <f t="shared" si="453"/>
        <v>Foudre6</v>
      </c>
      <c r="B71" s="291" t="s">
        <v>11</v>
      </c>
      <c r="C71" s="287">
        <v>6</v>
      </c>
      <c r="D71" s="277">
        <v>10</v>
      </c>
    </row>
    <row r="72" spans="1:4" ht="15.75" thickBot="1" x14ac:dyDescent="0.3">
      <c r="A72" t="str">
        <f t="shared" si="453"/>
        <v>Guerison6</v>
      </c>
      <c r="B72" s="292" t="s">
        <v>96</v>
      </c>
      <c r="C72" s="305">
        <v>6</v>
      </c>
      <c r="D72" s="278">
        <v>10</v>
      </c>
    </row>
  </sheetData>
  <mergeCells count="36">
    <mergeCell ref="BW2:BX2"/>
    <mergeCell ref="BY2:BZ2"/>
    <mergeCell ref="CA2:CB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M2:AN2"/>
    <mergeCell ref="AO2:AP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O2:P2"/>
    <mergeCell ref="Q2:R2"/>
    <mergeCell ref="S2:T2"/>
    <mergeCell ref="U2:V2"/>
    <mergeCell ref="W2:X2"/>
    <mergeCell ref="Y2:Z2"/>
    <mergeCell ref="I2:J2"/>
    <mergeCell ref="K2:L2"/>
    <mergeCell ref="M2:N2"/>
  </mergeCells>
  <conditionalFormatting sqref="I2:J2">
    <cfRule type="expression" dxfId="30" priority="2">
      <formula>J23="ok"</formula>
    </cfRule>
  </conditionalFormatting>
  <conditionalFormatting sqref="K2:CB2">
    <cfRule type="expression" dxfId="29" priority="1">
      <formula>L23="ok"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Base!$A$2:$A$29</xm:f>
          </x14:formula1>
          <xm:sqref>O2:CB2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N29"/>
  <sheetViews>
    <sheetView showGridLines="0" workbookViewId="0">
      <selection activeCell="N49" sqref="N49"/>
    </sheetView>
  </sheetViews>
  <sheetFormatPr baseColWidth="10" defaultRowHeight="15" x14ac:dyDescent="0.25"/>
  <cols>
    <col min="1" max="1" width="14.140625" style="52" bestFit="1" customWidth="1"/>
    <col min="2" max="2" width="5" style="4" bestFit="1" customWidth="1"/>
    <col min="3" max="3" width="3.140625" hidden="1" customWidth="1"/>
    <col min="4" max="4" width="5" style="4" bestFit="1" customWidth="1"/>
    <col min="5" max="5" width="3.140625" hidden="1" customWidth="1"/>
    <col min="6" max="6" width="5" style="4" bestFit="1" customWidth="1"/>
    <col min="7" max="7" width="3.140625" hidden="1" customWidth="1"/>
    <col min="8" max="8" width="5" style="4" bestFit="1" customWidth="1"/>
    <col min="9" max="9" width="3.140625" hidden="1" customWidth="1"/>
    <col min="10" max="10" width="5" style="4" bestFit="1" customWidth="1"/>
    <col min="11" max="11" width="3.140625" hidden="1" customWidth="1"/>
    <col min="12" max="12" width="5" style="4" bestFit="1" customWidth="1"/>
    <col min="13" max="13" width="3.140625" hidden="1" customWidth="1"/>
    <col min="14" max="14" width="5" style="4" bestFit="1" customWidth="1"/>
    <col min="15" max="15" width="3.140625" hidden="1" customWidth="1"/>
    <col min="16" max="16" width="5" style="4" bestFit="1" customWidth="1"/>
    <col min="17" max="17" width="3.140625" hidden="1" customWidth="1"/>
    <col min="18" max="18" width="5" style="4" bestFit="1" customWidth="1"/>
    <col min="19" max="19" width="3.140625" hidden="1" customWidth="1"/>
    <col min="20" max="20" width="5" style="4" bestFit="1" customWidth="1"/>
    <col min="21" max="21" width="3.140625" hidden="1" customWidth="1"/>
    <col min="22" max="22" width="5" style="4" bestFit="1" customWidth="1"/>
    <col min="23" max="23" width="3.140625" hidden="1" customWidth="1"/>
    <col min="24" max="24" width="5" style="4" bestFit="1" customWidth="1"/>
    <col min="25" max="25" width="3.140625" hidden="1" customWidth="1"/>
    <col min="26" max="26" width="5" style="4" bestFit="1" customWidth="1"/>
    <col min="27" max="27" width="3.140625" hidden="1" customWidth="1"/>
    <col min="28" max="28" width="5" style="4" bestFit="1" customWidth="1"/>
    <col min="29" max="29" width="3.140625" hidden="1" customWidth="1"/>
    <col min="30" max="30" width="5" style="4" bestFit="1" customWidth="1"/>
    <col min="31" max="31" width="3.140625" hidden="1" customWidth="1"/>
    <col min="32" max="32" width="5" style="4" bestFit="1" customWidth="1"/>
    <col min="33" max="33" width="3.140625" hidden="1" customWidth="1"/>
    <col min="34" max="34" width="5" style="4" bestFit="1" customWidth="1"/>
    <col min="35" max="35" width="3.140625" hidden="1" customWidth="1"/>
    <col min="36" max="36" width="5" style="4" bestFit="1" customWidth="1"/>
    <col min="37" max="37" width="3.140625" hidden="1" customWidth="1"/>
    <col min="38" max="38" width="5" style="4" bestFit="1" customWidth="1"/>
    <col min="39" max="39" width="3.140625" hidden="1" customWidth="1"/>
    <col min="40" max="40" width="5" style="4" bestFit="1" customWidth="1"/>
    <col min="41" max="41" width="3.140625" hidden="1" customWidth="1"/>
    <col min="42" max="42" width="5" style="4" bestFit="1" customWidth="1"/>
    <col min="43" max="43" width="3.140625" hidden="1" customWidth="1"/>
    <col min="44" max="44" width="5" style="4" bestFit="1" customWidth="1"/>
    <col min="45" max="45" width="3.140625" hidden="1" customWidth="1"/>
    <col min="46" max="46" width="5" style="4" bestFit="1" customWidth="1"/>
    <col min="47" max="47" width="3.140625" hidden="1" customWidth="1"/>
    <col min="48" max="48" width="5" style="4" bestFit="1" customWidth="1"/>
    <col min="49" max="49" width="3.140625" hidden="1" customWidth="1"/>
    <col min="50" max="50" width="5" style="4" bestFit="1" customWidth="1"/>
    <col min="51" max="51" width="3.140625" hidden="1" customWidth="1"/>
    <col min="52" max="52" width="5" style="4" bestFit="1" customWidth="1"/>
    <col min="53" max="53" width="3.140625" hidden="1" customWidth="1"/>
    <col min="54" max="54" width="5" style="4" bestFit="1" customWidth="1"/>
    <col min="55" max="55" width="3.140625" hidden="1" customWidth="1"/>
    <col min="56" max="56" width="5" style="4" bestFit="1" customWidth="1"/>
    <col min="57" max="57" width="3.140625" hidden="1" customWidth="1"/>
    <col min="58" max="58" width="5" style="4" bestFit="1" customWidth="1"/>
    <col min="59" max="59" width="3.140625" hidden="1" customWidth="1"/>
    <col min="60" max="60" width="5" style="4" bestFit="1" customWidth="1"/>
    <col min="61" max="61" width="3.140625" hidden="1" customWidth="1"/>
    <col min="62" max="62" width="5" style="4" bestFit="1" customWidth="1"/>
    <col min="63" max="63" width="3.140625" hidden="1" customWidth="1"/>
    <col min="64" max="64" width="5" style="4" bestFit="1" customWidth="1"/>
    <col min="65" max="65" width="3.140625" hidden="1" customWidth="1"/>
    <col min="66" max="66" width="1.42578125" customWidth="1"/>
  </cols>
  <sheetData>
    <row r="1" spans="1:66" ht="15.75" thickBot="1" x14ac:dyDescent="0.3">
      <c r="A1" s="82" t="s">
        <v>62</v>
      </c>
      <c r="C1">
        <v>1</v>
      </c>
      <c r="E1">
        <v>2</v>
      </c>
      <c r="G1">
        <v>3</v>
      </c>
      <c r="I1">
        <v>4</v>
      </c>
      <c r="K1">
        <v>5</v>
      </c>
      <c r="M1">
        <v>6</v>
      </c>
      <c r="O1">
        <v>7</v>
      </c>
      <c r="Q1">
        <v>8</v>
      </c>
      <c r="S1">
        <v>9</v>
      </c>
      <c r="U1">
        <v>10</v>
      </c>
      <c r="W1">
        <v>11</v>
      </c>
      <c r="Y1">
        <v>12</v>
      </c>
      <c r="AA1">
        <v>13</v>
      </c>
      <c r="AC1">
        <v>14</v>
      </c>
      <c r="AE1">
        <v>15</v>
      </c>
      <c r="AG1">
        <v>16</v>
      </c>
      <c r="AI1">
        <v>17</v>
      </c>
      <c r="AK1">
        <v>18</v>
      </c>
      <c r="AM1">
        <v>19</v>
      </c>
      <c r="AO1">
        <v>20</v>
      </c>
      <c r="AQ1">
        <v>21</v>
      </c>
      <c r="AS1">
        <v>22</v>
      </c>
      <c r="AU1">
        <v>23</v>
      </c>
      <c r="AW1">
        <v>24</v>
      </c>
      <c r="AY1">
        <v>25</v>
      </c>
      <c r="BA1">
        <v>26</v>
      </c>
      <c r="BC1">
        <v>27</v>
      </c>
      <c r="BE1">
        <v>28</v>
      </c>
      <c r="BG1">
        <v>29</v>
      </c>
      <c r="BI1">
        <v>30</v>
      </c>
      <c r="BK1">
        <v>31</v>
      </c>
      <c r="BM1">
        <v>32</v>
      </c>
    </row>
    <row r="2" spans="1:66" s="148" customFormat="1" ht="26.25" customHeight="1" thickBot="1" x14ac:dyDescent="0.3">
      <c r="B2" s="149">
        <v>2308</v>
      </c>
      <c r="C2" s="150"/>
      <c r="D2" s="149">
        <v>2508</v>
      </c>
      <c r="E2" s="150"/>
      <c r="F2" s="149"/>
      <c r="G2" s="150"/>
      <c r="H2" s="149"/>
      <c r="I2" s="150"/>
      <c r="J2" s="149"/>
      <c r="K2" s="150"/>
      <c r="L2" s="149"/>
      <c r="M2" s="150"/>
      <c r="N2" s="149"/>
      <c r="O2" s="150"/>
      <c r="P2" s="149"/>
      <c r="Q2" s="150"/>
      <c r="R2" s="149"/>
      <c r="S2" s="150"/>
      <c r="T2" s="149"/>
      <c r="U2" s="150"/>
      <c r="V2" s="149"/>
      <c r="W2" s="150"/>
      <c r="X2" s="149"/>
      <c r="Y2" s="150"/>
      <c r="Z2" s="149"/>
      <c r="AA2" s="150"/>
      <c r="AB2" s="149"/>
      <c r="AC2" s="150"/>
      <c r="AD2" s="149"/>
      <c r="AE2" s="150"/>
      <c r="AF2" s="149"/>
      <c r="AG2" s="150"/>
      <c r="AH2" s="149"/>
      <c r="AI2" s="150"/>
      <c r="AJ2" s="149"/>
      <c r="AK2" s="150"/>
      <c r="AL2" s="149"/>
      <c r="AM2" s="150"/>
      <c r="AN2" s="149"/>
      <c r="AO2" s="150"/>
      <c r="AP2" s="149"/>
      <c r="AQ2" s="150"/>
      <c r="AR2" s="149"/>
      <c r="AS2" s="150"/>
      <c r="AT2" s="149"/>
      <c r="AU2" s="150"/>
      <c r="AV2" s="149"/>
      <c r="AW2" s="150"/>
      <c r="AX2" s="149"/>
      <c r="AY2" s="150"/>
      <c r="AZ2" s="149"/>
      <c r="BA2" s="150"/>
      <c r="BB2" s="149"/>
      <c r="BC2" s="150"/>
      <c r="BD2" s="149"/>
      <c r="BE2" s="150"/>
      <c r="BF2" s="149"/>
      <c r="BG2" s="150"/>
      <c r="BH2" s="149"/>
      <c r="BI2" s="150"/>
      <c r="BJ2" s="149"/>
      <c r="BK2" s="150"/>
      <c r="BL2" s="149"/>
      <c r="BM2" s="150"/>
      <c r="BN2" s="151"/>
    </row>
    <row r="3" spans="1:66" hidden="1" x14ac:dyDescent="0.25">
      <c r="A3" s="66">
        <v>921</v>
      </c>
      <c r="B3" s="37"/>
      <c r="C3" s="70" t="str">
        <f ca="1">IF(B$2="","",IF(TYPE(VLOOKUP($A3,INDIRECT(B$2&amp;"!$Ak$3:$Ak$29"),1,FALSE))=16,"","X"))</f>
        <v/>
      </c>
      <c r="D3" s="37"/>
      <c r="E3" s="70" t="str">
        <f t="shared" ref="E3:AJ3" ca="1" si="0">IF(D$2="","",IF(TYPE(VLOOKUP($A3,INDIRECT(D$2&amp;"!$Ak$3:$Ak$29"),1,FALSE))=16,"","X"))</f>
        <v/>
      </c>
      <c r="F3" s="37"/>
      <c r="G3" s="70" t="str">
        <f t="shared" ref="G3:AL3" ca="1" si="1">IF(F$2="","",IF(TYPE(VLOOKUP($A3,INDIRECT(F$2&amp;"!$Ak$3:$Ak$29"),1,FALSE))=16,"","X"))</f>
        <v/>
      </c>
      <c r="H3" s="37"/>
      <c r="I3" s="70" t="str">
        <f t="shared" ref="I3:AN3" ca="1" si="2">IF(H$2="","",IF(TYPE(VLOOKUP($A3,INDIRECT(H$2&amp;"!$Ak$3:$Ak$29"),1,FALSE))=16,"","X"))</f>
        <v/>
      </c>
      <c r="J3" s="37"/>
      <c r="K3" s="70" t="str">
        <f t="shared" ref="K3:AP3" ca="1" si="3">IF(J$2="","",IF(TYPE(VLOOKUP($A3,INDIRECT(J$2&amp;"!$Ak$3:$Ak$29"),1,FALSE))=16,"","X"))</f>
        <v/>
      </c>
      <c r="L3" s="37"/>
      <c r="M3" s="70" t="str">
        <f t="shared" ref="M3:AR3" ca="1" si="4">IF(L$2="","",IF(TYPE(VLOOKUP($A3,INDIRECT(L$2&amp;"!$Ak$3:$Ak$29"),1,FALSE))=16,"","X"))</f>
        <v/>
      </c>
      <c r="N3" s="37"/>
      <c r="O3" s="70" t="str">
        <f t="shared" ref="O3:AT3" ca="1" si="5">IF(N$2="","",IF(TYPE(VLOOKUP($A3,INDIRECT(N$2&amp;"!$Ak$3:$Ak$29"),1,FALSE))=16,"","X"))</f>
        <v/>
      </c>
      <c r="P3" s="37"/>
      <c r="Q3" s="70" t="str">
        <f t="shared" ref="Q3:AV3" ca="1" si="6">IF(P$2="","",IF(TYPE(VLOOKUP($A3,INDIRECT(P$2&amp;"!$Ak$3:$Ak$29"),1,FALSE))=16,"","X"))</f>
        <v/>
      </c>
      <c r="R3" s="37"/>
      <c r="S3" s="70" t="str">
        <f t="shared" ref="S3:BM4" ca="1" si="7">IF(R$2="","",IF(TYPE(VLOOKUP($A3,INDIRECT(R$2&amp;"!$Ak$3:$Ak$29"),1,FALSE))=16,"","X"))</f>
        <v/>
      </c>
      <c r="T3" s="37"/>
      <c r="U3" s="70" t="str">
        <f t="shared" ref="U3:BM3" ca="1" si="8">IF(T$2="","",IF(TYPE(VLOOKUP($A3,INDIRECT(T$2&amp;"!$Ak$3:$Ak$29"),1,FALSE))=16,"","X"))</f>
        <v/>
      </c>
      <c r="V3" s="37"/>
      <c r="W3" s="70" t="str">
        <f t="shared" ref="W3:BM3" ca="1" si="9">IF(V$2="","",IF(TYPE(VLOOKUP($A3,INDIRECT(V$2&amp;"!$Ak$3:$Ak$29"),1,FALSE))=16,"","X"))</f>
        <v/>
      </c>
      <c r="X3" s="37"/>
      <c r="Y3" s="70" t="str">
        <f t="shared" ref="Y3:BM3" ca="1" si="10">IF(X$2="","",IF(TYPE(VLOOKUP($A3,INDIRECT(X$2&amp;"!$Ak$3:$Ak$29"),1,FALSE))=16,"","X"))</f>
        <v/>
      </c>
      <c r="Z3" s="37"/>
      <c r="AA3" s="70" t="str">
        <f t="shared" ref="AA3:BM3" ca="1" si="11">IF(Z$2="","",IF(TYPE(VLOOKUP($A3,INDIRECT(Z$2&amp;"!$Ak$3:$Ak$29"),1,FALSE))=16,"","X"))</f>
        <v/>
      </c>
      <c r="AB3" s="37"/>
      <c r="AC3" s="70" t="str">
        <f t="shared" ref="AC3:BM3" ca="1" si="12">IF(AB$2="","",IF(TYPE(VLOOKUP($A3,INDIRECT(AB$2&amp;"!$Ak$3:$Ak$29"),1,FALSE))=16,"","X"))</f>
        <v/>
      </c>
      <c r="AD3" s="37"/>
      <c r="AE3" s="70" t="str">
        <f t="shared" ref="AE3:BM3" ca="1" si="13">IF(AD$2="","",IF(TYPE(VLOOKUP($A3,INDIRECT(AD$2&amp;"!$Ak$3:$Ak$29"),1,FALSE))=16,"","X"))</f>
        <v/>
      </c>
      <c r="AF3" s="37"/>
      <c r="AG3" s="70" t="str">
        <f t="shared" ref="AG3:BM3" ca="1" si="14">IF(AF$2="","",IF(TYPE(VLOOKUP($A3,INDIRECT(AF$2&amp;"!$Ak$3:$Ak$29"),1,FALSE))=16,"","X"))</f>
        <v/>
      </c>
      <c r="AH3" s="37"/>
      <c r="AI3" s="70" t="str">
        <f t="shared" ref="AI3:BM3" ca="1" si="15">IF(AH$2="","",IF(TYPE(VLOOKUP($A3,INDIRECT(AH$2&amp;"!$Ak$3:$Ak$29"),1,FALSE))=16,"","X"))</f>
        <v/>
      </c>
      <c r="AJ3" s="37"/>
      <c r="AK3" s="70" t="str">
        <f t="shared" ref="AK3:BM3" ca="1" si="16">IF(AJ$2="","",IF(TYPE(VLOOKUP($A3,INDIRECT(AJ$2&amp;"!$Ak$3:$Ak$29"),1,FALSE))=16,"","X"))</f>
        <v/>
      </c>
      <c r="AL3" s="37"/>
      <c r="AM3" s="70" t="str">
        <f t="shared" ref="AM3:BM3" ca="1" si="17">IF(AL$2="","",IF(TYPE(VLOOKUP($A3,INDIRECT(AL$2&amp;"!$Ak$3:$Ak$29"),1,FALSE))=16,"","X"))</f>
        <v/>
      </c>
      <c r="AN3" s="37"/>
      <c r="AO3" s="70" t="str">
        <f t="shared" ref="AO3:BM3" ca="1" si="18">IF(AN$2="","",IF(TYPE(VLOOKUP($A3,INDIRECT(AN$2&amp;"!$Ak$3:$Ak$29"),1,FALSE))=16,"","X"))</f>
        <v/>
      </c>
      <c r="AP3" s="37"/>
      <c r="AQ3" s="70" t="str">
        <f t="shared" ref="AQ3:BM3" ca="1" si="19">IF(AP$2="","",IF(TYPE(VLOOKUP($A3,INDIRECT(AP$2&amp;"!$Ak$3:$Ak$29"),1,FALSE))=16,"","X"))</f>
        <v/>
      </c>
      <c r="AR3" s="37"/>
      <c r="AS3" s="70" t="str">
        <f t="shared" ref="AS3:BM3" ca="1" si="20">IF(AR$2="","",IF(TYPE(VLOOKUP($A3,INDIRECT(AR$2&amp;"!$Ak$3:$Ak$29"),1,FALSE))=16,"","X"))</f>
        <v/>
      </c>
      <c r="AT3" s="37"/>
      <c r="AU3" s="70" t="str">
        <f t="shared" ref="AU3:BM3" ca="1" si="21">IF(AT$2="","",IF(TYPE(VLOOKUP($A3,INDIRECT(AT$2&amp;"!$Ak$3:$Ak$29"),1,FALSE))=16,"","X"))</f>
        <v/>
      </c>
      <c r="AV3" s="37"/>
      <c r="AW3" s="70" t="str">
        <f t="shared" ref="AW3:BM3" ca="1" si="22">IF(AV$2="","",IF(TYPE(VLOOKUP($A3,INDIRECT(AV$2&amp;"!$Ak$3:$Ak$29"),1,FALSE))=16,"","X"))</f>
        <v/>
      </c>
      <c r="AX3" s="37"/>
      <c r="AY3" s="70" t="str">
        <f t="shared" ref="AY3:BM3" ca="1" si="23">IF(AX$2="","",IF(TYPE(VLOOKUP($A3,INDIRECT(AX$2&amp;"!$Ak$3:$Ak$29"),1,FALSE))=16,"","X"))</f>
        <v/>
      </c>
      <c r="AZ3" s="37"/>
      <c r="BA3" s="70" t="str">
        <f t="shared" ref="BA3:BM3" ca="1" si="24">IF(AZ$2="","",IF(TYPE(VLOOKUP($A3,INDIRECT(AZ$2&amp;"!$Ak$3:$Ak$29"),1,FALSE))=16,"","X"))</f>
        <v/>
      </c>
      <c r="BB3" s="37"/>
      <c r="BC3" s="70" t="str">
        <f t="shared" ref="BC3:BM3" ca="1" si="25">IF(BB$2="","",IF(TYPE(VLOOKUP($A3,INDIRECT(BB$2&amp;"!$Ak$3:$Ak$29"),1,FALSE))=16,"","X"))</f>
        <v/>
      </c>
      <c r="BD3" s="37"/>
      <c r="BE3" s="70" t="str">
        <f t="shared" ref="BE3:BM3" ca="1" si="26">IF(BD$2="","",IF(TYPE(VLOOKUP($A3,INDIRECT(BD$2&amp;"!$Ak$3:$Ak$29"),1,FALSE))=16,"","X"))</f>
        <v/>
      </c>
      <c r="BF3" s="37"/>
      <c r="BG3" s="70" t="str">
        <f t="shared" ref="BG3:BM3" ca="1" si="27">IF(BF$2="","",IF(TYPE(VLOOKUP($A3,INDIRECT(BF$2&amp;"!$Ak$3:$Ak$29"),1,FALSE))=16,"","X"))</f>
        <v/>
      </c>
      <c r="BH3" s="37"/>
      <c r="BI3" s="70" t="str">
        <f t="shared" ref="BI3:BM3" ca="1" si="28">IF(BH$2="","",IF(TYPE(VLOOKUP($A3,INDIRECT(BH$2&amp;"!$Ak$3:$Ak$29"),1,FALSE))=16,"","X"))</f>
        <v/>
      </c>
      <c r="BJ3" s="37"/>
      <c r="BK3" s="70" t="str">
        <f t="shared" ref="BK3:BM3" ca="1" si="29">IF(BJ$2="","",IF(TYPE(VLOOKUP($A3,INDIRECT(BJ$2&amp;"!$Ak$3:$Ak$29"),1,FALSE))=16,"","X"))</f>
        <v/>
      </c>
      <c r="BL3" s="37"/>
      <c r="BM3" s="70" t="str">
        <f t="shared" ref="BM3" ca="1" si="30">IF(BL$2="","",IF(TYPE(VLOOKUP($A3,INDIRECT(BL$2&amp;"!$Ak$3:$Ak$29"),1,FALSE))=16,"","X"))</f>
        <v/>
      </c>
      <c r="BN3" s="68"/>
    </row>
    <row r="4" spans="1:66" hidden="1" x14ac:dyDescent="0.25">
      <c r="A4" s="67" t="s">
        <v>43</v>
      </c>
      <c r="B4" s="40"/>
      <c r="C4" s="71" t="str">
        <f t="shared" ref="C4:Q29" ca="1" si="31">IF(B$2="","",IF(TYPE(VLOOKUP($A4,INDIRECT(B$2&amp;"!$Ak$3:$Ak$29"),1,FALSE))=16,"","X"))</f>
        <v/>
      </c>
      <c r="D4" s="40"/>
      <c r="E4" s="71" t="str">
        <f t="shared" ca="1" si="31"/>
        <v>X</v>
      </c>
      <c r="F4" s="40"/>
      <c r="G4" s="71" t="str">
        <f t="shared" ca="1" si="31"/>
        <v/>
      </c>
      <c r="H4" s="40"/>
      <c r="I4" s="71" t="str">
        <f t="shared" ca="1" si="31"/>
        <v/>
      </c>
      <c r="J4" s="40"/>
      <c r="K4" s="71" t="str">
        <f t="shared" ca="1" si="31"/>
        <v/>
      </c>
      <c r="L4" s="40"/>
      <c r="M4" s="71" t="str">
        <f t="shared" ca="1" si="31"/>
        <v/>
      </c>
      <c r="N4" s="40"/>
      <c r="O4" s="71" t="str">
        <f t="shared" ca="1" si="31"/>
        <v/>
      </c>
      <c r="P4" s="40"/>
      <c r="Q4" s="71" t="str">
        <f t="shared" ca="1" si="31"/>
        <v/>
      </c>
      <c r="R4" s="40"/>
      <c r="S4" s="71" t="str">
        <f t="shared" ca="1" si="7"/>
        <v/>
      </c>
      <c r="T4" s="40"/>
      <c r="U4" s="71" t="str">
        <f t="shared" ca="1" si="7"/>
        <v/>
      </c>
      <c r="V4" s="40"/>
      <c r="W4" s="71" t="str">
        <f t="shared" ca="1" si="7"/>
        <v/>
      </c>
      <c r="X4" s="40"/>
      <c r="Y4" s="71" t="str">
        <f t="shared" ca="1" si="7"/>
        <v/>
      </c>
      <c r="Z4" s="40"/>
      <c r="AA4" s="71" t="str">
        <f t="shared" ca="1" si="7"/>
        <v/>
      </c>
      <c r="AB4" s="40"/>
      <c r="AC4" s="71" t="str">
        <f t="shared" ca="1" si="7"/>
        <v/>
      </c>
      <c r="AD4" s="40"/>
      <c r="AE4" s="71" t="str">
        <f t="shared" ca="1" si="7"/>
        <v/>
      </c>
      <c r="AF4" s="40"/>
      <c r="AG4" s="71" t="str">
        <f t="shared" ca="1" si="7"/>
        <v/>
      </c>
      <c r="AH4" s="40"/>
      <c r="AI4" s="71" t="str">
        <f t="shared" ca="1" si="7"/>
        <v/>
      </c>
      <c r="AJ4" s="40"/>
      <c r="AK4" s="71" t="str">
        <f t="shared" ca="1" si="7"/>
        <v/>
      </c>
      <c r="AL4" s="40"/>
      <c r="AM4" s="71" t="str">
        <f t="shared" ca="1" si="7"/>
        <v/>
      </c>
      <c r="AN4" s="40"/>
      <c r="AO4" s="71" t="str">
        <f t="shared" ca="1" si="7"/>
        <v/>
      </c>
      <c r="AP4" s="40"/>
      <c r="AQ4" s="71" t="str">
        <f t="shared" ca="1" si="7"/>
        <v/>
      </c>
      <c r="AR4" s="40"/>
      <c r="AS4" s="71" t="str">
        <f t="shared" ca="1" si="7"/>
        <v/>
      </c>
      <c r="AT4" s="40"/>
      <c r="AU4" s="71" t="str">
        <f t="shared" ca="1" si="7"/>
        <v/>
      </c>
      <c r="AV4" s="40"/>
      <c r="AW4" s="71" t="str">
        <f t="shared" ca="1" si="7"/>
        <v/>
      </c>
      <c r="AX4" s="40"/>
      <c r="AY4" s="71" t="str">
        <f t="shared" ca="1" si="7"/>
        <v/>
      </c>
      <c r="AZ4" s="40"/>
      <c r="BA4" s="71" t="str">
        <f t="shared" ca="1" si="7"/>
        <v/>
      </c>
      <c r="BB4" s="40"/>
      <c r="BC4" s="71" t="str">
        <f t="shared" ca="1" si="7"/>
        <v/>
      </c>
      <c r="BD4" s="40"/>
      <c r="BE4" s="71" t="str">
        <f t="shared" ca="1" si="7"/>
        <v/>
      </c>
      <c r="BF4" s="40"/>
      <c r="BG4" s="71" t="str">
        <f t="shared" ca="1" si="7"/>
        <v/>
      </c>
      <c r="BH4" s="40"/>
      <c r="BI4" s="71" t="str">
        <f t="shared" ca="1" si="7"/>
        <v/>
      </c>
      <c r="BJ4" s="40"/>
      <c r="BK4" s="71" t="str">
        <f t="shared" ca="1" si="7"/>
        <v/>
      </c>
      <c r="BL4" s="40"/>
      <c r="BM4" s="71" t="str">
        <f t="shared" ca="1" si="7"/>
        <v/>
      </c>
      <c r="BN4" s="68"/>
    </row>
    <row r="5" spans="1:66" x14ac:dyDescent="0.25">
      <c r="A5" s="67" t="s">
        <v>31</v>
      </c>
      <c r="B5" s="40"/>
      <c r="C5" s="71" t="str">
        <f t="shared" ca="1" si="31"/>
        <v>X</v>
      </c>
      <c r="D5" s="40" t="s">
        <v>55</v>
      </c>
      <c r="E5" s="71" t="str">
        <f t="shared" ref="E5:BM13" ca="1" si="32">IF(D$2="","",IF(TYPE(VLOOKUP($A5,INDIRECT(D$2&amp;"!$Ak$3:$Ak$29"),1,FALSE))=16,"","X"))</f>
        <v>X</v>
      </c>
      <c r="F5" s="40"/>
      <c r="G5" s="71" t="str">
        <f t="shared" ca="1" si="32"/>
        <v/>
      </c>
      <c r="H5" s="40"/>
      <c r="I5" s="71" t="str">
        <f t="shared" ca="1" si="32"/>
        <v/>
      </c>
      <c r="J5" s="40"/>
      <c r="K5" s="71" t="str">
        <f t="shared" ca="1" si="32"/>
        <v/>
      </c>
      <c r="L5" s="40"/>
      <c r="M5" s="71" t="str">
        <f t="shared" ca="1" si="32"/>
        <v/>
      </c>
      <c r="N5" s="40"/>
      <c r="O5" s="71" t="str">
        <f t="shared" ca="1" si="32"/>
        <v/>
      </c>
      <c r="P5" s="40"/>
      <c r="Q5" s="71" t="str">
        <f t="shared" ca="1" si="32"/>
        <v/>
      </c>
      <c r="R5" s="40"/>
      <c r="S5" s="71" t="str">
        <f t="shared" ca="1" si="32"/>
        <v/>
      </c>
      <c r="T5" s="40"/>
      <c r="U5" s="71" t="str">
        <f t="shared" ca="1" si="32"/>
        <v/>
      </c>
      <c r="V5" s="40"/>
      <c r="W5" s="71" t="str">
        <f t="shared" ca="1" si="32"/>
        <v/>
      </c>
      <c r="X5" s="40"/>
      <c r="Y5" s="71" t="str">
        <f t="shared" ca="1" si="32"/>
        <v/>
      </c>
      <c r="Z5" s="40"/>
      <c r="AA5" s="71" t="str">
        <f t="shared" ca="1" si="32"/>
        <v/>
      </c>
      <c r="AB5" s="40"/>
      <c r="AC5" s="71" t="str">
        <f t="shared" ca="1" si="32"/>
        <v/>
      </c>
      <c r="AD5" s="40"/>
      <c r="AE5" s="71" t="str">
        <f t="shared" ca="1" si="32"/>
        <v/>
      </c>
      <c r="AF5" s="40"/>
      <c r="AG5" s="71" t="str">
        <f t="shared" ca="1" si="32"/>
        <v/>
      </c>
      <c r="AH5" s="40"/>
      <c r="AI5" s="71" t="str">
        <f t="shared" ca="1" si="32"/>
        <v/>
      </c>
      <c r="AJ5" s="40"/>
      <c r="AK5" s="71" t="str">
        <f t="shared" ca="1" si="32"/>
        <v/>
      </c>
      <c r="AL5" s="40"/>
      <c r="AM5" s="71" t="str">
        <f t="shared" ca="1" si="32"/>
        <v/>
      </c>
      <c r="AN5" s="40"/>
      <c r="AO5" s="71" t="str">
        <f t="shared" ca="1" si="32"/>
        <v/>
      </c>
      <c r="AP5" s="40"/>
      <c r="AQ5" s="71" t="str">
        <f t="shared" ca="1" si="32"/>
        <v/>
      </c>
      <c r="AR5" s="40"/>
      <c r="AS5" s="71" t="str">
        <f t="shared" ca="1" si="32"/>
        <v/>
      </c>
      <c r="AT5" s="40"/>
      <c r="AU5" s="71" t="str">
        <f t="shared" ca="1" si="32"/>
        <v/>
      </c>
      <c r="AV5" s="40"/>
      <c r="AW5" s="71" t="str">
        <f t="shared" ca="1" si="32"/>
        <v/>
      </c>
      <c r="AX5" s="40"/>
      <c r="AY5" s="71" t="str">
        <f t="shared" ca="1" si="32"/>
        <v/>
      </c>
      <c r="AZ5" s="40"/>
      <c r="BA5" s="71" t="str">
        <f t="shared" ca="1" si="32"/>
        <v/>
      </c>
      <c r="BB5" s="40"/>
      <c r="BC5" s="71" t="str">
        <f t="shared" ca="1" si="32"/>
        <v/>
      </c>
      <c r="BD5" s="40"/>
      <c r="BE5" s="71" t="str">
        <f t="shared" ca="1" si="32"/>
        <v/>
      </c>
      <c r="BF5" s="40"/>
      <c r="BG5" s="71" t="str">
        <f t="shared" ca="1" si="32"/>
        <v/>
      </c>
      <c r="BH5" s="40"/>
      <c r="BI5" s="71" t="str">
        <f t="shared" ca="1" si="32"/>
        <v/>
      </c>
      <c r="BJ5" s="40"/>
      <c r="BK5" s="71" t="str">
        <f t="shared" ca="1" si="32"/>
        <v/>
      </c>
      <c r="BL5" s="40"/>
      <c r="BM5" s="71" t="str">
        <f t="shared" ca="1" si="32"/>
        <v/>
      </c>
      <c r="BN5" s="68"/>
    </row>
    <row r="6" spans="1:66" hidden="1" x14ac:dyDescent="0.25">
      <c r="A6" s="67" t="s">
        <v>20</v>
      </c>
      <c r="B6" s="40"/>
      <c r="C6" s="71" t="str">
        <f t="shared" ca="1" si="31"/>
        <v>X</v>
      </c>
      <c r="D6" s="40"/>
      <c r="E6" s="71" t="str">
        <f t="shared" ca="1" si="32"/>
        <v/>
      </c>
      <c r="F6" s="40"/>
      <c r="G6" s="71" t="str">
        <f t="shared" ca="1" si="32"/>
        <v/>
      </c>
      <c r="H6" s="40"/>
      <c r="I6" s="71" t="str">
        <f t="shared" ca="1" si="32"/>
        <v/>
      </c>
      <c r="J6" s="40"/>
      <c r="K6" s="71" t="str">
        <f t="shared" ca="1" si="32"/>
        <v/>
      </c>
      <c r="L6" s="40"/>
      <c r="M6" s="71" t="str">
        <f t="shared" ca="1" si="32"/>
        <v/>
      </c>
      <c r="N6" s="40"/>
      <c r="O6" s="71" t="str">
        <f t="shared" ca="1" si="32"/>
        <v/>
      </c>
      <c r="P6" s="40"/>
      <c r="Q6" s="71" t="str">
        <f t="shared" ca="1" si="32"/>
        <v/>
      </c>
      <c r="R6" s="40"/>
      <c r="S6" s="71" t="str">
        <f t="shared" ca="1" si="32"/>
        <v/>
      </c>
      <c r="T6" s="40"/>
      <c r="U6" s="71" t="str">
        <f t="shared" ca="1" si="32"/>
        <v/>
      </c>
      <c r="V6" s="40"/>
      <c r="W6" s="71" t="str">
        <f t="shared" ca="1" si="32"/>
        <v/>
      </c>
      <c r="X6" s="40"/>
      <c r="Y6" s="71" t="str">
        <f t="shared" ca="1" si="32"/>
        <v/>
      </c>
      <c r="Z6" s="40"/>
      <c r="AA6" s="71" t="str">
        <f t="shared" ca="1" si="32"/>
        <v/>
      </c>
      <c r="AB6" s="40"/>
      <c r="AC6" s="71" t="str">
        <f t="shared" ca="1" si="32"/>
        <v/>
      </c>
      <c r="AD6" s="40"/>
      <c r="AE6" s="71" t="str">
        <f t="shared" ca="1" si="32"/>
        <v/>
      </c>
      <c r="AF6" s="40"/>
      <c r="AG6" s="71" t="str">
        <f t="shared" ca="1" si="32"/>
        <v/>
      </c>
      <c r="AH6" s="40"/>
      <c r="AI6" s="71" t="str">
        <f t="shared" ca="1" si="32"/>
        <v/>
      </c>
      <c r="AJ6" s="40"/>
      <c r="AK6" s="71" t="str">
        <f t="shared" ca="1" si="32"/>
        <v/>
      </c>
      <c r="AL6" s="40"/>
      <c r="AM6" s="71" t="str">
        <f t="shared" ca="1" si="32"/>
        <v/>
      </c>
      <c r="AN6" s="40"/>
      <c r="AO6" s="71" t="str">
        <f t="shared" ca="1" si="32"/>
        <v/>
      </c>
      <c r="AP6" s="40"/>
      <c r="AQ6" s="71" t="str">
        <f t="shared" ca="1" si="32"/>
        <v/>
      </c>
      <c r="AR6" s="40"/>
      <c r="AS6" s="71" t="str">
        <f t="shared" ca="1" si="32"/>
        <v/>
      </c>
      <c r="AT6" s="40"/>
      <c r="AU6" s="71" t="str">
        <f t="shared" ca="1" si="32"/>
        <v/>
      </c>
      <c r="AV6" s="40"/>
      <c r="AW6" s="71" t="str">
        <f t="shared" ca="1" si="32"/>
        <v/>
      </c>
      <c r="AX6" s="40"/>
      <c r="AY6" s="71" t="str">
        <f t="shared" ca="1" si="32"/>
        <v/>
      </c>
      <c r="AZ6" s="40"/>
      <c r="BA6" s="71" t="str">
        <f t="shared" ca="1" si="32"/>
        <v/>
      </c>
      <c r="BB6" s="40"/>
      <c r="BC6" s="71" t="str">
        <f t="shared" ca="1" si="32"/>
        <v/>
      </c>
      <c r="BD6" s="40"/>
      <c r="BE6" s="71" t="str">
        <f t="shared" ca="1" si="32"/>
        <v/>
      </c>
      <c r="BF6" s="40"/>
      <c r="BG6" s="71" t="str">
        <f t="shared" ca="1" si="32"/>
        <v/>
      </c>
      <c r="BH6" s="40"/>
      <c r="BI6" s="71" t="str">
        <f t="shared" ca="1" si="32"/>
        <v/>
      </c>
      <c r="BJ6" s="40"/>
      <c r="BK6" s="71" t="str">
        <f t="shared" ca="1" si="32"/>
        <v/>
      </c>
      <c r="BL6" s="40"/>
      <c r="BM6" s="71" t="str">
        <f t="shared" ca="1" si="32"/>
        <v/>
      </c>
      <c r="BN6" s="68"/>
    </row>
    <row r="7" spans="1:66" hidden="1" x14ac:dyDescent="0.25">
      <c r="A7" s="67" t="s">
        <v>25</v>
      </c>
      <c r="B7" s="40"/>
      <c r="C7" s="71" t="str">
        <f t="shared" ca="1" si="31"/>
        <v>X</v>
      </c>
      <c r="D7" s="40"/>
      <c r="E7" s="71" t="str">
        <f t="shared" ca="1" si="32"/>
        <v/>
      </c>
      <c r="F7" s="40"/>
      <c r="G7" s="71" t="str">
        <f t="shared" ca="1" si="32"/>
        <v/>
      </c>
      <c r="H7" s="40"/>
      <c r="I7" s="71" t="str">
        <f t="shared" ca="1" si="32"/>
        <v/>
      </c>
      <c r="J7" s="40"/>
      <c r="K7" s="71" t="str">
        <f t="shared" ca="1" si="32"/>
        <v/>
      </c>
      <c r="L7" s="40"/>
      <c r="M7" s="71" t="str">
        <f t="shared" ca="1" si="32"/>
        <v/>
      </c>
      <c r="N7" s="40"/>
      <c r="O7" s="71" t="str">
        <f t="shared" ca="1" si="32"/>
        <v/>
      </c>
      <c r="P7" s="40"/>
      <c r="Q7" s="71" t="str">
        <f t="shared" ca="1" si="32"/>
        <v/>
      </c>
      <c r="R7" s="40"/>
      <c r="S7" s="71" t="str">
        <f t="shared" ca="1" si="32"/>
        <v/>
      </c>
      <c r="T7" s="40"/>
      <c r="U7" s="71" t="str">
        <f t="shared" ca="1" si="32"/>
        <v/>
      </c>
      <c r="V7" s="40"/>
      <c r="W7" s="71" t="str">
        <f t="shared" ca="1" si="32"/>
        <v/>
      </c>
      <c r="X7" s="40"/>
      <c r="Y7" s="71" t="str">
        <f t="shared" ca="1" si="32"/>
        <v/>
      </c>
      <c r="Z7" s="40"/>
      <c r="AA7" s="71" t="str">
        <f t="shared" ca="1" si="32"/>
        <v/>
      </c>
      <c r="AB7" s="40"/>
      <c r="AC7" s="71" t="str">
        <f t="shared" ca="1" si="32"/>
        <v/>
      </c>
      <c r="AD7" s="40"/>
      <c r="AE7" s="71" t="str">
        <f t="shared" ca="1" si="32"/>
        <v/>
      </c>
      <c r="AF7" s="40"/>
      <c r="AG7" s="71" t="str">
        <f t="shared" ca="1" si="32"/>
        <v/>
      </c>
      <c r="AH7" s="40"/>
      <c r="AI7" s="71" t="str">
        <f t="shared" ca="1" si="32"/>
        <v/>
      </c>
      <c r="AJ7" s="40"/>
      <c r="AK7" s="71" t="str">
        <f t="shared" ca="1" si="32"/>
        <v/>
      </c>
      <c r="AL7" s="40"/>
      <c r="AM7" s="71" t="str">
        <f t="shared" ca="1" si="32"/>
        <v/>
      </c>
      <c r="AN7" s="40"/>
      <c r="AO7" s="71" t="str">
        <f t="shared" ca="1" si="32"/>
        <v/>
      </c>
      <c r="AP7" s="40"/>
      <c r="AQ7" s="71" t="str">
        <f t="shared" ca="1" si="32"/>
        <v/>
      </c>
      <c r="AR7" s="40"/>
      <c r="AS7" s="71" t="str">
        <f t="shared" ca="1" si="32"/>
        <v/>
      </c>
      <c r="AT7" s="40"/>
      <c r="AU7" s="71" t="str">
        <f t="shared" ca="1" si="32"/>
        <v/>
      </c>
      <c r="AV7" s="40"/>
      <c r="AW7" s="71" t="str">
        <f t="shared" ca="1" si="32"/>
        <v/>
      </c>
      <c r="AX7" s="40"/>
      <c r="AY7" s="71" t="str">
        <f t="shared" ca="1" si="32"/>
        <v/>
      </c>
      <c r="AZ7" s="40"/>
      <c r="BA7" s="71" t="str">
        <f t="shared" ca="1" si="32"/>
        <v/>
      </c>
      <c r="BB7" s="40"/>
      <c r="BC7" s="71" t="str">
        <f t="shared" ca="1" si="32"/>
        <v/>
      </c>
      <c r="BD7" s="40"/>
      <c r="BE7" s="71" t="str">
        <f t="shared" ca="1" si="32"/>
        <v/>
      </c>
      <c r="BF7" s="40"/>
      <c r="BG7" s="71" t="str">
        <f t="shared" ca="1" si="32"/>
        <v/>
      </c>
      <c r="BH7" s="40"/>
      <c r="BI7" s="71" t="str">
        <f t="shared" ca="1" si="32"/>
        <v/>
      </c>
      <c r="BJ7" s="40"/>
      <c r="BK7" s="71" t="str">
        <f t="shared" ca="1" si="32"/>
        <v/>
      </c>
      <c r="BL7" s="40"/>
      <c r="BM7" s="71" t="str">
        <f t="shared" ca="1" si="32"/>
        <v/>
      </c>
      <c r="BN7" s="68"/>
    </row>
    <row r="8" spans="1:66" hidden="1" x14ac:dyDescent="0.25">
      <c r="A8" s="67" t="s">
        <v>37</v>
      </c>
      <c r="B8" s="40"/>
      <c r="C8" s="71" t="str">
        <f t="shared" ca="1" si="31"/>
        <v/>
      </c>
      <c r="D8" s="40"/>
      <c r="E8" s="71" t="str">
        <f t="shared" ca="1" si="32"/>
        <v/>
      </c>
      <c r="F8" s="40"/>
      <c r="G8" s="71" t="str">
        <f t="shared" ca="1" si="32"/>
        <v/>
      </c>
      <c r="H8" s="40"/>
      <c r="I8" s="71" t="str">
        <f t="shared" ca="1" si="32"/>
        <v/>
      </c>
      <c r="J8" s="40"/>
      <c r="K8" s="71" t="str">
        <f t="shared" ca="1" si="32"/>
        <v/>
      </c>
      <c r="L8" s="40"/>
      <c r="M8" s="71" t="str">
        <f t="shared" ca="1" si="32"/>
        <v/>
      </c>
      <c r="N8" s="40"/>
      <c r="O8" s="71" t="str">
        <f t="shared" ca="1" si="32"/>
        <v/>
      </c>
      <c r="P8" s="40"/>
      <c r="Q8" s="71" t="str">
        <f t="shared" ca="1" si="32"/>
        <v/>
      </c>
      <c r="R8" s="40"/>
      <c r="S8" s="71" t="str">
        <f t="shared" ca="1" si="32"/>
        <v/>
      </c>
      <c r="T8" s="40"/>
      <c r="U8" s="71" t="str">
        <f t="shared" ca="1" si="32"/>
        <v/>
      </c>
      <c r="V8" s="40"/>
      <c r="W8" s="71" t="str">
        <f t="shared" ca="1" si="32"/>
        <v/>
      </c>
      <c r="X8" s="40"/>
      <c r="Y8" s="71" t="str">
        <f t="shared" ca="1" si="32"/>
        <v/>
      </c>
      <c r="Z8" s="40"/>
      <c r="AA8" s="71" t="str">
        <f t="shared" ca="1" si="32"/>
        <v/>
      </c>
      <c r="AB8" s="40"/>
      <c r="AC8" s="71" t="str">
        <f t="shared" ca="1" si="32"/>
        <v/>
      </c>
      <c r="AD8" s="40"/>
      <c r="AE8" s="71" t="str">
        <f t="shared" ca="1" si="32"/>
        <v/>
      </c>
      <c r="AF8" s="40"/>
      <c r="AG8" s="71" t="str">
        <f t="shared" ca="1" si="32"/>
        <v/>
      </c>
      <c r="AH8" s="40"/>
      <c r="AI8" s="71" t="str">
        <f t="shared" ca="1" si="32"/>
        <v/>
      </c>
      <c r="AJ8" s="40"/>
      <c r="AK8" s="71" t="str">
        <f t="shared" ca="1" si="32"/>
        <v/>
      </c>
      <c r="AL8" s="40"/>
      <c r="AM8" s="71" t="str">
        <f t="shared" ca="1" si="32"/>
        <v/>
      </c>
      <c r="AN8" s="40"/>
      <c r="AO8" s="71" t="str">
        <f t="shared" ca="1" si="32"/>
        <v/>
      </c>
      <c r="AP8" s="40"/>
      <c r="AQ8" s="71" t="str">
        <f t="shared" ca="1" si="32"/>
        <v/>
      </c>
      <c r="AR8" s="40"/>
      <c r="AS8" s="71" t="str">
        <f t="shared" ca="1" si="32"/>
        <v/>
      </c>
      <c r="AT8" s="40"/>
      <c r="AU8" s="71" t="str">
        <f t="shared" ca="1" si="32"/>
        <v/>
      </c>
      <c r="AV8" s="40"/>
      <c r="AW8" s="71" t="str">
        <f t="shared" ca="1" si="32"/>
        <v/>
      </c>
      <c r="AX8" s="40"/>
      <c r="AY8" s="71" t="str">
        <f t="shared" ca="1" si="32"/>
        <v/>
      </c>
      <c r="AZ8" s="40"/>
      <c r="BA8" s="71" t="str">
        <f t="shared" ca="1" si="32"/>
        <v/>
      </c>
      <c r="BB8" s="40"/>
      <c r="BC8" s="71" t="str">
        <f t="shared" ca="1" si="32"/>
        <v/>
      </c>
      <c r="BD8" s="40"/>
      <c r="BE8" s="71" t="str">
        <f t="shared" ca="1" si="32"/>
        <v/>
      </c>
      <c r="BF8" s="40"/>
      <c r="BG8" s="71" t="str">
        <f t="shared" ca="1" si="32"/>
        <v/>
      </c>
      <c r="BH8" s="40"/>
      <c r="BI8" s="71" t="str">
        <f t="shared" ca="1" si="32"/>
        <v/>
      </c>
      <c r="BJ8" s="40"/>
      <c r="BK8" s="71" t="str">
        <f t="shared" ca="1" si="32"/>
        <v/>
      </c>
      <c r="BL8" s="40"/>
      <c r="BM8" s="71" t="str">
        <f t="shared" ca="1" si="32"/>
        <v/>
      </c>
      <c r="BN8" s="68"/>
    </row>
    <row r="9" spans="1:66" hidden="1" x14ac:dyDescent="0.25">
      <c r="A9" s="67" t="s">
        <v>24</v>
      </c>
      <c r="B9" s="40"/>
      <c r="C9" s="71" t="str">
        <f t="shared" ca="1" si="31"/>
        <v>X</v>
      </c>
      <c r="D9" s="40"/>
      <c r="E9" s="71" t="str">
        <f t="shared" ca="1" si="32"/>
        <v>X</v>
      </c>
      <c r="F9" s="40"/>
      <c r="G9" s="71" t="str">
        <f t="shared" ca="1" si="32"/>
        <v/>
      </c>
      <c r="H9" s="40"/>
      <c r="I9" s="71" t="str">
        <f t="shared" ca="1" si="32"/>
        <v/>
      </c>
      <c r="J9" s="40"/>
      <c r="K9" s="71" t="str">
        <f t="shared" ca="1" si="32"/>
        <v/>
      </c>
      <c r="L9" s="40"/>
      <c r="M9" s="71" t="str">
        <f t="shared" ca="1" si="32"/>
        <v/>
      </c>
      <c r="N9" s="40"/>
      <c r="O9" s="71" t="str">
        <f t="shared" ca="1" si="32"/>
        <v/>
      </c>
      <c r="P9" s="40"/>
      <c r="Q9" s="71" t="str">
        <f t="shared" ca="1" si="32"/>
        <v/>
      </c>
      <c r="R9" s="40"/>
      <c r="S9" s="71" t="str">
        <f t="shared" ca="1" si="32"/>
        <v/>
      </c>
      <c r="T9" s="40"/>
      <c r="U9" s="71" t="str">
        <f t="shared" ca="1" si="32"/>
        <v/>
      </c>
      <c r="V9" s="40"/>
      <c r="W9" s="71" t="str">
        <f t="shared" ca="1" si="32"/>
        <v/>
      </c>
      <c r="X9" s="40"/>
      <c r="Y9" s="71" t="str">
        <f t="shared" ca="1" si="32"/>
        <v/>
      </c>
      <c r="Z9" s="40"/>
      <c r="AA9" s="71" t="str">
        <f t="shared" ca="1" si="32"/>
        <v/>
      </c>
      <c r="AB9" s="40"/>
      <c r="AC9" s="71" t="str">
        <f t="shared" ca="1" si="32"/>
        <v/>
      </c>
      <c r="AD9" s="40"/>
      <c r="AE9" s="71" t="str">
        <f t="shared" ca="1" si="32"/>
        <v/>
      </c>
      <c r="AF9" s="40"/>
      <c r="AG9" s="71" t="str">
        <f t="shared" ca="1" si="32"/>
        <v/>
      </c>
      <c r="AH9" s="40"/>
      <c r="AI9" s="71" t="str">
        <f t="shared" ca="1" si="32"/>
        <v/>
      </c>
      <c r="AJ9" s="40"/>
      <c r="AK9" s="71" t="str">
        <f t="shared" ca="1" si="32"/>
        <v/>
      </c>
      <c r="AL9" s="40"/>
      <c r="AM9" s="71" t="str">
        <f t="shared" ca="1" si="32"/>
        <v/>
      </c>
      <c r="AN9" s="40"/>
      <c r="AO9" s="71" t="str">
        <f t="shared" ca="1" si="32"/>
        <v/>
      </c>
      <c r="AP9" s="40"/>
      <c r="AQ9" s="71" t="str">
        <f t="shared" ca="1" si="32"/>
        <v/>
      </c>
      <c r="AR9" s="40"/>
      <c r="AS9" s="71" t="str">
        <f t="shared" ca="1" si="32"/>
        <v/>
      </c>
      <c r="AT9" s="40"/>
      <c r="AU9" s="71" t="str">
        <f t="shared" ca="1" si="32"/>
        <v/>
      </c>
      <c r="AV9" s="40"/>
      <c r="AW9" s="71" t="str">
        <f t="shared" ca="1" si="32"/>
        <v/>
      </c>
      <c r="AX9" s="40"/>
      <c r="AY9" s="71" t="str">
        <f t="shared" ca="1" si="32"/>
        <v/>
      </c>
      <c r="AZ9" s="40"/>
      <c r="BA9" s="71" t="str">
        <f t="shared" ca="1" si="32"/>
        <v/>
      </c>
      <c r="BB9" s="40"/>
      <c r="BC9" s="71" t="str">
        <f t="shared" ca="1" si="32"/>
        <v/>
      </c>
      <c r="BD9" s="40"/>
      <c r="BE9" s="71" t="str">
        <f t="shared" ca="1" si="32"/>
        <v/>
      </c>
      <c r="BF9" s="40"/>
      <c r="BG9" s="71" t="str">
        <f t="shared" ca="1" si="32"/>
        <v/>
      </c>
      <c r="BH9" s="40"/>
      <c r="BI9" s="71" t="str">
        <f t="shared" ca="1" si="32"/>
        <v/>
      </c>
      <c r="BJ9" s="40"/>
      <c r="BK9" s="71" t="str">
        <f t="shared" ca="1" si="32"/>
        <v/>
      </c>
      <c r="BL9" s="40"/>
      <c r="BM9" s="71" t="str">
        <f t="shared" ca="1" si="32"/>
        <v/>
      </c>
      <c r="BN9" s="68"/>
    </row>
    <row r="10" spans="1:66" hidden="1" x14ac:dyDescent="0.25">
      <c r="A10" s="67" t="s">
        <v>34</v>
      </c>
      <c r="B10" s="40"/>
      <c r="C10" s="71" t="str">
        <f t="shared" ca="1" si="31"/>
        <v>X</v>
      </c>
      <c r="D10" s="40"/>
      <c r="E10" s="71" t="str">
        <f t="shared" ca="1" si="32"/>
        <v/>
      </c>
      <c r="F10" s="40"/>
      <c r="G10" s="71" t="str">
        <f t="shared" ca="1" si="32"/>
        <v/>
      </c>
      <c r="H10" s="40"/>
      <c r="I10" s="71" t="str">
        <f t="shared" ca="1" si="32"/>
        <v/>
      </c>
      <c r="J10" s="40"/>
      <c r="K10" s="71" t="str">
        <f t="shared" ca="1" si="32"/>
        <v/>
      </c>
      <c r="L10" s="40"/>
      <c r="M10" s="71" t="str">
        <f t="shared" ca="1" si="32"/>
        <v/>
      </c>
      <c r="N10" s="40"/>
      <c r="O10" s="71" t="str">
        <f t="shared" ca="1" si="32"/>
        <v/>
      </c>
      <c r="P10" s="40"/>
      <c r="Q10" s="71" t="str">
        <f t="shared" ca="1" si="32"/>
        <v/>
      </c>
      <c r="R10" s="40"/>
      <c r="S10" s="71" t="str">
        <f t="shared" ca="1" si="32"/>
        <v/>
      </c>
      <c r="T10" s="40"/>
      <c r="U10" s="71" t="str">
        <f t="shared" ca="1" si="32"/>
        <v/>
      </c>
      <c r="V10" s="40"/>
      <c r="W10" s="71" t="str">
        <f t="shared" ca="1" si="32"/>
        <v/>
      </c>
      <c r="X10" s="40"/>
      <c r="Y10" s="71" t="str">
        <f t="shared" ca="1" si="32"/>
        <v/>
      </c>
      <c r="Z10" s="40"/>
      <c r="AA10" s="71" t="str">
        <f t="shared" ca="1" si="32"/>
        <v/>
      </c>
      <c r="AB10" s="40"/>
      <c r="AC10" s="71" t="str">
        <f t="shared" ca="1" si="32"/>
        <v/>
      </c>
      <c r="AD10" s="40"/>
      <c r="AE10" s="71" t="str">
        <f t="shared" ca="1" si="32"/>
        <v/>
      </c>
      <c r="AF10" s="40"/>
      <c r="AG10" s="71" t="str">
        <f t="shared" ca="1" si="32"/>
        <v/>
      </c>
      <c r="AH10" s="40"/>
      <c r="AI10" s="71" t="str">
        <f t="shared" ca="1" si="32"/>
        <v/>
      </c>
      <c r="AJ10" s="40"/>
      <c r="AK10" s="71" t="str">
        <f t="shared" ca="1" si="32"/>
        <v/>
      </c>
      <c r="AL10" s="40"/>
      <c r="AM10" s="71" t="str">
        <f t="shared" ca="1" si="32"/>
        <v/>
      </c>
      <c r="AN10" s="40"/>
      <c r="AO10" s="71" t="str">
        <f t="shared" ca="1" si="32"/>
        <v/>
      </c>
      <c r="AP10" s="40"/>
      <c r="AQ10" s="71" t="str">
        <f t="shared" ca="1" si="32"/>
        <v/>
      </c>
      <c r="AR10" s="40"/>
      <c r="AS10" s="71" t="str">
        <f t="shared" ca="1" si="32"/>
        <v/>
      </c>
      <c r="AT10" s="40"/>
      <c r="AU10" s="71" t="str">
        <f t="shared" ca="1" si="32"/>
        <v/>
      </c>
      <c r="AV10" s="40"/>
      <c r="AW10" s="71" t="str">
        <f t="shared" ca="1" si="32"/>
        <v/>
      </c>
      <c r="AX10" s="40"/>
      <c r="AY10" s="71" t="str">
        <f t="shared" ca="1" si="32"/>
        <v/>
      </c>
      <c r="AZ10" s="40"/>
      <c r="BA10" s="71" t="str">
        <f t="shared" ca="1" si="32"/>
        <v/>
      </c>
      <c r="BB10" s="40"/>
      <c r="BC10" s="71" t="str">
        <f t="shared" ca="1" si="32"/>
        <v/>
      </c>
      <c r="BD10" s="40"/>
      <c r="BE10" s="71" t="str">
        <f t="shared" ca="1" si="32"/>
        <v/>
      </c>
      <c r="BF10" s="40"/>
      <c r="BG10" s="71" t="str">
        <f t="shared" ca="1" si="32"/>
        <v/>
      </c>
      <c r="BH10" s="40"/>
      <c r="BI10" s="71" t="str">
        <f t="shared" ca="1" si="32"/>
        <v/>
      </c>
      <c r="BJ10" s="40"/>
      <c r="BK10" s="71" t="str">
        <f t="shared" ca="1" si="32"/>
        <v/>
      </c>
      <c r="BL10" s="40"/>
      <c r="BM10" s="71" t="str">
        <f t="shared" ca="1" si="32"/>
        <v/>
      </c>
      <c r="BN10" s="68"/>
    </row>
    <row r="11" spans="1:66" hidden="1" x14ac:dyDescent="0.25">
      <c r="A11" s="67" t="s">
        <v>29</v>
      </c>
      <c r="B11" s="40"/>
      <c r="C11" s="71" t="str">
        <f t="shared" ca="1" si="31"/>
        <v/>
      </c>
      <c r="D11" s="40"/>
      <c r="E11" s="71" t="str">
        <f t="shared" ca="1" si="32"/>
        <v>X</v>
      </c>
      <c r="F11" s="40"/>
      <c r="G11" s="71" t="str">
        <f t="shared" ca="1" si="32"/>
        <v/>
      </c>
      <c r="H11" s="40"/>
      <c r="I11" s="71" t="str">
        <f t="shared" ca="1" si="32"/>
        <v/>
      </c>
      <c r="J11" s="40"/>
      <c r="K11" s="71" t="str">
        <f t="shared" ca="1" si="32"/>
        <v/>
      </c>
      <c r="L11" s="40"/>
      <c r="M11" s="71" t="str">
        <f t="shared" ca="1" si="32"/>
        <v/>
      </c>
      <c r="N11" s="40"/>
      <c r="O11" s="71" t="str">
        <f t="shared" ca="1" si="32"/>
        <v/>
      </c>
      <c r="P11" s="40"/>
      <c r="Q11" s="71" t="str">
        <f t="shared" ca="1" si="32"/>
        <v/>
      </c>
      <c r="R11" s="40"/>
      <c r="S11" s="71" t="str">
        <f t="shared" ca="1" si="32"/>
        <v/>
      </c>
      <c r="T11" s="40"/>
      <c r="U11" s="71" t="str">
        <f t="shared" ca="1" si="32"/>
        <v/>
      </c>
      <c r="V11" s="40"/>
      <c r="W11" s="71" t="str">
        <f t="shared" ca="1" si="32"/>
        <v/>
      </c>
      <c r="X11" s="40"/>
      <c r="Y11" s="71" t="str">
        <f t="shared" ca="1" si="32"/>
        <v/>
      </c>
      <c r="Z11" s="40"/>
      <c r="AA11" s="71" t="str">
        <f t="shared" ca="1" si="32"/>
        <v/>
      </c>
      <c r="AB11" s="40"/>
      <c r="AC11" s="71" t="str">
        <f t="shared" ca="1" si="32"/>
        <v/>
      </c>
      <c r="AD11" s="40"/>
      <c r="AE11" s="71" t="str">
        <f t="shared" ca="1" si="32"/>
        <v/>
      </c>
      <c r="AF11" s="40"/>
      <c r="AG11" s="71" t="str">
        <f t="shared" ca="1" si="32"/>
        <v/>
      </c>
      <c r="AH11" s="40"/>
      <c r="AI11" s="71" t="str">
        <f t="shared" ca="1" si="32"/>
        <v/>
      </c>
      <c r="AJ11" s="40"/>
      <c r="AK11" s="71" t="str">
        <f t="shared" ca="1" si="32"/>
        <v/>
      </c>
      <c r="AL11" s="40"/>
      <c r="AM11" s="71" t="str">
        <f t="shared" ca="1" si="32"/>
        <v/>
      </c>
      <c r="AN11" s="40"/>
      <c r="AO11" s="71" t="str">
        <f t="shared" ca="1" si="32"/>
        <v/>
      </c>
      <c r="AP11" s="40"/>
      <c r="AQ11" s="71" t="str">
        <f t="shared" ca="1" si="32"/>
        <v/>
      </c>
      <c r="AR11" s="40"/>
      <c r="AS11" s="71" t="str">
        <f t="shared" ca="1" si="32"/>
        <v/>
      </c>
      <c r="AT11" s="40"/>
      <c r="AU11" s="71" t="str">
        <f t="shared" ca="1" si="32"/>
        <v/>
      </c>
      <c r="AV11" s="40"/>
      <c r="AW11" s="71" t="str">
        <f t="shared" ca="1" si="32"/>
        <v/>
      </c>
      <c r="AX11" s="40"/>
      <c r="AY11" s="71" t="str">
        <f t="shared" ca="1" si="32"/>
        <v/>
      </c>
      <c r="AZ11" s="40"/>
      <c r="BA11" s="71" t="str">
        <f t="shared" ca="1" si="32"/>
        <v/>
      </c>
      <c r="BB11" s="40"/>
      <c r="BC11" s="71" t="str">
        <f t="shared" ca="1" si="32"/>
        <v/>
      </c>
      <c r="BD11" s="40"/>
      <c r="BE11" s="71" t="str">
        <f t="shared" ca="1" si="32"/>
        <v/>
      </c>
      <c r="BF11" s="40"/>
      <c r="BG11" s="71" t="str">
        <f t="shared" ca="1" si="32"/>
        <v/>
      </c>
      <c r="BH11" s="40"/>
      <c r="BI11" s="71" t="str">
        <f t="shared" ca="1" si="32"/>
        <v/>
      </c>
      <c r="BJ11" s="40"/>
      <c r="BK11" s="71" t="str">
        <f t="shared" ca="1" si="32"/>
        <v/>
      </c>
      <c r="BL11" s="40"/>
      <c r="BM11" s="71" t="str">
        <f t="shared" ca="1" si="32"/>
        <v/>
      </c>
      <c r="BN11" s="68"/>
    </row>
    <row r="12" spans="1:66" hidden="1" x14ac:dyDescent="0.25">
      <c r="A12" s="67" t="s">
        <v>21</v>
      </c>
      <c r="B12" s="40"/>
      <c r="C12" s="71" t="str">
        <f t="shared" ca="1" si="31"/>
        <v/>
      </c>
      <c r="D12" s="40"/>
      <c r="E12" s="71" t="str">
        <f t="shared" ca="1" si="32"/>
        <v/>
      </c>
      <c r="F12" s="40"/>
      <c r="G12" s="71" t="str">
        <f t="shared" ca="1" si="32"/>
        <v/>
      </c>
      <c r="H12" s="40"/>
      <c r="I12" s="71" t="str">
        <f t="shared" ca="1" si="32"/>
        <v/>
      </c>
      <c r="J12" s="40"/>
      <c r="K12" s="71" t="str">
        <f t="shared" ca="1" si="32"/>
        <v/>
      </c>
      <c r="L12" s="40"/>
      <c r="M12" s="71" t="str">
        <f t="shared" ca="1" si="32"/>
        <v/>
      </c>
      <c r="N12" s="40"/>
      <c r="O12" s="71" t="str">
        <f t="shared" ca="1" si="32"/>
        <v/>
      </c>
      <c r="P12" s="40"/>
      <c r="Q12" s="71" t="str">
        <f t="shared" ca="1" si="32"/>
        <v/>
      </c>
      <c r="R12" s="40"/>
      <c r="S12" s="71" t="str">
        <f t="shared" ca="1" si="32"/>
        <v/>
      </c>
      <c r="T12" s="40"/>
      <c r="U12" s="71" t="str">
        <f t="shared" ca="1" si="32"/>
        <v/>
      </c>
      <c r="V12" s="40"/>
      <c r="W12" s="71" t="str">
        <f t="shared" ca="1" si="32"/>
        <v/>
      </c>
      <c r="X12" s="40"/>
      <c r="Y12" s="71" t="str">
        <f t="shared" ca="1" si="32"/>
        <v/>
      </c>
      <c r="Z12" s="40"/>
      <c r="AA12" s="71" t="str">
        <f t="shared" ca="1" si="32"/>
        <v/>
      </c>
      <c r="AB12" s="40"/>
      <c r="AC12" s="71" t="str">
        <f t="shared" ca="1" si="32"/>
        <v/>
      </c>
      <c r="AD12" s="40"/>
      <c r="AE12" s="71" t="str">
        <f t="shared" ca="1" si="32"/>
        <v/>
      </c>
      <c r="AF12" s="40"/>
      <c r="AG12" s="71" t="str">
        <f t="shared" ca="1" si="32"/>
        <v/>
      </c>
      <c r="AH12" s="40"/>
      <c r="AI12" s="71" t="str">
        <f t="shared" ca="1" si="32"/>
        <v/>
      </c>
      <c r="AJ12" s="40"/>
      <c r="AK12" s="71" t="str">
        <f t="shared" ca="1" si="32"/>
        <v/>
      </c>
      <c r="AL12" s="40"/>
      <c r="AM12" s="71" t="str">
        <f t="shared" ca="1" si="32"/>
        <v/>
      </c>
      <c r="AN12" s="40"/>
      <c r="AO12" s="71" t="str">
        <f t="shared" ca="1" si="32"/>
        <v/>
      </c>
      <c r="AP12" s="40"/>
      <c r="AQ12" s="71" t="str">
        <f t="shared" ca="1" si="32"/>
        <v/>
      </c>
      <c r="AR12" s="40"/>
      <c r="AS12" s="71" t="str">
        <f t="shared" ca="1" si="32"/>
        <v/>
      </c>
      <c r="AT12" s="40"/>
      <c r="AU12" s="71" t="str">
        <f t="shared" ca="1" si="32"/>
        <v/>
      </c>
      <c r="AV12" s="40"/>
      <c r="AW12" s="71" t="str">
        <f t="shared" ca="1" si="32"/>
        <v/>
      </c>
      <c r="AX12" s="40"/>
      <c r="AY12" s="71" t="str">
        <f t="shared" ca="1" si="32"/>
        <v/>
      </c>
      <c r="AZ12" s="40"/>
      <c r="BA12" s="71" t="str">
        <f t="shared" ca="1" si="32"/>
        <v/>
      </c>
      <c r="BB12" s="40"/>
      <c r="BC12" s="71" t="str">
        <f t="shared" ca="1" si="32"/>
        <v/>
      </c>
      <c r="BD12" s="40"/>
      <c r="BE12" s="71" t="str">
        <f t="shared" ca="1" si="32"/>
        <v/>
      </c>
      <c r="BF12" s="40"/>
      <c r="BG12" s="71" t="str">
        <f t="shared" ca="1" si="32"/>
        <v/>
      </c>
      <c r="BH12" s="40"/>
      <c r="BI12" s="71" t="str">
        <f t="shared" ca="1" si="32"/>
        <v/>
      </c>
      <c r="BJ12" s="40"/>
      <c r="BK12" s="71" t="str">
        <f t="shared" ca="1" si="32"/>
        <v/>
      </c>
      <c r="BL12" s="40"/>
      <c r="BM12" s="71" t="str">
        <f t="shared" ca="1" si="32"/>
        <v/>
      </c>
      <c r="BN12" s="68"/>
    </row>
    <row r="13" spans="1:66" hidden="1" x14ac:dyDescent="0.25">
      <c r="A13" s="67" t="s">
        <v>40</v>
      </c>
      <c r="B13" s="40"/>
      <c r="C13" s="71" t="str">
        <f t="shared" ca="1" si="31"/>
        <v/>
      </c>
      <c r="D13" s="40"/>
      <c r="E13" s="71" t="str">
        <f t="shared" ca="1" si="32"/>
        <v/>
      </c>
      <c r="F13" s="40"/>
      <c r="G13" s="71" t="str">
        <f t="shared" ca="1" si="32"/>
        <v/>
      </c>
      <c r="H13" s="40"/>
      <c r="I13" s="71" t="str">
        <f t="shared" ca="1" si="32"/>
        <v/>
      </c>
      <c r="J13" s="40"/>
      <c r="K13" s="71" t="str">
        <f t="shared" ca="1" si="32"/>
        <v/>
      </c>
      <c r="L13" s="40"/>
      <c r="M13" s="71" t="str">
        <f t="shared" ca="1" si="32"/>
        <v/>
      </c>
      <c r="N13" s="40"/>
      <c r="O13" s="71" t="str">
        <f t="shared" ca="1" si="32"/>
        <v/>
      </c>
      <c r="P13" s="40"/>
      <c r="Q13" s="71" t="str">
        <f t="shared" ca="1" si="32"/>
        <v/>
      </c>
      <c r="R13" s="40"/>
      <c r="S13" s="71" t="str">
        <f t="shared" ref="E13:BM21" ca="1" si="33">IF(R$2="","",IF(TYPE(VLOOKUP($A13,INDIRECT(R$2&amp;"!$Ak$3:$Ak$29"),1,FALSE))=16,"","X"))</f>
        <v/>
      </c>
      <c r="T13" s="40"/>
      <c r="U13" s="71" t="str">
        <f t="shared" ca="1" si="33"/>
        <v/>
      </c>
      <c r="V13" s="40"/>
      <c r="W13" s="71" t="str">
        <f t="shared" ca="1" si="33"/>
        <v/>
      </c>
      <c r="X13" s="40"/>
      <c r="Y13" s="71" t="str">
        <f t="shared" ca="1" si="33"/>
        <v/>
      </c>
      <c r="Z13" s="40"/>
      <c r="AA13" s="71" t="str">
        <f t="shared" ca="1" si="33"/>
        <v/>
      </c>
      <c r="AB13" s="40"/>
      <c r="AC13" s="71" t="str">
        <f t="shared" ca="1" si="33"/>
        <v/>
      </c>
      <c r="AD13" s="40"/>
      <c r="AE13" s="71" t="str">
        <f t="shared" ca="1" si="33"/>
        <v/>
      </c>
      <c r="AF13" s="40"/>
      <c r="AG13" s="71" t="str">
        <f t="shared" ca="1" si="33"/>
        <v/>
      </c>
      <c r="AH13" s="40"/>
      <c r="AI13" s="71" t="str">
        <f t="shared" ca="1" si="33"/>
        <v/>
      </c>
      <c r="AJ13" s="40"/>
      <c r="AK13" s="71" t="str">
        <f t="shared" ca="1" si="33"/>
        <v/>
      </c>
      <c r="AL13" s="40"/>
      <c r="AM13" s="71" t="str">
        <f t="shared" ca="1" si="33"/>
        <v/>
      </c>
      <c r="AN13" s="40"/>
      <c r="AO13" s="71" t="str">
        <f t="shared" ca="1" si="33"/>
        <v/>
      </c>
      <c r="AP13" s="40"/>
      <c r="AQ13" s="71" t="str">
        <f t="shared" ca="1" si="33"/>
        <v/>
      </c>
      <c r="AR13" s="40"/>
      <c r="AS13" s="71" t="str">
        <f t="shared" ca="1" si="33"/>
        <v/>
      </c>
      <c r="AT13" s="40"/>
      <c r="AU13" s="71" t="str">
        <f t="shared" ca="1" si="33"/>
        <v/>
      </c>
      <c r="AV13" s="40"/>
      <c r="AW13" s="71" t="str">
        <f t="shared" ca="1" si="33"/>
        <v/>
      </c>
      <c r="AX13" s="40"/>
      <c r="AY13" s="71" t="str">
        <f t="shared" ca="1" si="33"/>
        <v/>
      </c>
      <c r="AZ13" s="40"/>
      <c r="BA13" s="71" t="str">
        <f t="shared" ca="1" si="33"/>
        <v/>
      </c>
      <c r="BB13" s="40"/>
      <c r="BC13" s="71" t="str">
        <f t="shared" ca="1" si="33"/>
        <v/>
      </c>
      <c r="BD13" s="40"/>
      <c r="BE13" s="71" t="str">
        <f t="shared" ca="1" si="33"/>
        <v/>
      </c>
      <c r="BF13" s="40"/>
      <c r="BG13" s="71" t="str">
        <f t="shared" ca="1" si="33"/>
        <v/>
      </c>
      <c r="BH13" s="40"/>
      <c r="BI13" s="71" t="str">
        <f t="shared" ca="1" si="33"/>
        <v/>
      </c>
      <c r="BJ13" s="40"/>
      <c r="BK13" s="71" t="str">
        <f t="shared" ca="1" si="33"/>
        <v/>
      </c>
      <c r="BL13" s="40"/>
      <c r="BM13" s="71" t="str">
        <f t="shared" ca="1" si="33"/>
        <v/>
      </c>
      <c r="BN13" s="68"/>
    </row>
    <row r="14" spans="1:66" hidden="1" x14ac:dyDescent="0.25">
      <c r="A14" s="67" t="s">
        <v>41</v>
      </c>
      <c r="B14" s="40"/>
      <c r="C14" s="71" t="str">
        <f t="shared" ca="1" si="31"/>
        <v/>
      </c>
      <c r="D14" s="40"/>
      <c r="E14" s="71" t="str">
        <f t="shared" ca="1" si="33"/>
        <v/>
      </c>
      <c r="F14" s="40"/>
      <c r="G14" s="71" t="str">
        <f t="shared" ca="1" si="33"/>
        <v/>
      </c>
      <c r="H14" s="40"/>
      <c r="I14" s="71" t="str">
        <f t="shared" ca="1" si="33"/>
        <v/>
      </c>
      <c r="J14" s="40"/>
      <c r="K14" s="71" t="str">
        <f t="shared" ca="1" si="33"/>
        <v/>
      </c>
      <c r="L14" s="40"/>
      <c r="M14" s="71" t="str">
        <f t="shared" ca="1" si="33"/>
        <v/>
      </c>
      <c r="N14" s="40"/>
      <c r="O14" s="71" t="str">
        <f t="shared" ca="1" si="33"/>
        <v/>
      </c>
      <c r="P14" s="40"/>
      <c r="Q14" s="71" t="str">
        <f t="shared" ca="1" si="33"/>
        <v/>
      </c>
      <c r="R14" s="40"/>
      <c r="S14" s="71" t="str">
        <f t="shared" ca="1" si="33"/>
        <v/>
      </c>
      <c r="T14" s="40"/>
      <c r="U14" s="71" t="str">
        <f t="shared" ca="1" si="33"/>
        <v/>
      </c>
      <c r="V14" s="40"/>
      <c r="W14" s="71" t="str">
        <f t="shared" ca="1" si="33"/>
        <v/>
      </c>
      <c r="X14" s="40"/>
      <c r="Y14" s="71" t="str">
        <f t="shared" ca="1" si="33"/>
        <v/>
      </c>
      <c r="Z14" s="40"/>
      <c r="AA14" s="71" t="str">
        <f t="shared" ca="1" si="33"/>
        <v/>
      </c>
      <c r="AB14" s="40"/>
      <c r="AC14" s="71" t="str">
        <f t="shared" ca="1" si="33"/>
        <v/>
      </c>
      <c r="AD14" s="40"/>
      <c r="AE14" s="71" t="str">
        <f t="shared" ca="1" si="33"/>
        <v/>
      </c>
      <c r="AF14" s="40"/>
      <c r="AG14" s="71" t="str">
        <f t="shared" ca="1" si="33"/>
        <v/>
      </c>
      <c r="AH14" s="40"/>
      <c r="AI14" s="71" t="str">
        <f t="shared" ca="1" si="33"/>
        <v/>
      </c>
      <c r="AJ14" s="40"/>
      <c r="AK14" s="71" t="str">
        <f t="shared" ca="1" si="33"/>
        <v/>
      </c>
      <c r="AL14" s="40"/>
      <c r="AM14" s="71" t="str">
        <f t="shared" ca="1" si="33"/>
        <v/>
      </c>
      <c r="AN14" s="40"/>
      <c r="AO14" s="71" t="str">
        <f t="shared" ca="1" si="33"/>
        <v/>
      </c>
      <c r="AP14" s="40"/>
      <c r="AQ14" s="71" t="str">
        <f t="shared" ca="1" si="33"/>
        <v/>
      </c>
      <c r="AR14" s="40"/>
      <c r="AS14" s="71" t="str">
        <f t="shared" ca="1" si="33"/>
        <v/>
      </c>
      <c r="AT14" s="40"/>
      <c r="AU14" s="71" t="str">
        <f t="shared" ca="1" si="33"/>
        <v/>
      </c>
      <c r="AV14" s="40"/>
      <c r="AW14" s="71" t="str">
        <f t="shared" ca="1" si="33"/>
        <v/>
      </c>
      <c r="AX14" s="40"/>
      <c r="AY14" s="71" t="str">
        <f t="shared" ca="1" si="33"/>
        <v/>
      </c>
      <c r="AZ14" s="40"/>
      <c r="BA14" s="71" t="str">
        <f t="shared" ca="1" si="33"/>
        <v/>
      </c>
      <c r="BB14" s="40"/>
      <c r="BC14" s="71" t="str">
        <f t="shared" ca="1" si="33"/>
        <v/>
      </c>
      <c r="BD14" s="40"/>
      <c r="BE14" s="71" t="str">
        <f t="shared" ca="1" si="33"/>
        <v/>
      </c>
      <c r="BF14" s="40"/>
      <c r="BG14" s="71" t="str">
        <f t="shared" ca="1" si="33"/>
        <v/>
      </c>
      <c r="BH14" s="40"/>
      <c r="BI14" s="71" t="str">
        <f t="shared" ca="1" si="33"/>
        <v/>
      </c>
      <c r="BJ14" s="40"/>
      <c r="BK14" s="71" t="str">
        <f t="shared" ca="1" si="33"/>
        <v/>
      </c>
      <c r="BL14" s="40"/>
      <c r="BM14" s="71" t="str">
        <f t="shared" ca="1" si="33"/>
        <v/>
      </c>
      <c r="BN14" s="68"/>
    </row>
    <row r="15" spans="1:66" x14ac:dyDescent="0.25">
      <c r="A15" s="67" t="s">
        <v>30</v>
      </c>
      <c r="B15" s="40"/>
      <c r="C15" s="71" t="str">
        <f t="shared" ca="1" si="31"/>
        <v/>
      </c>
      <c r="D15" s="40" t="s">
        <v>55</v>
      </c>
      <c r="E15" s="71" t="str">
        <f t="shared" ca="1" si="33"/>
        <v>X</v>
      </c>
      <c r="F15" s="40"/>
      <c r="G15" s="71" t="str">
        <f t="shared" ca="1" si="33"/>
        <v/>
      </c>
      <c r="H15" s="40"/>
      <c r="I15" s="71" t="str">
        <f t="shared" ca="1" si="33"/>
        <v/>
      </c>
      <c r="J15" s="40"/>
      <c r="K15" s="71" t="str">
        <f t="shared" ca="1" si="33"/>
        <v/>
      </c>
      <c r="L15" s="40"/>
      <c r="M15" s="71" t="str">
        <f t="shared" ca="1" si="33"/>
        <v/>
      </c>
      <c r="N15" s="40"/>
      <c r="O15" s="71" t="str">
        <f t="shared" ca="1" si="33"/>
        <v/>
      </c>
      <c r="P15" s="40"/>
      <c r="Q15" s="71" t="str">
        <f t="shared" ca="1" si="33"/>
        <v/>
      </c>
      <c r="R15" s="40"/>
      <c r="S15" s="71" t="str">
        <f t="shared" ca="1" si="33"/>
        <v/>
      </c>
      <c r="T15" s="40"/>
      <c r="U15" s="71" t="str">
        <f t="shared" ca="1" si="33"/>
        <v/>
      </c>
      <c r="V15" s="40"/>
      <c r="W15" s="71" t="str">
        <f t="shared" ca="1" si="33"/>
        <v/>
      </c>
      <c r="X15" s="40"/>
      <c r="Y15" s="71" t="str">
        <f t="shared" ca="1" si="33"/>
        <v/>
      </c>
      <c r="Z15" s="40"/>
      <c r="AA15" s="71" t="str">
        <f t="shared" ca="1" si="33"/>
        <v/>
      </c>
      <c r="AB15" s="40"/>
      <c r="AC15" s="71" t="str">
        <f t="shared" ca="1" si="33"/>
        <v/>
      </c>
      <c r="AD15" s="40"/>
      <c r="AE15" s="71" t="str">
        <f t="shared" ca="1" si="33"/>
        <v/>
      </c>
      <c r="AF15" s="40"/>
      <c r="AG15" s="71" t="str">
        <f t="shared" ca="1" si="33"/>
        <v/>
      </c>
      <c r="AH15" s="40"/>
      <c r="AI15" s="71" t="str">
        <f t="shared" ca="1" si="33"/>
        <v/>
      </c>
      <c r="AJ15" s="40"/>
      <c r="AK15" s="71" t="str">
        <f t="shared" ca="1" si="33"/>
        <v/>
      </c>
      <c r="AL15" s="40"/>
      <c r="AM15" s="71" t="str">
        <f t="shared" ca="1" si="33"/>
        <v/>
      </c>
      <c r="AN15" s="40"/>
      <c r="AO15" s="71" t="str">
        <f t="shared" ca="1" si="33"/>
        <v/>
      </c>
      <c r="AP15" s="40"/>
      <c r="AQ15" s="71" t="str">
        <f t="shared" ca="1" si="33"/>
        <v/>
      </c>
      <c r="AR15" s="40"/>
      <c r="AS15" s="71" t="str">
        <f t="shared" ca="1" si="33"/>
        <v/>
      </c>
      <c r="AT15" s="40"/>
      <c r="AU15" s="71" t="str">
        <f t="shared" ca="1" si="33"/>
        <v/>
      </c>
      <c r="AV15" s="40"/>
      <c r="AW15" s="71" t="str">
        <f t="shared" ca="1" si="33"/>
        <v/>
      </c>
      <c r="AX15" s="40"/>
      <c r="AY15" s="71" t="str">
        <f t="shared" ca="1" si="33"/>
        <v/>
      </c>
      <c r="AZ15" s="40"/>
      <c r="BA15" s="71" t="str">
        <f t="shared" ca="1" si="33"/>
        <v/>
      </c>
      <c r="BB15" s="40"/>
      <c r="BC15" s="71" t="str">
        <f t="shared" ca="1" si="33"/>
        <v/>
      </c>
      <c r="BD15" s="40"/>
      <c r="BE15" s="71" t="str">
        <f t="shared" ca="1" si="33"/>
        <v/>
      </c>
      <c r="BF15" s="40"/>
      <c r="BG15" s="71" t="str">
        <f t="shared" ca="1" si="33"/>
        <v/>
      </c>
      <c r="BH15" s="40"/>
      <c r="BI15" s="71" t="str">
        <f t="shared" ca="1" si="33"/>
        <v/>
      </c>
      <c r="BJ15" s="40"/>
      <c r="BK15" s="71" t="str">
        <f t="shared" ca="1" si="33"/>
        <v/>
      </c>
      <c r="BL15" s="40"/>
      <c r="BM15" s="71" t="str">
        <f t="shared" ca="1" si="33"/>
        <v/>
      </c>
      <c r="BN15" s="68"/>
    </row>
    <row r="16" spans="1:66" hidden="1" x14ac:dyDescent="0.25">
      <c r="A16" s="67" t="s">
        <v>18</v>
      </c>
      <c r="B16" s="40"/>
      <c r="C16" s="71" t="str">
        <f t="shared" ca="1" si="31"/>
        <v>X</v>
      </c>
      <c r="D16" s="40"/>
      <c r="E16" s="71" t="str">
        <f t="shared" ca="1" si="33"/>
        <v>X</v>
      </c>
      <c r="F16" s="40"/>
      <c r="G16" s="71" t="str">
        <f t="shared" ca="1" si="33"/>
        <v/>
      </c>
      <c r="H16" s="40"/>
      <c r="I16" s="71" t="str">
        <f t="shared" ca="1" si="33"/>
        <v/>
      </c>
      <c r="J16" s="40"/>
      <c r="K16" s="71" t="str">
        <f t="shared" ca="1" si="33"/>
        <v/>
      </c>
      <c r="L16" s="40"/>
      <c r="M16" s="71" t="str">
        <f t="shared" ca="1" si="33"/>
        <v/>
      </c>
      <c r="N16" s="40"/>
      <c r="O16" s="71" t="str">
        <f t="shared" ca="1" si="33"/>
        <v/>
      </c>
      <c r="P16" s="40"/>
      <c r="Q16" s="71" t="str">
        <f t="shared" ca="1" si="33"/>
        <v/>
      </c>
      <c r="R16" s="40"/>
      <c r="S16" s="71" t="str">
        <f t="shared" ca="1" si="33"/>
        <v/>
      </c>
      <c r="T16" s="40"/>
      <c r="U16" s="71" t="str">
        <f t="shared" ca="1" si="33"/>
        <v/>
      </c>
      <c r="V16" s="40"/>
      <c r="W16" s="71" t="str">
        <f t="shared" ca="1" si="33"/>
        <v/>
      </c>
      <c r="X16" s="40"/>
      <c r="Y16" s="71" t="str">
        <f t="shared" ca="1" si="33"/>
        <v/>
      </c>
      <c r="Z16" s="40"/>
      <c r="AA16" s="71" t="str">
        <f t="shared" ca="1" si="33"/>
        <v/>
      </c>
      <c r="AB16" s="40"/>
      <c r="AC16" s="71" t="str">
        <f t="shared" ca="1" si="33"/>
        <v/>
      </c>
      <c r="AD16" s="40"/>
      <c r="AE16" s="71" t="str">
        <f t="shared" ca="1" si="33"/>
        <v/>
      </c>
      <c r="AF16" s="40"/>
      <c r="AG16" s="71" t="str">
        <f t="shared" ca="1" si="33"/>
        <v/>
      </c>
      <c r="AH16" s="40"/>
      <c r="AI16" s="71" t="str">
        <f t="shared" ca="1" si="33"/>
        <v/>
      </c>
      <c r="AJ16" s="40"/>
      <c r="AK16" s="71" t="str">
        <f t="shared" ca="1" si="33"/>
        <v/>
      </c>
      <c r="AL16" s="40"/>
      <c r="AM16" s="71" t="str">
        <f t="shared" ca="1" si="33"/>
        <v/>
      </c>
      <c r="AN16" s="40"/>
      <c r="AO16" s="71" t="str">
        <f t="shared" ca="1" si="33"/>
        <v/>
      </c>
      <c r="AP16" s="40"/>
      <c r="AQ16" s="71" t="str">
        <f t="shared" ca="1" si="33"/>
        <v/>
      </c>
      <c r="AR16" s="40"/>
      <c r="AS16" s="71" t="str">
        <f t="shared" ca="1" si="33"/>
        <v/>
      </c>
      <c r="AT16" s="40"/>
      <c r="AU16" s="71" t="str">
        <f t="shared" ca="1" si="33"/>
        <v/>
      </c>
      <c r="AV16" s="40"/>
      <c r="AW16" s="71" t="str">
        <f t="shared" ca="1" si="33"/>
        <v/>
      </c>
      <c r="AX16" s="40"/>
      <c r="AY16" s="71" t="str">
        <f t="shared" ca="1" si="33"/>
        <v/>
      </c>
      <c r="AZ16" s="40"/>
      <c r="BA16" s="71" t="str">
        <f t="shared" ca="1" si="33"/>
        <v/>
      </c>
      <c r="BB16" s="40"/>
      <c r="BC16" s="71" t="str">
        <f t="shared" ca="1" si="33"/>
        <v/>
      </c>
      <c r="BD16" s="40"/>
      <c r="BE16" s="71" t="str">
        <f t="shared" ca="1" si="33"/>
        <v/>
      </c>
      <c r="BF16" s="40"/>
      <c r="BG16" s="71" t="str">
        <f t="shared" ca="1" si="33"/>
        <v/>
      </c>
      <c r="BH16" s="40"/>
      <c r="BI16" s="71" t="str">
        <f t="shared" ca="1" si="33"/>
        <v/>
      </c>
      <c r="BJ16" s="40"/>
      <c r="BK16" s="71" t="str">
        <f t="shared" ca="1" si="33"/>
        <v/>
      </c>
      <c r="BL16" s="40"/>
      <c r="BM16" s="71" t="str">
        <f t="shared" ca="1" si="33"/>
        <v/>
      </c>
      <c r="BN16" s="68"/>
    </row>
    <row r="17" spans="1:66" hidden="1" x14ac:dyDescent="0.25">
      <c r="A17" s="67" t="s">
        <v>46</v>
      </c>
      <c r="B17" s="40"/>
      <c r="C17" s="71" t="str">
        <f t="shared" ca="1" si="31"/>
        <v/>
      </c>
      <c r="D17" s="40"/>
      <c r="E17" s="71" t="str">
        <f t="shared" ca="1" si="33"/>
        <v>X</v>
      </c>
      <c r="F17" s="40"/>
      <c r="G17" s="71" t="str">
        <f t="shared" ca="1" si="33"/>
        <v/>
      </c>
      <c r="H17" s="40"/>
      <c r="I17" s="71" t="str">
        <f t="shared" ca="1" si="33"/>
        <v/>
      </c>
      <c r="J17" s="40"/>
      <c r="K17" s="71" t="str">
        <f t="shared" ca="1" si="33"/>
        <v/>
      </c>
      <c r="L17" s="40"/>
      <c r="M17" s="71" t="str">
        <f t="shared" ca="1" si="33"/>
        <v/>
      </c>
      <c r="N17" s="40"/>
      <c r="O17" s="71" t="str">
        <f t="shared" ca="1" si="33"/>
        <v/>
      </c>
      <c r="P17" s="40"/>
      <c r="Q17" s="71" t="str">
        <f t="shared" ca="1" si="33"/>
        <v/>
      </c>
      <c r="R17" s="40"/>
      <c r="S17" s="71" t="str">
        <f t="shared" ca="1" si="33"/>
        <v/>
      </c>
      <c r="T17" s="40"/>
      <c r="U17" s="71" t="str">
        <f t="shared" ca="1" si="33"/>
        <v/>
      </c>
      <c r="V17" s="40"/>
      <c r="W17" s="71" t="str">
        <f t="shared" ca="1" si="33"/>
        <v/>
      </c>
      <c r="X17" s="40"/>
      <c r="Y17" s="71" t="str">
        <f t="shared" ca="1" si="33"/>
        <v/>
      </c>
      <c r="Z17" s="40"/>
      <c r="AA17" s="71" t="str">
        <f t="shared" ca="1" si="33"/>
        <v/>
      </c>
      <c r="AB17" s="40"/>
      <c r="AC17" s="71" t="str">
        <f t="shared" ca="1" si="33"/>
        <v/>
      </c>
      <c r="AD17" s="40"/>
      <c r="AE17" s="71" t="str">
        <f t="shared" ca="1" si="33"/>
        <v/>
      </c>
      <c r="AF17" s="40"/>
      <c r="AG17" s="71" t="str">
        <f t="shared" ca="1" si="33"/>
        <v/>
      </c>
      <c r="AH17" s="40"/>
      <c r="AI17" s="71" t="str">
        <f t="shared" ca="1" si="33"/>
        <v/>
      </c>
      <c r="AJ17" s="40"/>
      <c r="AK17" s="71" t="str">
        <f t="shared" ca="1" si="33"/>
        <v/>
      </c>
      <c r="AL17" s="40"/>
      <c r="AM17" s="71" t="str">
        <f t="shared" ca="1" si="33"/>
        <v/>
      </c>
      <c r="AN17" s="40"/>
      <c r="AO17" s="71" t="str">
        <f t="shared" ca="1" si="33"/>
        <v/>
      </c>
      <c r="AP17" s="40"/>
      <c r="AQ17" s="71" t="str">
        <f t="shared" ca="1" si="33"/>
        <v/>
      </c>
      <c r="AR17" s="40"/>
      <c r="AS17" s="71" t="str">
        <f t="shared" ca="1" si="33"/>
        <v/>
      </c>
      <c r="AT17" s="40"/>
      <c r="AU17" s="71" t="str">
        <f t="shared" ca="1" si="33"/>
        <v/>
      </c>
      <c r="AV17" s="40"/>
      <c r="AW17" s="71" t="str">
        <f t="shared" ca="1" si="33"/>
        <v/>
      </c>
      <c r="AX17" s="40"/>
      <c r="AY17" s="71" t="str">
        <f t="shared" ca="1" si="33"/>
        <v/>
      </c>
      <c r="AZ17" s="40"/>
      <c r="BA17" s="71" t="str">
        <f t="shared" ca="1" si="33"/>
        <v/>
      </c>
      <c r="BB17" s="40"/>
      <c r="BC17" s="71" t="str">
        <f t="shared" ca="1" si="33"/>
        <v/>
      </c>
      <c r="BD17" s="40"/>
      <c r="BE17" s="71" t="str">
        <f t="shared" ca="1" si="33"/>
        <v/>
      </c>
      <c r="BF17" s="40"/>
      <c r="BG17" s="71" t="str">
        <f t="shared" ca="1" si="33"/>
        <v/>
      </c>
      <c r="BH17" s="40"/>
      <c r="BI17" s="71" t="str">
        <f t="shared" ca="1" si="33"/>
        <v/>
      </c>
      <c r="BJ17" s="40"/>
      <c r="BK17" s="71" t="str">
        <f t="shared" ca="1" si="33"/>
        <v/>
      </c>
      <c r="BL17" s="40"/>
      <c r="BM17" s="71" t="str">
        <f t="shared" ca="1" si="33"/>
        <v/>
      </c>
      <c r="BN17" s="68"/>
    </row>
    <row r="18" spans="1:66" hidden="1" x14ac:dyDescent="0.25">
      <c r="A18" s="67" t="s">
        <v>32</v>
      </c>
      <c r="B18" s="40"/>
      <c r="C18" s="71" t="str">
        <f t="shared" ca="1" si="31"/>
        <v>X</v>
      </c>
      <c r="D18" s="40"/>
      <c r="E18" s="71" t="str">
        <f t="shared" ca="1" si="33"/>
        <v/>
      </c>
      <c r="F18" s="40"/>
      <c r="G18" s="71" t="str">
        <f t="shared" ca="1" si="33"/>
        <v/>
      </c>
      <c r="H18" s="40"/>
      <c r="I18" s="71" t="str">
        <f t="shared" ca="1" si="33"/>
        <v/>
      </c>
      <c r="J18" s="40"/>
      <c r="K18" s="71" t="str">
        <f t="shared" ca="1" si="33"/>
        <v/>
      </c>
      <c r="L18" s="40"/>
      <c r="M18" s="71" t="str">
        <f t="shared" ca="1" si="33"/>
        <v/>
      </c>
      <c r="N18" s="40"/>
      <c r="O18" s="71" t="str">
        <f t="shared" ca="1" si="33"/>
        <v/>
      </c>
      <c r="P18" s="40"/>
      <c r="Q18" s="71" t="str">
        <f t="shared" ca="1" si="33"/>
        <v/>
      </c>
      <c r="R18" s="40"/>
      <c r="S18" s="71" t="str">
        <f t="shared" ca="1" si="33"/>
        <v/>
      </c>
      <c r="T18" s="40"/>
      <c r="U18" s="71" t="str">
        <f t="shared" ca="1" si="33"/>
        <v/>
      </c>
      <c r="V18" s="40"/>
      <c r="W18" s="71" t="str">
        <f t="shared" ca="1" si="33"/>
        <v/>
      </c>
      <c r="X18" s="40"/>
      <c r="Y18" s="71" t="str">
        <f t="shared" ca="1" si="33"/>
        <v/>
      </c>
      <c r="Z18" s="40"/>
      <c r="AA18" s="71" t="str">
        <f t="shared" ca="1" si="33"/>
        <v/>
      </c>
      <c r="AB18" s="40"/>
      <c r="AC18" s="71" t="str">
        <f t="shared" ca="1" si="33"/>
        <v/>
      </c>
      <c r="AD18" s="40"/>
      <c r="AE18" s="71" t="str">
        <f t="shared" ca="1" si="33"/>
        <v/>
      </c>
      <c r="AF18" s="40"/>
      <c r="AG18" s="71" t="str">
        <f t="shared" ca="1" si="33"/>
        <v/>
      </c>
      <c r="AH18" s="40"/>
      <c r="AI18" s="71" t="str">
        <f t="shared" ca="1" si="33"/>
        <v/>
      </c>
      <c r="AJ18" s="40"/>
      <c r="AK18" s="71" t="str">
        <f t="shared" ca="1" si="33"/>
        <v/>
      </c>
      <c r="AL18" s="40"/>
      <c r="AM18" s="71" t="str">
        <f t="shared" ca="1" si="33"/>
        <v/>
      </c>
      <c r="AN18" s="40"/>
      <c r="AO18" s="71" t="str">
        <f t="shared" ca="1" si="33"/>
        <v/>
      </c>
      <c r="AP18" s="40"/>
      <c r="AQ18" s="71" t="str">
        <f t="shared" ca="1" si="33"/>
        <v/>
      </c>
      <c r="AR18" s="40"/>
      <c r="AS18" s="71" t="str">
        <f t="shared" ca="1" si="33"/>
        <v/>
      </c>
      <c r="AT18" s="40"/>
      <c r="AU18" s="71" t="str">
        <f t="shared" ca="1" si="33"/>
        <v/>
      </c>
      <c r="AV18" s="40"/>
      <c r="AW18" s="71" t="str">
        <f t="shared" ca="1" si="33"/>
        <v/>
      </c>
      <c r="AX18" s="40"/>
      <c r="AY18" s="71" t="str">
        <f t="shared" ca="1" si="33"/>
        <v/>
      </c>
      <c r="AZ18" s="40"/>
      <c r="BA18" s="71" t="str">
        <f t="shared" ca="1" si="33"/>
        <v/>
      </c>
      <c r="BB18" s="40"/>
      <c r="BC18" s="71" t="str">
        <f t="shared" ca="1" si="33"/>
        <v/>
      </c>
      <c r="BD18" s="40"/>
      <c r="BE18" s="71" t="str">
        <f t="shared" ca="1" si="33"/>
        <v/>
      </c>
      <c r="BF18" s="40"/>
      <c r="BG18" s="71" t="str">
        <f t="shared" ca="1" si="33"/>
        <v/>
      </c>
      <c r="BH18" s="40"/>
      <c r="BI18" s="71" t="str">
        <f t="shared" ca="1" si="33"/>
        <v/>
      </c>
      <c r="BJ18" s="40"/>
      <c r="BK18" s="71" t="str">
        <f t="shared" ca="1" si="33"/>
        <v/>
      </c>
      <c r="BL18" s="40"/>
      <c r="BM18" s="71" t="str">
        <f t="shared" ca="1" si="33"/>
        <v/>
      </c>
      <c r="BN18" s="68"/>
    </row>
    <row r="19" spans="1:66" hidden="1" x14ac:dyDescent="0.25">
      <c r="A19" s="67" t="s">
        <v>38</v>
      </c>
      <c r="B19" s="40"/>
      <c r="C19" s="71" t="str">
        <f t="shared" ca="1" si="31"/>
        <v/>
      </c>
      <c r="D19" s="40"/>
      <c r="E19" s="71" t="str">
        <f t="shared" ca="1" si="33"/>
        <v>X</v>
      </c>
      <c r="F19" s="40"/>
      <c r="G19" s="71" t="str">
        <f t="shared" ca="1" si="33"/>
        <v/>
      </c>
      <c r="H19" s="40"/>
      <c r="I19" s="71" t="str">
        <f t="shared" ca="1" si="33"/>
        <v/>
      </c>
      <c r="J19" s="40"/>
      <c r="K19" s="71" t="str">
        <f t="shared" ca="1" si="33"/>
        <v/>
      </c>
      <c r="L19" s="40"/>
      <c r="M19" s="71" t="str">
        <f t="shared" ca="1" si="33"/>
        <v/>
      </c>
      <c r="N19" s="40"/>
      <c r="O19" s="71" t="str">
        <f t="shared" ca="1" si="33"/>
        <v/>
      </c>
      <c r="P19" s="40"/>
      <c r="Q19" s="71" t="str">
        <f t="shared" ca="1" si="33"/>
        <v/>
      </c>
      <c r="R19" s="40"/>
      <c r="S19" s="71" t="str">
        <f t="shared" ca="1" si="33"/>
        <v/>
      </c>
      <c r="T19" s="40"/>
      <c r="U19" s="71" t="str">
        <f t="shared" ca="1" si="33"/>
        <v/>
      </c>
      <c r="V19" s="40"/>
      <c r="W19" s="71" t="str">
        <f t="shared" ca="1" si="33"/>
        <v/>
      </c>
      <c r="X19" s="40"/>
      <c r="Y19" s="71" t="str">
        <f t="shared" ca="1" si="33"/>
        <v/>
      </c>
      <c r="Z19" s="40"/>
      <c r="AA19" s="71" t="str">
        <f t="shared" ca="1" si="33"/>
        <v/>
      </c>
      <c r="AB19" s="40"/>
      <c r="AC19" s="71" t="str">
        <f t="shared" ca="1" si="33"/>
        <v/>
      </c>
      <c r="AD19" s="40"/>
      <c r="AE19" s="71" t="str">
        <f t="shared" ca="1" si="33"/>
        <v/>
      </c>
      <c r="AF19" s="40"/>
      <c r="AG19" s="71" t="str">
        <f t="shared" ca="1" si="33"/>
        <v/>
      </c>
      <c r="AH19" s="40"/>
      <c r="AI19" s="71" t="str">
        <f t="shared" ca="1" si="33"/>
        <v/>
      </c>
      <c r="AJ19" s="40"/>
      <c r="AK19" s="71" t="str">
        <f t="shared" ca="1" si="33"/>
        <v/>
      </c>
      <c r="AL19" s="40"/>
      <c r="AM19" s="71" t="str">
        <f t="shared" ca="1" si="33"/>
        <v/>
      </c>
      <c r="AN19" s="40"/>
      <c r="AO19" s="71" t="str">
        <f t="shared" ca="1" si="33"/>
        <v/>
      </c>
      <c r="AP19" s="40"/>
      <c r="AQ19" s="71" t="str">
        <f t="shared" ca="1" si="33"/>
        <v/>
      </c>
      <c r="AR19" s="40"/>
      <c r="AS19" s="71" t="str">
        <f t="shared" ca="1" si="33"/>
        <v/>
      </c>
      <c r="AT19" s="40"/>
      <c r="AU19" s="71" t="str">
        <f t="shared" ca="1" si="33"/>
        <v/>
      </c>
      <c r="AV19" s="40"/>
      <c r="AW19" s="71" t="str">
        <f t="shared" ca="1" si="33"/>
        <v/>
      </c>
      <c r="AX19" s="40"/>
      <c r="AY19" s="71" t="str">
        <f t="shared" ca="1" si="33"/>
        <v/>
      </c>
      <c r="AZ19" s="40"/>
      <c r="BA19" s="71" t="str">
        <f t="shared" ca="1" si="33"/>
        <v/>
      </c>
      <c r="BB19" s="40"/>
      <c r="BC19" s="71" t="str">
        <f t="shared" ca="1" si="33"/>
        <v/>
      </c>
      <c r="BD19" s="40"/>
      <c r="BE19" s="71" t="str">
        <f t="shared" ca="1" si="33"/>
        <v/>
      </c>
      <c r="BF19" s="40"/>
      <c r="BG19" s="71" t="str">
        <f t="shared" ca="1" si="33"/>
        <v/>
      </c>
      <c r="BH19" s="40"/>
      <c r="BI19" s="71" t="str">
        <f t="shared" ca="1" si="33"/>
        <v/>
      </c>
      <c r="BJ19" s="40"/>
      <c r="BK19" s="71" t="str">
        <f t="shared" ca="1" si="33"/>
        <v/>
      </c>
      <c r="BL19" s="40"/>
      <c r="BM19" s="71" t="str">
        <f t="shared" ca="1" si="33"/>
        <v/>
      </c>
      <c r="BN19" s="68"/>
    </row>
    <row r="20" spans="1:66" hidden="1" x14ac:dyDescent="0.25">
      <c r="A20" s="67" t="s">
        <v>27</v>
      </c>
      <c r="B20" s="40"/>
      <c r="C20" s="71" t="str">
        <f t="shared" ca="1" si="31"/>
        <v>X</v>
      </c>
      <c r="D20" s="40"/>
      <c r="E20" s="71" t="str">
        <f t="shared" ca="1" si="33"/>
        <v>X</v>
      </c>
      <c r="F20" s="40"/>
      <c r="G20" s="71" t="str">
        <f t="shared" ca="1" si="33"/>
        <v/>
      </c>
      <c r="H20" s="40"/>
      <c r="I20" s="71" t="str">
        <f t="shared" ca="1" si="33"/>
        <v/>
      </c>
      <c r="J20" s="40"/>
      <c r="K20" s="71" t="str">
        <f t="shared" ca="1" si="33"/>
        <v/>
      </c>
      <c r="L20" s="40"/>
      <c r="M20" s="71" t="str">
        <f t="shared" ca="1" si="33"/>
        <v/>
      </c>
      <c r="N20" s="40"/>
      <c r="O20" s="71" t="str">
        <f t="shared" ca="1" si="33"/>
        <v/>
      </c>
      <c r="P20" s="40"/>
      <c r="Q20" s="71" t="str">
        <f t="shared" ca="1" si="33"/>
        <v/>
      </c>
      <c r="R20" s="40"/>
      <c r="S20" s="71" t="str">
        <f t="shared" ca="1" si="33"/>
        <v/>
      </c>
      <c r="T20" s="40"/>
      <c r="U20" s="71" t="str">
        <f t="shared" ca="1" si="33"/>
        <v/>
      </c>
      <c r="V20" s="40"/>
      <c r="W20" s="71" t="str">
        <f t="shared" ca="1" si="33"/>
        <v/>
      </c>
      <c r="X20" s="40"/>
      <c r="Y20" s="71" t="str">
        <f t="shared" ca="1" si="33"/>
        <v/>
      </c>
      <c r="Z20" s="40"/>
      <c r="AA20" s="71" t="str">
        <f t="shared" ca="1" si="33"/>
        <v/>
      </c>
      <c r="AB20" s="40"/>
      <c r="AC20" s="71" t="str">
        <f t="shared" ca="1" si="33"/>
        <v/>
      </c>
      <c r="AD20" s="40"/>
      <c r="AE20" s="71" t="str">
        <f t="shared" ca="1" si="33"/>
        <v/>
      </c>
      <c r="AF20" s="40"/>
      <c r="AG20" s="71" t="str">
        <f t="shared" ca="1" si="33"/>
        <v/>
      </c>
      <c r="AH20" s="40"/>
      <c r="AI20" s="71" t="str">
        <f t="shared" ca="1" si="33"/>
        <v/>
      </c>
      <c r="AJ20" s="40"/>
      <c r="AK20" s="71" t="str">
        <f t="shared" ca="1" si="33"/>
        <v/>
      </c>
      <c r="AL20" s="40"/>
      <c r="AM20" s="71" t="str">
        <f t="shared" ca="1" si="33"/>
        <v/>
      </c>
      <c r="AN20" s="40"/>
      <c r="AO20" s="71" t="str">
        <f t="shared" ca="1" si="33"/>
        <v/>
      </c>
      <c r="AP20" s="40"/>
      <c r="AQ20" s="71" t="str">
        <f t="shared" ca="1" si="33"/>
        <v/>
      </c>
      <c r="AR20" s="40"/>
      <c r="AS20" s="71" t="str">
        <f t="shared" ca="1" si="33"/>
        <v/>
      </c>
      <c r="AT20" s="40"/>
      <c r="AU20" s="71" t="str">
        <f t="shared" ca="1" si="33"/>
        <v/>
      </c>
      <c r="AV20" s="40"/>
      <c r="AW20" s="71" t="str">
        <f t="shared" ca="1" si="33"/>
        <v/>
      </c>
      <c r="AX20" s="40"/>
      <c r="AY20" s="71" t="str">
        <f t="shared" ca="1" si="33"/>
        <v/>
      </c>
      <c r="AZ20" s="40"/>
      <c r="BA20" s="71" t="str">
        <f t="shared" ca="1" si="33"/>
        <v/>
      </c>
      <c r="BB20" s="40"/>
      <c r="BC20" s="71" t="str">
        <f t="shared" ca="1" si="33"/>
        <v/>
      </c>
      <c r="BD20" s="40"/>
      <c r="BE20" s="71" t="str">
        <f t="shared" ca="1" si="33"/>
        <v/>
      </c>
      <c r="BF20" s="40"/>
      <c r="BG20" s="71" t="str">
        <f t="shared" ca="1" si="33"/>
        <v/>
      </c>
      <c r="BH20" s="40"/>
      <c r="BI20" s="71" t="str">
        <f t="shared" ca="1" si="33"/>
        <v/>
      </c>
      <c r="BJ20" s="40"/>
      <c r="BK20" s="71" t="str">
        <f t="shared" ca="1" si="33"/>
        <v/>
      </c>
      <c r="BL20" s="40"/>
      <c r="BM20" s="71" t="str">
        <f t="shared" ca="1" si="33"/>
        <v/>
      </c>
      <c r="BN20" s="68"/>
    </row>
    <row r="21" spans="1:66" hidden="1" x14ac:dyDescent="0.25">
      <c r="A21" s="67" t="s">
        <v>26</v>
      </c>
      <c r="B21" s="40" t="s">
        <v>55</v>
      </c>
      <c r="C21" s="71" t="str">
        <f t="shared" ca="1" si="31"/>
        <v>X</v>
      </c>
      <c r="D21" s="40"/>
      <c r="E21" s="71" t="str">
        <f t="shared" ca="1" si="33"/>
        <v/>
      </c>
      <c r="F21" s="40"/>
      <c r="G21" s="71" t="str">
        <f t="shared" ca="1" si="33"/>
        <v/>
      </c>
      <c r="H21" s="40"/>
      <c r="I21" s="71" t="str">
        <f t="shared" ca="1" si="33"/>
        <v/>
      </c>
      <c r="J21" s="40"/>
      <c r="K21" s="71" t="str">
        <f t="shared" ca="1" si="33"/>
        <v/>
      </c>
      <c r="L21" s="40"/>
      <c r="M21" s="71" t="str">
        <f t="shared" ca="1" si="33"/>
        <v/>
      </c>
      <c r="N21" s="40"/>
      <c r="O21" s="71" t="str">
        <f t="shared" ca="1" si="33"/>
        <v/>
      </c>
      <c r="P21" s="40"/>
      <c r="Q21" s="71" t="str">
        <f t="shared" ca="1" si="33"/>
        <v/>
      </c>
      <c r="R21" s="40"/>
      <c r="S21" s="71" t="str">
        <f t="shared" ca="1" si="33"/>
        <v/>
      </c>
      <c r="T21" s="40"/>
      <c r="U21" s="71" t="str">
        <f t="shared" ca="1" si="33"/>
        <v/>
      </c>
      <c r="V21" s="40"/>
      <c r="W21" s="71" t="str">
        <f t="shared" ca="1" si="33"/>
        <v/>
      </c>
      <c r="X21" s="40"/>
      <c r="Y21" s="71" t="str">
        <f t="shared" ca="1" si="33"/>
        <v/>
      </c>
      <c r="Z21" s="40"/>
      <c r="AA21" s="71" t="str">
        <f t="shared" ca="1" si="33"/>
        <v/>
      </c>
      <c r="AB21" s="40"/>
      <c r="AC21" s="71" t="str">
        <f t="shared" ca="1" si="33"/>
        <v/>
      </c>
      <c r="AD21" s="40"/>
      <c r="AE21" s="71" t="str">
        <f t="shared" ca="1" si="33"/>
        <v/>
      </c>
      <c r="AF21" s="40"/>
      <c r="AG21" s="71" t="str">
        <f t="shared" ref="E21:BM29" ca="1" si="34">IF(AF$2="","",IF(TYPE(VLOOKUP($A21,INDIRECT(AF$2&amp;"!$Ak$3:$Ak$29"),1,FALSE))=16,"","X"))</f>
        <v/>
      </c>
      <c r="AH21" s="40"/>
      <c r="AI21" s="71" t="str">
        <f t="shared" ca="1" si="34"/>
        <v/>
      </c>
      <c r="AJ21" s="40"/>
      <c r="AK21" s="71" t="str">
        <f t="shared" ca="1" si="34"/>
        <v/>
      </c>
      <c r="AL21" s="40"/>
      <c r="AM21" s="71" t="str">
        <f t="shared" ca="1" si="34"/>
        <v/>
      </c>
      <c r="AN21" s="40"/>
      <c r="AO21" s="71" t="str">
        <f t="shared" ca="1" si="34"/>
        <v/>
      </c>
      <c r="AP21" s="40"/>
      <c r="AQ21" s="71" t="str">
        <f t="shared" ca="1" si="34"/>
        <v/>
      </c>
      <c r="AR21" s="40"/>
      <c r="AS21" s="71" t="str">
        <f t="shared" ca="1" si="34"/>
        <v/>
      </c>
      <c r="AT21" s="40"/>
      <c r="AU21" s="71" t="str">
        <f t="shared" ca="1" si="34"/>
        <v/>
      </c>
      <c r="AV21" s="40"/>
      <c r="AW21" s="71" t="str">
        <f t="shared" ca="1" si="34"/>
        <v/>
      </c>
      <c r="AX21" s="40"/>
      <c r="AY21" s="71" t="str">
        <f t="shared" ca="1" si="34"/>
        <v/>
      </c>
      <c r="AZ21" s="40"/>
      <c r="BA21" s="71" t="str">
        <f t="shared" ca="1" si="34"/>
        <v/>
      </c>
      <c r="BB21" s="40"/>
      <c r="BC21" s="71" t="str">
        <f t="shared" ca="1" si="34"/>
        <v/>
      </c>
      <c r="BD21" s="40"/>
      <c r="BE21" s="71" t="str">
        <f t="shared" ca="1" si="34"/>
        <v/>
      </c>
      <c r="BF21" s="40"/>
      <c r="BG21" s="71" t="str">
        <f t="shared" ca="1" si="34"/>
        <v/>
      </c>
      <c r="BH21" s="40"/>
      <c r="BI21" s="71" t="str">
        <f t="shared" ca="1" si="34"/>
        <v/>
      </c>
      <c r="BJ21" s="40"/>
      <c r="BK21" s="71" t="str">
        <f t="shared" ca="1" si="34"/>
        <v/>
      </c>
      <c r="BL21" s="40"/>
      <c r="BM21" s="71" t="str">
        <f t="shared" ca="1" si="34"/>
        <v/>
      </c>
      <c r="BN21" s="68"/>
    </row>
    <row r="22" spans="1:66" x14ac:dyDescent="0.25">
      <c r="A22" s="67" t="s">
        <v>36</v>
      </c>
      <c r="B22" s="40"/>
      <c r="C22" s="71" t="str">
        <f t="shared" ca="1" si="31"/>
        <v>X</v>
      </c>
      <c r="D22" s="40" t="s">
        <v>55</v>
      </c>
      <c r="E22" s="71" t="str">
        <f t="shared" ca="1" si="34"/>
        <v>X</v>
      </c>
      <c r="F22" s="40"/>
      <c r="G22" s="71" t="str">
        <f t="shared" ca="1" si="34"/>
        <v/>
      </c>
      <c r="H22" s="40"/>
      <c r="I22" s="71" t="str">
        <f t="shared" ca="1" si="34"/>
        <v/>
      </c>
      <c r="J22" s="40"/>
      <c r="K22" s="71" t="str">
        <f t="shared" ca="1" si="34"/>
        <v/>
      </c>
      <c r="L22" s="40"/>
      <c r="M22" s="71" t="str">
        <f t="shared" ca="1" si="34"/>
        <v/>
      </c>
      <c r="N22" s="40"/>
      <c r="O22" s="71" t="str">
        <f t="shared" ca="1" si="34"/>
        <v/>
      </c>
      <c r="P22" s="40"/>
      <c r="Q22" s="71" t="str">
        <f t="shared" ca="1" si="34"/>
        <v/>
      </c>
      <c r="R22" s="40"/>
      <c r="S22" s="71" t="str">
        <f t="shared" ca="1" si="34"/>
        <v/>
      </c>
      <c r="T22" s="40"/>
      <c r="U22" s="71" t="str">
        <f t="shared" ca="1" si="34"/>
        <v/>
      </c>
      <c r="V22" s="40"/>
      <c r="W22" s="71" t="str">
        <f t="shared" ca="1" si="34"/>
        <v/>
      </c>
      <c r="X22" s="40"/>
      <c r="Y22" s="71" t="str">
        <f t="shared" ca="1" si="34"/>
        <v/>
      </c>
      <c r="Z22" s="40"/>
      <c r="AA22" s="71" t="str">
        <f t="shared" ca="1" si="34"/>
        <v/>
      </c>
      <c r="AB22" s="40"/>
      <c r="AC22" s="71" t="str">
        <f t="shared" ca="1" si="34"/>
        <v/>
      </c>
      <c r="AD22" s="40"/>
      <c r="AE22" s="71" t="str">
        <f t="shared" ca="1" si="34"/>
        <v/>
      </c>
      <c r="AF22" s="40"/>
      <c r="AG22" s="71" t="str">
        <f t="shared" ca="1" si="34"/>
        <v/>
      </c>
      <c r="AH22" s="40"/>
      <c r="AI22" s="71" t="str">
        <f t="shared" ca="1" si="34"/>
        <v/>
      </c>
      <c r="AJ22" s="40"/>
      <c r="AK22" s="71" t="str">
        <f t="shared" ca="1" si="34"/>
        <v/>
      </c>
      <c r="AL22" s="40"/>
      <c r="AM22" s="71" t="str">
        <f t="shared" ca="1" si="34"/>
        <v/>
      </c>
      <c r="AN22" s="40"/>
      <c r="AO22" s="71" t="str">
        <f t="shared" ca="1" si="34"/>
        <v/>
      </c>
      <c r="AP22" s="40"/>
      <c r="AQ22" s="71" t="str">
        <f t="shared" ca="1" si="34"/>
        <v/>
      </c>
      <c r="AR22" s="40"/>
      <c r="AS22" s="71" t="str">
        <f t="shared" ca="1" si="34"/>
        <v/>
      </c>
      <c r="AT22" s="40"/>
      <c r="AU22" s="71" t="str">
        <f t="shared" ca="1" si="34"/>
        <v/>
      </c>
      <c r="AV22" s="40"/>
      <c r="AW22" s="71" t="str">
        <f t="shared" ca="1" si="34"/>
        <v/>
      </c>
      <c r="AX22" s="40"/>
      <c r="AY22" s="71" t="str">
        <f t="shared" ca="1" si="34"/>
        <v/>
      </c>
      <c r="AZ22" s="40"/>
      <c r="BA22" s="71" t="str">
        <f t="shared" ca="1" si="34"/>
        <v/>
      </c>
      <c r="BB22" s="40"/>
      <c r="BC22" s="71" t="str">
        <f t="shared" ca="1" si="34"/>
        <v/>
      </c>
      <c r="BD22" s="40"/>
      <c r="BE22" s="71" t="str">
        <f t="shared" ca="1" si="34"/>
        <v/>
      </c>
      <c r="BF22" s="40"/>
      <c r="BG22" s="71" t="str">
        <f t="shared" ca="1" si="34"/>
        <v/>
      </c>
      <c r="BH22" s="40"/>
      <c r="BI22" s="71" t="str">
        <f t="shared" ca="1" si="34"/>
        <v/>
      </c>
      <c r="BJ22" s="40"/>
      <c r="BK22" s="71" t="str">
        <f t="shared" ca="1" si="34"/>
        <v/>
      </c>
      <c r="BL22" s="40"/>
      <c r="BM22" s="71" t="str">
        <f t="shared" ca="1" si="34"/>
        <v/>
      </c>
      <c r="BN22" s="68"/>
    </row>
    <row r="23" spans="1:66" hidden="1" x14ac:dyDescent="0.25">
      <c r="A23" s="67" t="s">
        <v>28</v>
      </c>
      <c r="B23" s="40"/>
      <c r="C23" s="71" t="str">
        <f t="shared" ca="1" si="31"/>
        <v/>
      </c>
      <c r="D23" s="40"/>
      <c r="E23" s="71" t="str">
        <f t="shared" ca="1" si="34"/>
        <v/>
      </c>
      <c r="F23" s="40"/>
      <c r="G23" s="71" t="str">
        <f t="shared" ca="1" si="34"/>
        <v/>
      </c>
      <c r="H23" s="40"/>
      <c r="I23" s="71" t="str">
        <f t="shared" ca="1" si="34"/>
        <v/>
      </c>
      <c r="J23" s="40"/>
      <c r="K23" s="71" t="str">
        <f t="shared" ca="1" si="34"/>
        <v/>
      </c>
      <c r="L23" s="40"/>
      <c r="M23" s="71" t="str">
        <f t="shared" ca="1" si="34"/>
        <v/>
      </c>
      <c r="N23" s="40"/>
      <c r="O23" s="71" t="str">
        <f t="shared" ca="1" si="34"/>
        <v/>
      </c>
      <c r="P23" s="40"/>
      <c r="Q23" s="71" t="str">
        <f t="shared" ca="1" si="34"/>
        <v/>
      </c>
      <c r="R23" s="40"/>
      <c r="S23" s="71" t="str">
        <f t="shared" ca="1" si="34"/>
        <v/>
      </c>
      <c r="T23" s="40"/>
      <c r="U23" s="71" t="str">
        <f t="shared" ca="1" si="34"/>
        <v/>
      </c>
      <c r="V23" s="40"/>
      <c r="W23" s="71" t="str">
        <f t="shared" ca="1" si="34"/>
        <v/>
      </c>
      <c r="X23" s="40"/>
      <c r="Y23" s="71" t="str">
        <f t="shared" ca="1" si="34"/>
        <v/>
      </c>
      <c r="Z23" s="40"/>
      <c r="AA23" s="71" t="str">
        <f t="shared" ca="1" si="34"/>
        <v/>
      </c>
      <c r="AB23" s="40"/>
      <c r="AC23" s="71" t="str">
        <f t="shared" ca="1" si="34"/>
        <v/>
      </c>
      <c r="AD23" s="40"/>
      <c r="AE23" s="71" t="str">
        <f t="shared" ca="1" si="34"/>
        <v/>
      </c>
      <c r="AF23" s="40"/>
      <c r="AG23" s="71" t="str">
        <f t="shared" ca="1" si="34"/>
        <v/>
      </c>
      <c r="AH23" s="40"/>
      <c r="AI23" s="71" t="str">
        <f t="shared" ca="1" si="34"/>
        <v/>
      </c>
      <c r="AJ23" s="40"/>
      <c r="AK23" s="71" t="str">
        <f t="shared" ca="1" si="34"/>
        <v/>
      </c>
      <c r="AL23" s="40"/>
      <c r="AM23" s="71" t="str">
        <f t="shared" ca="1" si="34"/>
        <v/>
      </c>
      <c r="AN23" s="40"/>
      <c r="AO23" s="71" t="str">
        <f t="shared" ca="1" si="34"/>
        <v/>
      </c>
      <c r="AP23" s="40"/>
      <c r="AQ23" s="71" t="str">
        <f t="shared" ca="1" si="34"/>
        <v/>
      </c>
      <c r="AR23" s="40"/>
      <c r="AS23" s="71" t="str">
        <f t="shared" ca="1" si="34"/>
        <v/>
      </c>
      <c r="AT23" s="40"/>
      <c r="AU23" s="71" t="str">
        <f t="shared" ca="1" si="34"/>
        <v/>
      </c>
      <c r="AV23" s="40"/>
      <c r="AW23" s="71" t="str">
        <f t="shared" ca="1" si="34"/>
        <v/>
      </c>
      <c r="AX23" s="40"/>
      <c r="AY23" s="71" t="str">
        <f t="shared" ca="1" si="34"/>
        <v/>
      </c>
      <c r="AZ23" s="40"/>
      <c r="BA23" s="71" t="str">
        <f t="shared" ca="1" si="34"/>
        <v/>
      </c>
      <c r="BB23" s="40"/>
      <c r="BC23" s="71" t="str">
        <f t="shared" ca="1" si="34"/>
        <v/>
      </c>
      <c r="BD23" s="40"/>
      <c r="BE23" s="71" t="str">
        <f t="shared" ca="1" si="34"/>
        <v/>
      </c>
      <c r="BF23" s="40"/>
      <c r="BG23" s="71" t="str">
        <f t="shared" ca="1" si="34"/>
        <v/>
      </c>
      <c r="BH23" s="40"/>
      <c r="BI23" s="71" t="str">
        <f t="shared" ca="1" si="34"/>
        <v/>
      </c>
      <c r="BJ23" s="40"/>
      <c r="BK23" s="71" t="str">
        <f t="shared" ca="1" si="34"/>
        <v/>
      </c>
      <c r="BL23" s="40"/>
      <c r="BM23" s="71" t="str">
        <f t="shared" ca="1" si="34"/>
        <v/>
      </c>
      <c r="BN23" s="68"/>
    </row>
    <row r="24" spans="1:66" hidden="1" x14ac:dyDescent="0.25">
      <c r="A24" s="67" t="s">
        <v>39</v>
      </c>
      <c r="B24" s="40"/>
      <c r="C24" s="71" t="str">
        <f t="shared" ca="1" si="31"/>
        <v/>
      </c>
      <c r="D24" s="40"/>
      <c r="E24" s="71" t="str">
        <f t="shared" ca="1" si="34"/>
        <v/>
      </c>
      <c r="F24" s="40"/>
      <c r="G24" s="71" t="str">
        <f t="shared" ca="1" si="34"/>
        <v/>
      </c>
      <c r="H24" s="40"/>
      <c r="I24" s="71" t="str">
        <f t="shared" ca="1" si="34"/>
        <v/>
      </c>
      <c r="J24" s="40"/>
      <c r="K24" s="71" t="str">
        <f t="shared" ca="1" si="34"/>
        <v/>
      </c>
      <c r="L24" s="40"/>
      <c r="M24" s="71" t="str">
        <f t="shared" ca="1" si="34"/>
        <v/>
      </c>
      <c r="N24" s="40"/>
      <c r="O24" s="71" t="str">
        <f t="shared" ca="1" si="34"/>
        <v/>
      </c>
      <c r="P24" s="40"/>
      <c r="Q24" s="71" t="str">
        <f t="shared" ca="1" si="34"/>
        <v/>
      </c>
      <c r="R24" s="40"/>
      <c r="S24" s="71" t="str">
        <f t="shared" ca="1" si="34"/>
        <v/>
      </c>
      <c r="T24" s="40"/>
      <c r="U24" s="71" t="str">
        <f t="shared" ca="1" si="34"/>
        <v/>
      </c>
      <c r="V24" s="40"/>
      <c r="W24" s="71" t="str">
        <f t="shared" ca="1" si="34"/>
        <v/>
      </c>
      <c r="X24" s="40"/>
      <c r="Y24" s="71" t="str">
        <f t="shared" ca="1" si="34"/>
        <v/>
      </c>
      <c r="Z24" s="40"/>
      <c r="AA24" s="71" t="str">
        <f t="shared" ca="1" si="34"/>
        <v/>
      </c>
      <c r="AB24" s="40"/>
      <c r="AC24" s="71" t="str">
        <f t="shared" ca="1" si="34"/>
        <v/>
      </c>
      <c r="AD24" s="40"/>
      <c r="AE24" s="71" t="str">
        <f t="shared" ca="1" si="34"/>
        <v/>
      </c>
      <c r="AF24" s="40"/>
      <c r="AG24" s="71" t="str">
        <f t="shared" ca="1" si="34"/>
        <v/>
      </c>
      <c r="AH24" s="40"/>
      <c r="AI24" s="71" t="str">
        <f t="shared" ca="1" si="34"/>
        <v/>
      </c>
      <c r="AJ24" s="40"/>
      <c r="AK24" s="71" t="str">
        <f t="shared" ca="1" si="34"/>
        <v/>
      </c>
      <c r="AL24" s="40"/>
      <c r="AM24" s="71" t="str">
        <f t="shared" ca="1" si="34"/>
        <v/>
      </c>
      <c r="AN24" s="40"/>
      <c r="AO24" s="71" t="str">
        <f t="shared" ca="1" si="34"/>
        <v/>
      </c>
      <c r="AP24" s="40"/>
      <c r="AQ24" s="71" t="str">
        <f t="shared" ca="1" si="34"/>
        <v/>
      </c>
      <c r="AR24" s="40"/>
      <c r="AS24" s="71" t="str">
        <f t="shared" ca="1" si="34"/>
        <v/>
      </c>
      <c r="AT24" s="40"/>
      <c r="AU24" s="71" t="str">
        <f t="shared" ca="1" si="34"/>
        <v/>
      </c>
      <c r="AV24" s="40"/>
      <c r="AW24" s="71" t="str">
        <f t="shared" ca="1" si="34"/>
        <v/>
      </c>
      <c r="AX24" s="40"/>
      <c r="AY24" s="71" t="str">
        <f t="shared" ca="1" si="34"/>
        <v/>
      </c>
      <c r="AZ24" s="40"/>
      <c r="BA24" s="71" t="str">
        <f t="shared" ca="1" si="34"/>
        <v/>
      </c>
      <c r="BB24" s="40"/>
      <c r="BC24" s="71" t="str">
        <f t="shared" ca="1" si="34"/>
        <v/>
      </c>
      <c r="BD24" s="40"/>
      <c r="BE24" s="71" t="str">
        <f t="shared" ca="1" si="34"/>
        <v/>
      </c>
      <c r="BF24" s="40"/>
      <c r="BG24" s="71" t="str">
        <f t="shared" ca="1" si="34"/>
        <v/>
      </c>
      <c r="BH24" s="40"/>
      <c r="BI24" s="71" t="str">
        <f t="shared" ca="1" si="34"/>
        <v/>
      </c>
      <c r="BJ24" s="40"/>
      <c r="BK24" s="71" t="str">
        <f t="shared" ca="1" si="34"/>
        <v/>
      </c>
      <c r="BL24" s="40"/>
      <c r="BM24" s="71" t="str">
        <f t="shared" ca="1" si="34"/>
        <v/>
      </c>
      <c r="BN24" s="68"/>
    </row>
    <row r="25" spans="1:66" hidden="1" x14ac:dyDescent="0.25">
      <c r="A25" s="67" t="s">
        <v>35</v>
      </c>
      <c r="B25" s="40"/>
      <c r="C25" s="71" t="str">
        <f t="shared" ca="1" si="31"/>
        <v/>
      </c>
      <c r="D25" s="40"/>
      <c r="E25" s="71" t="str">
        <f t="shared" ca="1" si="34"/>
        <v/>
      </c>
      <c r="F25" s="40"/>
      <c r="G25" s="71" t="str">
        <f t="shared" ca="1" si="34"/>
        <v/>
      </c>
      <c r="H25" s="40"/>
      <c r="I25" s="71" t="str">
        <f t="shared" ca="1" si="34"/>
        <v/>
      </c>
      <c r="J25" s="40"/>
      <c r="K25" s="71" t="str">
        <f t="shared" ca="1" si="34"/>
        <v/>
      </c>
      <c r="L25" s="40"/>
      <c r="M25" s="71" t="str">
        <f t="shared" ca="1" si="34"/>
        <v/>
      </c>
      <c r="N25" s="40"/>
      <c r="O25" s="71" t="str">
        <f t="shared" ca="1" si="34"/>
        <v/>
      </c>
      <c r="P25" s="40"/>
      <c r="Q25" s="71" t="str">
        <f t="shared" ca="1" si="34"/>
        <v/>
      </c>
      <c r="R25" s="40"/>
      <c r="S25" s="71" t="str">
        <f t="shared" ca="1" si="34"/>
        <v/>
      </c>
      <c r="T25" s="40"/>
      <c r="U25" s="71" t="str">
        <f t="shared" ca="1" si="34"/>
        <v/>
      </c>
      <c r="V25" s="40"/>
      <c r="W25" s="71" t="str">
        <f t="shared" ca="1" si="34"/>
        <v/>
      </c>
      <c r="X25" s="40"/>
      <c r="Y25" s="71" t="str">
        <f t="shared" ca="1" si="34"/>
        <v/>
      </c>
      <c r="Z25" s="40"/>
      <c r="AA25" s="71" t="str">
        <f t="shared" ca="1" si="34"/>
        <v/>
      </c>
      <c r="AB25" s="40"/>
      <c r="AC25" s="71" t="str">
        <f t="shared" ca="1" si="34"/>
        <v/>
      </c>
      <c r="AD25" s="40"/>
      <c r="AE25" s="71" t="str">
        <f t="shared" ca="1" si="34"/>
        <v/>
      </c>
      <c r="AF25" s="40"/>
      <c r="AG25" s="71" t="str">
        <f t="shared" ca="1" si="34"/>
        <v/>
      </c>
      <c r="AH25" s="40"/>
      <c r="AI25" s="71" t="str">
        <f t="shared" ca="1" si="34"/>
        <v/>
      </c>
      <c r="AJ25" s="40"/>
      <c r="AK25" s="71" t="str">
        <f t="shared" ca="1" si="34"/>
        <v/>
      </c>
      <c r="AL25" s="40"/>
      <c r="AM25" s="71" t="str">
        <f t="shared" ca="1" si="34"/>
        <v/>
      </c>
      <c r="AN25" s="40"/>
      <c r="AO25" s="71" t="str">
        <f t="shared" ca="1" si="34"/>
        <v/>
      </c>
      <c r="AP25" s="40"/>
      <c r="AQ25" s="71" t="str">
        <f t="shared" ca="1" si="34"/>
        <v/>
      </c>
      <c r="AR25" s="40"/>
      <c r="AS25" s="71" t="str">
        <f t="shared" ca="1" si="34"/>
        <v/>
      </c>
      <c r="AT25" s="40"/>
      <c r="AU25" s="71" t="str">
        <f t="shared" ca="1" si="34"/>
        <v/>
      </c>
      <c r="AV25" s="40"/>
      <c r="AW25" s="71" t="str">
        <f t="shared" ca="1" si="34"/>
        <v/>
      </c>
      <c r="AX25" s="40"/>
      <c r="AY25" s="71" t="str">
        <f t="shared" ca="1" si="34"/>
        <v/>
      </c>
      <c r="AZ25" s="40"/>
      <c r="BA25" s="71" t="str">
        <f t="shared" ca="1" si="34"/>
        <v/>
      </c>
      <c r="BB25" s="40"/>
      <c r="BC25" s="71" t="str">
        <f t="shared" ca="1" si="34"/>
        <v/>
      </c>
      <c r="BD25" s="40"/>
      <c r="BE25" s="71" t="str">
        <f t="shared" ca="1" si="34"/>
        <v/>
      </c>
      <c r="BF25" s="40"/>
      <c r="BG25" s="71" t="str">
        <f t="shared" ca="1" si="34"/>
        <v/>
      </c>
      <c r="BH25" s="40"/>
      <c r="BI25" s="71" t="str">
        <f t="shared" ca="1" si="34"/>
        <v/>
      </c>
      <c r="BJ25" s="40"/>
      <c r="BK25" s="71" t="str">
        <f t="shared" ca="1" si="34"/>
        <v/>
      </c>
      <c r="BL25" s="40"/>
      <c r="BM25" s="71" t="str">
        <f t="shared" ca="1" si="34"/>
        <v/>
      </c>
      <c r="BN25" s="68"/>
    </row>
    <row r="26" spans="1:66" x14ac:dyDescent="0.25">
      <c r="A26" s="67" t="s">
        <v>33</v>
      </c>
      <c r="B26" s="40"/>
      <c r="C26" s="71" t="str">
        <f t="shared" ca="1" si="31"/>
        <v/>
      </c>
      <c r="D26" s="40" t="s">
        <v>55</v>
      </c>
      <c r="E26" s="71" t="str">
        <f t="shared" ca="1" si="34"/>
        <v>X</v>
      </c>
      <c r="F26" s="40"/>
      <c r="G26" s="71" t="str">
        <f t="shared" ca="1" si="34"/>
        <v/>
      </c>
      <c r="H26" s="40"/>
      <c r="I26" s="71" t="str">
        <f t="shared" ca="1" si="34"/>
        <v/>
      </c>
      <c r="J26" s="40"/>
      <c r="K26" s="71" t="str">
        <f t="shared" ca="1" si="34"/>
        <v/>
      </c>
      <c r="L26" s="40"/>
      <c r="M26" s="71" t="str">
        <f t="shared" ca="1" si="34"/>
        <v/>
      </c>
      <c r="N26" s="40"/>
      <c r="O26" s="71" t="str">
        <f t="shared" ca="1" si="34"/>
        <v/>
      </c>
      <c r="P26" s="40"/>
      <c r="Q26" s="71" t="str">
        <f t="shared" ca="1" si="34"/>
        <v/>
      </c>
      <c r="R26" s="40"/>
      <c r="S26" s="71" t="str">
        <f t="shared" ca="1" si="34"/>
        <v/>
      </c>
      <c r="T26" s="40"/>
      <c r="U26" s="71" t="str">
        <f t="shared" ca="1" si="34"/>
        <v/>
      </c>
      <c r="V26" s="40"/>
      <c r="W26" s="71" t="str">
        <f t="shared" ca="1" si="34"/>
        <v/>
      </c>
      <c r="X26" s="40"/>
      <c r="Y26" s="71" t="str">
        <f t="shared" ca="1" si="34"/>
        <v/>
      </c>
      <c r="Z26" s="40"/>
      <c r="AA26" s="71" t="str">
        <f t="shared" ca="1" si="34"/>
        <v/>
      </c>
      <c r="AB26" s="40"/>
      <c r="AC26" s="71" t="str">
        <f t="shared" ca="1" si="34"/>
        <v/>
      </c>
      <c r="AD26" s="40"/>
      <c r="AE26" s="71" t="str">
        <f t="shared" ca="1" si="34"/>
        <v/>
      </c>
      <c r="AF26" s="40"/>
      <c r="AG26" s="71" t="str">
        <f t="shared" ca="1" si="34"/>
        <v/>
      </c>
      <c r="AH26" s="40"/>
      <c r="AI26" s="71" t="str">
        <f t="shared" ca="1" si="34"/>
        <v/>
      </c>
      <c r="AJ26" s="40"/>
      <c r="AK26" s="71" t="str">
        <f t="shared" ca="1" si="34"/>
        <v/>
      </c>
      <c r="AL26" s="40"/>
      <c r="AM26" s="71" t="str">
        <f t="shared" ca="1" si="34"/>
        <v/>
      </c>
      <c r="AN26" s="40"/>
      <c r="AO26" s="71" t="str">
        <f t="shared" ca="1" si="34"/>
        <v/>
      </c>
      <c r="AP26" s="40"/>
      <c r="AQ26" s="71" t="str">
        <f t="shared" ca="1" si="34"/>
        <v/>
      </c>
      <c r="AR26" s="40"/>
      <c r="AS26" s="71" t="str">
        <f t="shared" ca="1" si="34"/>
        <v/>
      </c>
      <c r="AT26" s="40"/>
      <c r="AU26" s="71" t="str">
        <f t="shared" ca="1" si="34"/>
        <v/>
      </c>
      <c r="AV26" s="40"/>
      <c r="AW26" s="71" t="str">
        <f t="shared" ca="1" si="34"/>
        <v/>
      </c>
      <c r="AX26" s="40"/>
      <c r="AY26" s="71" t="str">
        <f t="shared" ca="1" si="34"/>
        <v/>
      </c>
      <c r="AZ26" s="40"/>
      <c r="BA26" s="71" t="str">
        <f t="shared" ca="1" si="34"/>
        <v/>
      </c>
      <c r="BB26" s="40"/>
      <c r="BC26" s="71" t="str">
        <f t="shared" ca="1" si="34"/>
        <v/>
      </c>
      <c r="BD26" s="40"/>
      <c r="BE26" s="71" t="str">
        <f t="shared" ca="1" si="34"/>
        <v/>
      </c>
      <c r="BF26" s="40"/>
      <c r="BG26" s="71" t="str">
        <f t="shared" ca="1" si="34"/>
        <v/>
      </c>
      <c r="BH26" s="40"/>
      <c r="BI26" s="71" t="str">
        <f t="shared" ca="1" si="34"/>
        <v/>
      </c>
      <c r="BJ26" s="40"/>
      <c r="BK26" s="71" t="str">
        <f t="shared" ca="1" si="34"/>
        <v/>
      </c>
      <c r="BL26" s="40"/>
      <c r="BM26" s="71" t="str">
        <f t="shared" ca="1" si="34"/>
        <v/>
      </c>
      <c r="BN26" s="68"/>
    </row>
    <row r="27" spans="1:66" hidden="1" x14ac:dyDescent="0.25">
      <c r="A27" s="67" t="s">
        <v>22</v>
      </c>
      <c r="B27" s="40"/>
      <c r="C27" s="71" t="str">
        <f t="shared" ca="1" si="31"/>
        <v/>
      </c>
      <c r="D27" s="40"/>
      <c r="E27" s="71" t="str">
        <f t="shared" ca="1" si="34"/>
        <v>X</v>
      </c>
      <c r="F27" s="40"/>
      <c r="G27" s="71" t="str">
        <f t="shared" ca="1" si="34"/>
        <v/>
      </c>
      <c r="H27" s="40"/>
      <c r="I27" s="71" t="str">
        <f t="shared" ca="1" si="34"/>
        <v/>
      </c>
      <c r="J27" s="40"/>
      <c r="K27" s="71" t="str">
        <f t="shared" ca="1" si="34"/>
        <v/>
      </c>
      <c r="L27" s="40"/>
      <c r="M27" s="71" t="str">
        <f t="shared" ca="1" si="34"/>
        <v/>
      </c>
      <c r="N27" s="40"/>
      <c r="O27" s="71" t="str">
        <f t="shared" ca="1" si="34"/>
        <v/>
      </c>
      <c r="P27" s="40"/>
      <c r="Q27" s="71" t="str">
        <f t="shared" ca="1" si="34"/>
        <v/>
      </c>
      <c r="R27" s="40"/>
      <c r="S27" s="71" t="str">
        <f t="shared" ca="1" si="34"/>
        <v/>
      </c>
      <c r="T27" s="40"/>
      <c r="U27" s="71" t="str">
        <f t="shared" ca="1" si="34"/>
        <v/>
      </c>
      <c r="V27" s="40"/>
      <c r="W27" s="71" t="str">
        <f t="shared" ca="1" si="34"/>
        <v/>
      </c>
      <c r="X27" s="40"/>
      <c r="Y27" s="71" t="str">
        <f t="shared" ca="1" si="34"/>
        <v/>
      </c>
      <c r="Z27" s="40"/>
      <c r="AA27" s="71" t="str">
        <f t="shared" ca="1" si="34"/>
        <v/>
      </c>
      <c r="AB27" s="40"/>
      <c r="AC27" s="71" t="str">
        <f t="shared" ca="1" si="34"/>
        <v/>
      </c>
      <c r="AD27" s="40"/>
      <c r="AE27" s="71" t="str">
        <f t="shared" ca="1" si="34"/>
        <v/>
      </c>
      <c r="AF27" s="40"/>
      <c r="AG27" s="71" t="str">
        <f t="shared" ca="1" si="34"/>
        <v/>
      </c>
      <c r="AH27" s="40"/>
      <c r="AI27" s="71" t="str">
        <f t="shared" ca="1" si="34"/>
        <v/>
      </c>
      <c r="AJ27" s="40"/>
      <c r="AK27" s="71" t="str">
        <f t="shared" ca="1" si="34"/>
        <v/>
      </c>
      <c r="AL27" s="40"/>
      <c r="AM27" s="71" t="str">
        <f t="shared" ca="1" si="34"/>
        <v/>
      </c>
      <c r="AN27" s="40"/>
      <c r="AO27" s="71" t="str">
        <f t="shared" ca="1" si="34"/>
        <v/>
      </c>
      <c r="AP27" s="40"/>
      <c r="AQ27" s="71" t="str">
        <f t="shared" ca="1" si="34"/>
        <v/>
      </c>
      <c r="AR27" s="40"/>
      <c r="AS27" s="71" t="str">
        <f t="shared" ca="1" si="34"/>
        <v/>
      </c>
      <c r="AT27" s="40"/>
      <c r="AU27" s="71" t="str">
        <f t="shared" ca="1" si="34"/>
        <v/>
      </c>
      <c r="AV27" s="40"/>
      <c r="AW27" s="71" t="str">
        <f t="shared" ca="1" si="34"/>
        <v/>
      </c>
      <c r="AX27" s="40"/>
      <c r="AY27" s="71" t="str">
        <f t="shared" ca="1" si="34"/>
        <v/>
      </c>
      <c r="AZ27" s="40"/>
      <c r="BA27" s="71" t="str">
        <f t="shared" ca="1" si="34"/>
        <v/>
      </c>
      <c r="BB27" s="40"/>
      <c r="BC27" s="71" t="str">
        <f t="shared" ca="1" si="34"/>
        <v/>
      </c>
      <c r="BD27" s="40"/>
      <c r="BE27" s="71" t="str">
        <f t="shared" ca="1" si="34"/>
        <v/>
      </c>
      <c r="BF27" s="40"/>
      <c r="BG27" s="71" t="str">
        <f t="shared" ca="1" si="34"/>
        <v/>
      </c>
      <c r="BH27" s="40"/>
      <c r="BI27" s="71" t="str">
        <f t="shared" ca="1" si="34"/>
        <v/>
      </c>
      <c r="BJ27" s="40"/>
      <c r="BK27" s="71" t="str">
        <f t="shared" ca="1" si="34"/>
        <v/>
      </c>
      <c r="BL27" s="40"/>
      <c r="BM27" s="71" t="str">
        <f t="shared" ca="1" si="34"/>
        <v/>
      </c>
      <c r="BN27" s="68"/>
    </row>
    <row r="28" spans="1:66" hidden="1" x14ac:dyDescent="0.25">
      <c r="A28" s="67" t="s">
        <v>23</v>
      </c>
      <c r="B28" s="40"/>
      <c r="C28" s="71" t="str">
        <f t="shared" ca="1" si="31"/>
        <v/>
      </c>
      <c r="D28" s="40"/>
      <c r="E28" s="71" t="str">
        <f t="shared" ca="1" si="34"/>
        <v>X</v>
      </c>
      <c r="F28" s="40"/>
      <c r="G28" s="71" t="str">
        <f t="shared" ca="1" si="34"/>
        <v/>
      </c>
      <c r="H28" s="40"/>
      <c r="I28" s="71" t="str">
        <f t="shared" ca="1" si="34"/>
        <v/>
      </c>
      <c r="J28" s="40"/>
      <c r="K28" s="71" t="str">
        <f t="shared" ca="1" si="34"/>
        <v/>
      </c>
      <c r="L28" s="40"/>
      <c r="M28" s="71" t="str">
        <f t="shared" ca="1" si="34"/>
        <v/>
      </c>
      <c r="N28" s="40"/>
      <c r="O28" s="71" t="str">
        <f t="shared" ca="1" si="34"/>
        <v/>
      </c>
      <c r="P28" s="40"/>
      <c r="Q28" s="71" t="str">
        <f t="shared" ca="1" si="34"/>
        <v/>
      </c>
      <c r="R28" s="40"/>
      <c r="S28" s="71" t="str">
        <f t="shared" ca="1" si="34"/>
        <v/>
      </c>
      <c r="T28" s="40"/>
      <c r="U28" s="71" t="str">
        <f t="shared" ca="1" si="34"/>
        <v/>
      </c>
      <c r="V28" s="40"/>
      <c r="W28" s="71" t="str">
        <f t="shared" ca="1" si="34"/>
        <v/>
      </c>
      <c r="X28" s="40"/>
      <c r="Y28" s="71" t="str">
        <f t="shared" ca="1" si="34"/>
        <v/>
      </c>
      <c r="Z28" s="40"/>
      <c r="AA28" s="71" t="str">
        <f t="shared" ca="1" si="34"/>
        <v/>
      </c>
      <c r="AB28" s="40"/>
      <c r="AC28" s="71" t="str">
        <f t="shared" ca="1" si="34"/>
        <v/>
      </c>
      <c r="AD28" s="40"/>
      <c r="AE28" s="71" t="str">
        <f t="shared" ca="1" si="34"/>
        <v/>
      </c>
      <c r="AF28" s="40"/>
      <c r="AG28" s="71" t="str">
        <f t="shared" ca="1" si="34"/>
        <v/>
      </c>
      <c r="AH28" s="40"/>
      <c r="AI28" s="71" t="str">
        <f t="shared" ca="1" si="34"/>
        <v/>
      </c>
      <c r="AJ28" s="40"/>
      <c r="AK28" s="71" t="str">
        <f t="shared" ca="1" si="34"/>
        <v/>
      </c>
      <c r="AL28" s="40"/>
      <c r="AM28" s="71" t="str">
        <f t="shared" ca="1" si="34"/>
        <v/>
      </c>
      <c r="AN28" s="40"/>
      <c r="AO28" s="71" t="str">
        <f t="shared" ca="1" si="34"/>
        <v/>
      </c>
      <c r="AP28" s="40"/>
      <c r="AQ28" s="71" t="str">
        <f t="shared" ca="1" si="34"/>
        <v/>
      </c>
      <c r="AR28" s="40"/>
      <c r="AS28" s="71" t="str">
        <f t="shared" ca="1" si="34"/>
        <v/>
      </c>
      <c r="AT28" s="40"/>
      <c r="AU28" s="71" t="str">
        <f t="shared" ca="1" si="34"/>
        <v/>
      </c>
      <c r="AV28" s="40"/>
      <c r="AW28" s="71" t="str">
        <f t="shared" ca="1" si="34"/>
        <v/>
      </c>
      <c r="AX28" s="40"/>
      <c r="AY28" s="71" t="str">
        <f t="shared" ca="1" si="34"/>
        <v/>
      </c>
      <c r="AZ28" s="40"/>
      <c r="BA28" s="71" t="str">
        <f t="shared" ca="1" si="34"/>
        <v/>
      </c>
      <c r="BB28" s="40"/>
      <c r="BC28" s="71" t="str">
        <f t="shared" ca="1" si="34"/>
        <v/>
      </c>
      <c r="BD28" s="40"/>
      <c r="BE28" s="71" t="str">
        <f t="shared" ca="1" si="34"/>
        <v/>
      </c>
      <c r="BF28" s="40"/>
      <c r="BG28" s="71" t="str">
        <f t="shared" ca="1" si="34"/>
        <v/>
      </c>
      <c r="BH28" s="40"/>
      <c r="BI28" s="71" t="str">
        <f t="shared" ca="1" si="34"/>
        <v/>
      </c>
      <c r="BJ28" s="40"/>
      <c r="BK28" s="71" t="str">
        <f t="shared" ca="1" si="34"/>
        <v/>
      </c>
      <c r="BL28" s="40"/>
      <c r="BM28" s="71" t="str">
        <f t="shared" ca="1" si="34"/>
        <v/>
      </c>
      <c r="BN28" s="68"/>
    </row>
    <row r="29" spans="1:66" x14ac:dyDescent="0.25">
      <c r="A29" s="67" t="s">
        <v>42</v>
      </c>
      <c r="B29" s="40"/>
      <c r="C29" s="71" t="str">
        <f t="shared" ca="1" si="31"/>
        <v/>
      </c>
      <c r="D29" s="40" t="s">
        <v>55</v>
      </c>
      <c r="E29" s="71" t="str">
        <f t="shared" ca="1" si="34"/>
        <v>X</v>
      </c>
      <c r="F29" s="40"/>
      <c r="G29" s="71" t="str">
        <f t="shared" ca="1" si="34"/>
        <v/>
      </c>
      <c r="H29" s="40"/>
      <c r="I29" s="71" t="str">
        <f t="shared" ca="1" si="34"/>
        <v/>
      </c>
      <c r="J29" s="40"/>
      <c r="K29" s="71" t="str">
        <f t="shared" ca="1" si="34"/>
        <v/>
      </c>
      <c r="L29" s="40"/>
      <c r="M29" s="71" t="str">
        <f t="shared" ca="1" si="34"/>
        <v/>
      </c>
      <c r="N29" s="40"/>
      <c r="O29" s="71" t="str">
        <f t="shared" ca="1" si="34"/>
        <v/>
      </c>
      <c r="P29" s="40"/>
      <c r="Q29" s="71" t="str">
        <f t="shared" ca="1" si="34"/>
        <v/>
      </c>
      <c r="R29" s="40"/>
      <c r="S29" s="71" t="str">
        <f t="shared" ca="1" si="34"/>
        <v/>
      </c>
      <c r="T29" s="40"/>
      <c r="U29" s="71" t="str">
        <f t="shared" ca="1" si="34"/>
        <v/>
      </c>
      <c r="V29" s="40"/>
      <c r="W29" s="71" t="str">
        <f t="shared" ca="1" si="34"/>
        <v/>
      </c>
      <c r="X29" s="40"/>
      <c r="Y29" s="71" t="str">
        <f t="shared" ca="1" si="34"/>
        <v/>
      </c>
      <c r="Z29" s="40"/>
      <c r="AA29" s="71" t="str">
        <f t="shared" ca="1" si="34"/>
        <v/>
      </c>
      <c r="AB29" s="40"/>
      <c r="AC29" s="71" t="str">
        <f t="shared" ca="1" si="34"/>
        <v/>
      </c>
      <c r="AD29" s="40"/>
      <c r="AE29" s="71" t="str">
        <f t="shared" ca="1" si="34"/>
        <v/>
      </c>
      <c r="AF29" s="40"/>
      <c r="AG29" s="71" t="str">
        <f t="shared" ca="1" si="34"/>
        <v/>
      </c>
      <c r="AH29" s="40"/>
      <c r="AI29" s="71" t="str">
        <f t="shared" ca="1" si="34"/>
        <v/>
      </c>
      <c r="AJ29" s="40"/>
      <c r="AK29" s="71" t="str">
        <f t="shared" ca="1" si="34"/>
        <v/>
      </c>
      <c r="AL29" s="40"/>
      <c r="AM29" s="71" t="str">
        <f t="shared" ca="1" si="34"/>
        <v/>
      </c>
      <c r="AN29" s="40"/>
      <c r="AO29" s="71" t="str">
        <f t="shared" ca="1" si="34"/>
        <v/>
      </c>
      <c r="AP29" s="40"/>
      <c r="AQ29" s="71" t="str">
        <f t="shared" ca="1" si="34"/>
        <v/>
      </c>
      <c r="AR29" s="40"/>
      <c r="AS29" s="71" t="str">
        <f t="shared" ca="1" si="34"/>
        <v/>
      </c>
      <c r="AT29" s="40"/>
      <c r="AU29" s="71" t="str">
        <f t="shared" ref="AU29:BM29" ca="1" si="35">IF(AT$2="","",IF(TYPE(VLOOKUP($A29,INDIRECT(AT$2&amp;"!$Ak$3:$Ak$29"),1,FALSE))=16,"","X"))</f>
        <v/>
      </c>
      <c r="AV29" s="40"/>
      <c r="AW29" s="71" t="str">
        <f t="shared" ca="1" si="35"/>
        <v/>
      </c>
      <c r="AX29" s="40"/>
      <c r="AY29" s="71" t="str">
        <f t="shared" ca="1" si="35"/>
        <v/>
      </c>
      <c r="AZ29" s="40"/>
      <c r="BA29" s="71" t="str">
        <f t="shared" ca="1" si="35"/>
        <v/>
      </c>
      <c r="BB29" s="40"/>
      <c r="BC29" s="71" t="str">
        <f t="shared" ca="1" si="35"/>
        <v/>
      </c>
      <c r="BD29" s="40"/>
      <c r="BE29" s="71" t="str">
        <f t="shared" ca="1" si="35"/>
        <v/>
      </c>
      <c r="BF29" s="40"/>
      <c r="BG29" s="71" t="str">
        <f t="shared" ca="1" si="35"/>
        <v/>
      </c>
      <c r="BH29" s="40"/>
      <c r="BI29" s="71" t="str">
        <f t="shared" ca="1" si="35"/>
        <v/>
      </c>
      <c r="BJ29" s="40"/>
      <c r="BK29" s="71" t="str">
        <f t="shared" ca="1" si="35"/>
        <v/>
      </c>
      <c r="BL29" s="40"/>
      <c r="BM29" s="71" t="str">
        <f t="shared" ca="1" si="35"/>
        <v/>
      </c>
      <c r="BN29" s="68"/>
    </row>
  </sheetData>
  <autoFilter ref="A2:BN29">
    <filterColumn colId="3">
      <customFilters>
        <customFilter operator="notEqual" val=" "/>
      </customFilters>
    </filterColumn>
  </autoFilter>
  <sortState ref="A3:A29">
    <sortCondition ref="A3"/>
  </sortState>
  <conditionalFormatting sqref="B3:B29 D3:D29 F3:F29 H3:H29 J3:J29 L3:L29 N3:N29 P3:P29 R3:R29 T3:T29 V3:V29 X3:X29 Z3:Z29 AB3:AB29 AD3:AD29 AF3:AF29 AH3:AH29 AJ3:AJ29 AL3:AL29 AN3:AN29 AP3:AP29 AR3:AR29 AT3:AT29 AV3:AV29 AX3:AX29 AZ3:AZ29 BB3:BB29 BD3:BD29 BF3:BF29 BH3:BH29 BJ3:BJ29 BL3:BL29">
    <cfRule type="expression" dxfId="28" priority="71">
      <formula>C3="X"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showGridLines="0" workbookViewId="0">
      <selection activeCell="O13" sqref="O13"/>
    </sheetView>
  </sheetViews>
  <sheetFormatPr baseColWidth="10" defaultRowHeight="15" x14ac:dyDescent="0.25"/>
  <cols>
    <col min="1" max="1" width="14.140625" style="52" bestFit="1" customWidth="1"/>
    <col min="2" max="2" width="3.85546875" style="17" bestFit="1" customWidth="1"/>
    <col min="3" max="3" width="5" bestFit="1" customWidth="1"/>
    <col min="4" max="4" width="5" style="4" hidden="1" customWidth="1"/>
    <col min="5" max="5" width="5" bestFit="1" customWidth="1"/>
    <col min="6" max="6" width="5" style="4" hidden="1" customWidth="1"/>
    <col min="7" max="7" width="5" bestFit="1" customWidth="1"/>
    <col min="8" max="8" width="5" style="4" hidden="1" customWidth="1"/>
    <col min="9" max="9" width="5" bestFit="1" customWidth="1"/>
    <col min="10" max="10" width="5" style="4" hidden="1" customWidth="1"/>
    <col min="11" max="11" width="5" bestFit="1" customWidth="1"/>
    <col min="12" max="12" width="5" style="4" hidden="1" customWidth="1"/>
    <col min="13" max="13" width="5" bestFit="1" customWidth="1"/>
    <col min="14" max="14" width="5" style="4" hidden="1" customWidth="1"/>
    <col min="15" max="15" width="5" bestFit="1" customWidth="1"/>
    <col min="16" max="16" width="5" style="4" hidden="1" customWidth="1"/>
    <col min="17" max="17" width="5" bestFit="1" customWidth="1"/>
    <col min="18" max="18" width="5" style="4" hidden="1" customWidth="1"/>
    <col min="19" max="19" width="5" bestFit="1" customWidth="1"/>
    <col min="20" max="20" width="5" style="4" hidden="1" customWidth="1"/>
    <col min="21" max="21" width="5" bestFit="1" customWidth="1"/>
    <col min="22" max="22" width="5" style="4" hidden="1" customWidth="1"/>
    <col min="23" max="23" width="5" bestFit="1" customWidth="1"/>
    <col min="24" max="24" width="5" style="4" hidden="1" customWidth="1"/>
    <col min="25" max="25" width="5" bestFit="1" customWidth="1"/>
    <col min="26" max="26" width="5" style="4" hidden="1" customWidth="1"/>
    <col min="27" max="27" width="5" bestFit="1" customWidth="1"/>
    <col min="28" max="28" width="5" style="4" hidden="1" customWidth="1"/>
    <col min="29" max="29" width="5" bestFit="1" customWidth="1"/>
    <col min="30" max="30" width="5" style="4" hidden="1" customWidth="1"/>
    <col min="31" max="31" width="5" bestFit="1" customWidth="1"/>
    <col min="32" max="32" width="5" style="4" hidden="1" customWidth="1"/>
    <col min="33" max="33" width="5" bestFit="1" customWidth="1"/>
    <col min="34" max="34" width="5" style="4" hidden="1" customWidth="1"/>
    <col min="35" max="35" width="5" bestFit="1" customWidth="1"/>
    <col min="36" max="36" width="5" style="4" hidden="1" customWidth="1"/>
    <col min="37" max="37" width="5" bestFit="1" customWidth="1"/>
    <col min="38" max="38" width="5" style="4" hidden="1" customWidth="1"/>
    <col min="39" max="39" width="5" bestFit="1" customWidth="1"/>
    <col min="40" max="40" width="5" style="4" hidden="1" customWidth="1"/>
    <col min="41" max="41" width="5" bestFit="1" customWidth="1"/>
    <col min="42" max="42" width="5" style="4" hidden="1" customWidth="1"/>
    <col min="43" max="43" width="5" bestFit="1" customWidth="1"/>
    <col min="44" max="44" width="5" style="4" hidden="1" customWidth="1"/>
    <col min="45" max="45" width="5" bestFit="1" customWidth="1"/>
    <col min="46" max="46" width="5" style="4" hidden="1" customWidth="1"/>
    <col min="47" max="47" width="5" bestFit="1" customWidth="1"/>
    <col min="48" max="48" width="5" style="4" hidden="1" customWidth="1"/>
    <col min="49" max="49" width="5" bestFit="1" customWidth="1"/>
    <col min="50" max="50" width="5" style="4" hidden="1" customWidth="1"/>
    <col min="51" max="51" width="5" bestFit="1" customWidth="1"/>
    <col min="52" max="52" width="5" style="4" hidden="1" customWidth="1"/>
    <col min="53" max="53" width="5" bestFit="1" customWidth="1"/>
    <col min="54" max="54" width="5" style="4" hidden="1" customWidth="1"/>
    <col min="55" max="55" width="5" bestFit="1" customWidth="1"/>
    <col min="56" max="56" width="5" style="4" hidden="1" customWidth="1"/>
    <col min="57" max="57" width="5" bestFit="1" customWidth="1"/>
    <col min="58" max="58" width="5" style="4" hidden="1" customWidth="1"/>
    <col min="59" max="59" width="5" bestFit="1" customWidth="1"/>
    <col min="60" max="60" width="5" style="4" hidden="1" customWidth="1"/>
    <col min="61" max="61" width="5" bestFit="1" customWidth="1"/>
    <col min="62" max="62" width="5" style="4" hidden="1" customWidth="1"/>
    <col min="63" max="63" width="5" bestFit="1" customWidth="1"/>
    <col min="64" max="64" width="5" style="4" hidden="1" customWidth="1"/>
    <col min="65" max="65" width="5" bestFit="1" customWidth="1"/>
    <col min="66" max="66" width="5" style="4" hidden="1" customWidth="1"/>
    <col min="67" max="67" width="1.42578125" customWidth="1"/>
  </cols>
  <sheetData>
    <row r="1" spans="1:67" ht="15.75" thickBot="1" x14ac:dyDescent="0.3">
      <c r="A1" s="82" t="s">
        <v>49</v>
      </c>
    </row>
    <row r="2" spans="1:67" s="52" customFormat="1" ht="15.75" thickBot="1" x14ac:dyDescent="0.3">
      <c r="B2" s="85" t="s">
        <v>64</v>
      </c>
      <c r="C2" s="69">
        <f>'BASE REMPLISSAGE'!B2</f>
        <v>2308</v>
      </c>
      <c r="D2" s="65"/>
      <c r="E2" s="69">
        <f>'BASE REMPLISSAGE'!D2</f>
        <v>2508</v>
      </c>
      <c r="F2" s="65"/>
      <c r="G2" s="69"/>
      <c r="H2" s="65"/>
      <c r="I2" s="69"/>
      <c r="J2" s="65"/>
      <c r="K2" s="69"/>
      <c r="L2" s="65"/>
      <c r="M2" s="69"/>
      <c r="N2" s="65"/>
      <c r="O2" s="69"/>
      <c r="P2" s="65"/>
      <c r="Q2" s="69"/>
      <c r="R2" s="65"/>
      <c r="S2" s="69"/>
      <c r="T2" s="65"/>
      <c r="U2" s="69"/>
      <c r="V2" s="65"/>
      <c r="W2" s="69"/>
      <c r="X2" s="65"/>
      <c r="Y2" s="69"/>
      <c r="Z2" s="65"/>
      <c r="AA2" s="69"/>
      <c r="AB2" s="65"/>
      <c r="AC2" s="69"/>
      <c r="AD2" s="65"/>
      <c r="AE2" s="69"/>
      <c r="AF2" s="65"/>
      <c r="AG2" s="69"/>
      <c r="AH2" s="65"/>
      <c r="AI2" s="69"/>
      <c r="AJ2" s="65"/>
      <c r="AK2" s="69"/>
      <c r="AL2" s="65"/>
      <c r="AM2" s="69"/>
      <c r="AN2" s="65"/>
      <c r="AO2" s="69"/>
      <c r="AP2" s="65"/>
      <c r="AQ2" s="69"/>
      <c r="AR2" s="65"/>
      <c r="AS2" s="69"/>
      <c r="AT2" s="65"/>
      <c r="AU2" s="69"/>
      <c r="AV2" s="65"/>
      <c r="AW2" s="69"/>
      <c r="AX2" s="65"/>
      <c r="AY2" s="69"/>
      <c r="AZ2" s="65"/>
      <c r="BA2" s="69"/>
      <c r="BB2" s="65"/>
      <c r="BC2" s="69"/>
      <c r="BD2" s="65"/>
      <c r="BE2" s="69"/>
      <c r="BF2" s="65"/>
      <c r="BG2" s="69"/>
      <c r="BH2" s="65"/>
      <c r="BI2" s="69"/>
      <c r="BJ2" s="65"/>
      <c r="BK2" s="69"/>
      <c r="BL2" s="65"/>
      <c r="BM2" s="69"/>
      <c r="BN2" s="65"/>
      <c r="BO2" s="63"/>
    </row>
    <row r="3" spans="1:67" x14ac:dyDescent="0.25">
      <c r="A3" s="66">
        <v>921</v>
      </c>
      <c r="B3" s="39">
        <f ca="1">SUM(C3:BM3)</f>
        <v>0</v>
      </c>
      <c r="C3" s="37" t="str">
        <f ca="1">IF(OR(C$2="",D3=""),"",VLOOKUP($A3,INDIRECT(C$2&amp;"!$AE$3:$AL$29"),8,FALSE))</f>
        <v/>
      </c>
      <c r="D3" s="70" t="str">
        <f ca="1">IF(C$2="","",IF(TYPE(VLOOKUP($A3,INDIRECT(C$2&amp;"!$AK$3:$AK$29"),1,FALSE))=16,"","X"))</f>
        <v/>
      </c>
      <c r="E3" s="37" t="str">
        <f t="shared" ref="E3:AJ3" ca="1" si="0">IF(OR(E$2="",F3=""),"",VLOOKUP($A3,INDIRECT(E$2&amp;"!$AE$3:$AL$29"),8,FALSE))</f>
        <v/>
      </c>
      <c r="F3" s="70" t="str">
        <f t="shared" ref="F3:AK3" ca="1" si="1">IF(E$2="","",IF(TYPE(VLOOKUP($A3,INDIRECT(E$2&amp;"!$AK$3:$AK$29"),1,FALSE))=16,"","X"))</f>
        <v/>
      </c>
      <c r="G3" s="37" t="str">
        <f t="shared" ref="G3:AL3" ca="1" si="2">IF(OR(G$2="",H3=""),"",VLOOKUP($A3,INDIRECT(G$2&amp;"!$AE$3:$AL$29"),8,FALSE))</f>
        <v/>
      </c>
      <c r="H3" s="70" t="str">
        <f t="shared" ref="H3:AM3" ca="1" si="3">IF(G$2="","",IF(TYPE(VLOOKUP($A3,INDIRECT(G$2&amp;"!$AK$3:$AK$29"),1,FALSE))=16,"","X"))</f>
        <v/>
      </c>
      <c r="I3" s="37" t="str">
        <f t="shared" ref="I3:AN3" ca="1" si="4">IF(OR(I$2="",J3=""),"",VLOOKUP($A3,INDIRECT(I$2&amp;"!$AE$3:$AL$29"),8,FALSE))</f>
        <v/>
      </c>
      <c r="J3" s="70" t="str">
        <f t="shared" ref="J3:AO3" ca="1" si="5">IF(I$2="","",IF(TYPE(VLOOKUP($A3,INDIRECT(I$2&amp;"!$AK$3:$AK$29"),1,FALSE))=16,"","X"))</f>
        <v/>
      </c>
      <c r="K3" s="37" t="str">
        <f t="shared" ref="K3:AP3" ca="1" si="6">IF(OR(K$2="",L3=""),"",VLOOKUP($A3,INDIRECT(K$2&amp;"!$AE$3:$AL$29"),8,FALSE))</f>
        <v/>
      </c>
      <c r="L3" s="70" t="str">
        <f t="shared" ref="L3:AQ3" ca="1" si="7">IF(K$2="","",IF(TYPE(VLOOKUP($A3,INDIRECT(K$2&amp;"!$AK$3:$AK$29"),1,FALSE))=16,"","X"))</f>
        <v/>
      </c>
      <c r="M3" s="37" t="str">
        <f t="shared" ref="M3:AR3" ca="1" si="8">IF(OR(M$2="",N3=""),"",VLOOKUP($A3,INDIRECT(M$2&amp;"!$AE$3:$AL$29"),8,FALSE))</f>
        <v/>
      </c>
      <c r="N3" s="70" t="str">
        <f t="shared" ref="N3:AS3" ca="1" si="9">IF(M$2="","",IF(TYPE(VLOOKUP($A3,INDIRECT(M$2&amp;"!$AK$3:$AK$29"),1,FALSE))=16,"","X"))</f>
        <v/>
      </c>
      <c r="O3" s="37" t="str">
        <f t="shared" ref="O3:AT3" ca="1" si="10">IF(OR(O$2="",P3=""),"",VLOOKUP($A3,INDIRECT(O$2&amp;"!$AE$3:$AL$29"),8,FALSE))</f>
        <v/>
      </c>
      <c r="P3" s="70" t="str">
        <f t="shared" ref="P3:AU3" ca="1" si="11">IF(O$2="","",IF(TYPE(VLOOKUP($A3,INDIRECT(O$2&amp;"!$AK$3:$AK$29"),1,FALSE))=16,"","X"))</f>
        <v/>
      </c>
      <c r="Q3" s="37" t="str">
        <f t="shared" ref="Q3:AV3" ca="1" si="12">IF(OR(Q$2="",R3=""),"",VLOOKUP($A3,INDIRECT(Q$2&amp;"!$AE$3:$AL$29"),8,FALSE))</f>
        <v/>
      </c>
      <c r="R3" s="70" t="str">
        <f t="shared" ref="R3:AW3" ca="1" si="13">IF(Q$2="","",IF(TYPE(VLOOKUP($A3,INDIRECT(Q$2&amp;"!$AK$3:$AK$29"),1,FALSE))=16,"","X"))</f>
        <v/>
      </c>
      <c r="S3" s="37" t="str">
        <f t="shared" ref="S3:BN4" ca="1" si="14">IF(OR(S$2="",T3=""),"",VLOOKUP($A3,INDIRECT(S$2&amp;"!$AE$3:$AL$29"),8,FALSE))</f>
        <v/>
      </c>
      <c r="T3" s="70" t="str">
        <f t="shared" ref="T3:BN4" ca="1" si="15">IF(S$2="","",IF(TYPE(VLOOKUP($A3,INDIRECT(S$2&amp;"!$AK$3:$AK$29"),1,FALSE))=16,"","X"))</f>
        <v/>
      </c>
      <c r="U3" s="37" t="str">
        <f t="shared" ref="U3:BN3" ca="1" si="16">IF(OR(U$2="",V3=""),"",VLOOKUP($A3,INDIRECT(U$2&amp;"!$AE$3:$AL$29"),8,FALSE))</f>
        <v/>
      </c>
      <c r="V3" s="70" t="str">
        <f t="shared" ref="V3:BN3" ca="1" si="17">IF(U$2="","",IF(TYPE(VLOOKUP($A3,INDIRECT(U$2&amp;"!$AK$3:$AK$29"),1,FALSE))=16,"","X"))</f>
        <v/>
      </c>
      <c r="W3" s="37" t="str">
        <f t="shared" ref="W3:BN3" ca="1" si="18">IF(OR(W$2="",X3=""),"",VLOOKUP($A3,INDIRECT(W$2&amp;"!$AE$3:$AL$29"),8,FALSE))</f>
        <v/>
      </c>
      <c r="X3" s="70" t="str">
        <f t="shared" ref="X3:BN3" ca="1" si="19">IF(W$2="","",IF(TYPE(VLOOKUP($A3,INDIRECT(W$2&amp;"!$AK$3:$AK$29"),1,FALSE))=16,"","X"))</f>
        <v/>
      </c>
      <c r="Y3" s="37" t="str">
        <f t="shared" ref="Y3:BN3" ca="1" si="20">IF(OR(Y$2="",Z3=""),"",VLOOKUP($A3,INDIRECT(Y$2&amp;"!$AE$3:$AL$29"),8,FALSE))</f>
        <v/>
      </c>
      <c r="Z3" s="70" t="str">
        <f t="shared" ref="Z3:BN3" ca="1" si="21">IF(Y$2="","",IF(TYPE(VLOOKUP($A3,INDIRECT(Y$2&amp;"!$AK$3:$AK$29"),1,FALSE))=16,"","X"))</f>
        <v/>
      </c>
      <c r="AA3" s="37" t="str">
        <f t="shared" ref="AA3:BN3" ca="1" si="22">IF(OR(AA$2="",AB3=""),"",VLOOKUP($A3,INDIRECT(AA$2&amp;"!$AE$3:$AL$29"),8,FALSE))</f>
        <v/>
      </c>
      <c r="AB3" s="70" t="str">
        <f t="shared" ref="AB3:BN3" ca="1" si="23">IF(AA$2="","",IF(TYPE(VLOOKUP($A3,INDIRECT(AA$2&amp;"!$AK$3:$AK$29"),1,FALSE))=16,"","X"))</f>
        <v/>
      </c>
      <c r="AC3" s="37" t="str">
        <f t="shared" ref="AC3:BN3" ca="1" si="24">IF(OR(AC$2="",AD3=""),"",VLOOKUP($A3,INDIRECT(AC$2&amp;"!$AE$3:$AL$29"),8,FALSE))</f>
        <v/>
      </c>
      <c r="AD3" s="70" t="str">
        <f t="shared" ref="AD3:BN3" ca="1" si="25">IF(AC$2="","",IF(TYPE(VLOOKUP($A3,INDIRECT(AC$2&amp;"!$AK$3:$AK$29"),1,FALSE))=16,"","X"))</f>
        <v/>
      </c>
      <c r="AE3" s="37" t="str">
        <f t="shared" ref="AE3:BN3" ca="1" si="26">IF(OR(AE$2="",AF3=""),"",VLOOKUP($A3,INDIRECT(AE$2&amp;"!$AE$3:$AL$29"),8,FALSE))</f>
        <v/>
      </c>
      <c r="AF3" s="70" t="str">
        <f t="shared" ref="AF3:BN3" ca="1" si="27">IF(AE$2="","",IF(TYPE(VLOOKUP($A3,INDIRECT(AE$2&amp;"!$AK$3:$AK$29"),1,FALSE))=16,"","X"))</f>
        <v/>
      </c>
      <c r="AG3" s="37" t="str">
        <f t="shared" ref="AG3:BN3" ca="1" si="28">IF(OR(AG$2="",AH3=""),"",VLOOKUP($A3,INDIRECT(AG$2&amp;"!$AE$3:$AL$29"),8,FALSE))</f>
        <v/>
      </c>
      <c r="AH3" s="70" t="str">
        <f t="shared" ref="AH3:BN3" ca="1" si="29">IF(AG$2="","",IF(TYPE(VLOOKUP($A3,INDIRECT(AG$2&amp;"!$AK$3:$AK$29"),1,FALSE))=16,"","X"))</f>
        <v/>
      </c>
      <c r="AI3" s="37" t="str">
        <f t="shared" ref="AI3:BN3" ca="1" si="30">IF(OR(AI$2="",AJ3=""),"",VLOOKUP($A3,INDIRECT(AI$2&amp;"!$AE$3:$AL$29"),8,FALSE))</f>
        <v/>
      </c>
      <c r="AJ3" s="70" t="str">
        <f t="shared" ref="AJ3:BN3" ca="1" si="31">IF(AI$2="","",IF(TYPE(VLOOKUP($A3,INDIRECT(AI$2&amp;"!$AK$3:$AK$29"),1,FALSE))=16,"","X"))</f>
        <v/>
      </c>
      <c r="AK3" s="37" t="str">
        <f t="shared" ref="AK3:BN3" ca="1" si="32">IF(OR(AK$2="",AL3=""),"",VLOOKUP($A3,INDIRECT(AK$2&amp;"!$AE$3:$AL$29"),8,FALSE))</f>
        <v/>
      </c>
      <c r="AL3" s="70" t="str">
        <f t="shared" ref="AL3:BN3" ca="1" si="33">IF(AK$2="","",IF(TYPE(VLOOKUP($A3,INDIRECT(AK$2&amp;"!$AK$3:$AK$29"),1,FALSE))=16,"","X"))</f>
        <v/>
      </c>
      <c r="AM3" s="37" t="str">
        <f t="shared" ref="AM3:BN3" ca="1" si="34">IF(OR(AM$2="",AN3=""),"",VLOOKUP($A3,INDIRECT(AM$2&amp;"!$AE$3:$AL$29"),8,FALSE))</f>
        <v/>
      </c>
      <c r="AN3" s="70" t="str">
        <f t="shared" ref="AN3:BN3" ca="1" si="35">IF(AM$2="","",IF(TYPE(VLOOKUP($A3,INDIRECT(AM$2&amp;"!$AK$3:$AK$29"),1,FALSE))=16,"","X"))</f>
        <v/>
      </c>
      <c r="AO3" s="37" t="str">
        <f t="shared" ref="AO3:BN3" ca="1" si="36">IF(OR(AO$2="",AP3=""),"",VLOOKUP($A3,INDIRECT(AO$2&amp;"!$AE$3:$AL$29"),8,FALSE))</f>
        <v/>
      </c>
      <c r="AP3" s="70" t="str">
        <f t="shared" ref="AP3:BN3" ca="1" si="37">IF(AO$2="","",IF(TYPE(VLOOKUP($A3,INDIRECT(AO$2&amp;"!$AK$3:$AK$29"),1,FALSE))=16,"","X"))</f>
        <v/>
      </c>
      <c r="AQ3" s="37" t="str">
        <f t="shared" ref="AQ3:BN3" ca="1" si="38">IF(OR(AQ$2="",AR3=""),"",VLOOKUP($A3,INDIRECT(AQ$2&amp;"!$AE$3:$AL$29"),8,FALSE))</f>
        <v/>
      </c>
      <c r="AR3" s="70" t="str">
        <f t="shared" ref="AR3:BN3" ca="1" si="39">IF(AQ$2="","",IF(TYPE(VLOOKUP($A3,INDIRECT(AQ$2&amp;"!$AK$3:$AK$29"),1,FALSE))=16,"","X"))</f>
        <v/>
      </c>
      <c r="AS3" s="37" t="str">
        <f t="shared" ref="AS3:BN3" ca="1" si="40">IF(OR(AS$2="",AT3=""),"",VLOOKUP($A3,INDIRECT(AS$2&amp;"!$AE$3:$AL$29"),8,FALSE))</f>
        <v/>
      </c>
      <c r="AT3" s="70" t="str">
        <f t="shared" ref="AT3:BN3" ca="1" si="41">IF(AS$2="","",IF(TYPE(VLOOKUP($A3,INDIRECT(AS$2&amp;"!$AK$3:$AK$29"),1,FALSE))=16,"","X"))</f>
        <v/>
      </c>
      <c r="AU3" s="37" t="str">
        <f t="shared" ref="AU3:BN3" ca="1" si="42">IF(OR(AU$2="",AV3=""),"",VLOOKUP($A3,INDIRECT(AU$2&amp;"!$AE$3:$AL$29"),8,FALSE))</f>
        <v/>
      </c>
      <c r="AV3" s="70" t="str">
        <f t="shared" ref="AV3:BN3" ca="1" si="43">IF(AU$2="","",IF(TYPE(VLOOKUP($A3,INDIRECT(AU$2&amp;"!$AK$3:$AK$29"),1,FALSE))=16,"","X"))</f>
        <v/>
      </c>
      <c r="AW3" s="37" t="str">
        <f t="shared" ref="AW3:BN3" ca="1" si="44">IF(OR(AW$2="",AX3=""),"",VLOOKUP($A3,INDIRECT(AW$2&amp;"!$AE$3:$AL$29"),8,FALSE))</f>
        <v/>
      </c>
      <c r="AX3" s="70" t="str">
        <f t="shared" ref="AX3:BN3" ca="1" si="45">IF(AW$2="","",IF(TYPE(VLOOKUP($A3,INDIRECT(AW$2&amp;"!$AK$3:$AK$29"),1,FALSE))=16,"","X"))</f>
        <v/>
      </c>
      <c r="AY3" s="37" t="str">
        <f t="shared" ref="AY3:BN3" ca="1" si="46">IF(OR(AY$2="",AZ3=""),"",VLOOKUP($A3,INDIRECT(AY$2&amp;"!$AE$3:$AL$29"),8,FALSE))</f>
        <v/>
      </c>
      <c r="AZ3" s="70" t="str">
        <f t="shared" ref="AZ3:BN3" ca="1" si="47">IF(AY$2="","",IF(TYPE(VLOOKUP($A3,INDIRECT(AY$2&amp;"!$AK$3:$AK$29"),1,FALSE))=16,"","X"))</f>
        <v/>
      </c>
      <c r="BA3" s="37" t="str">
        <f t="shared" ref="BA3:BN3" ca="1" si="48">IF(OR(BA$2="",BB3=""),"",VLOOKUP($A3,INDIRECT(BA$2&amp;"!$AE$3:$AL$29"),8,FALSE))</f>
        <v/>
      </c>
      <c r="BB3" s="70" t="str">
        <f t="shared" ref="BB3:BN3" ca="1" si="49">IF(BA$2="","",IF(TYPE(VLOOKUP($A3,INDIRECT(BA$2&amp;"!$AK$3:$AK$29"),1,FALSE))=16,"","X"))</f>
        <v/>
      </c>
      <c r="BC3" s="37" t="str">
        <f t="shared" ref="BC3:BN3" ca="1" si="50">IF(OR(BC$2="",BD3=""),"",VLOOKUP($A3,INDIRECT(BC$2&amp;"!$AE$3:$AL$29"),8,FALSE))</f>
        <v/>
      </c>
      <c r="BD3" s="70" t="str">
        <f t="shared" ref="BD3:BN3" ca="1" si="51">IF(BC$2="","",IF(TYPE(VLOOKUP($A3,INDIRECT(BC$2&amp;"!$AK$3:$AK$29"),1,FALSE))=16,"","X"))</f>
        <v/>
      </c>
      <c r="BE3" s="37" t="str">
        <f t="shared" ref="BE3:BN3" ca="1" si="52">IF(OR(BE$2="",BF3=""),"",VLOOKUP($A3,INDIRECT(BE$2&amp;"!$AE$3:$AL$29"),8,FALSE))</f>
        <v/>
      </c>
      <c r="BF3" s="70" t="str">
        <f t="shared" ref="BF3:BN3" ca="1" si="53">IF(BE$2="","",IF(TYPE(VLOOKUP($A3,INDIRECT(BE$2&amp;"!$AK$3:$AK$29"),1,FALSE))=16,"","X"))</f>
        <v/>
      </c>
      <c r="BG3" s="37" t="str">
        <f t="shared" ref="BG3:BN3" ca="1" si="54">IF(OR(BG$2="",BH3=""),"",VLOOKUP($A3,INDIRECT(BG$2&amp;"!$AE$3:$AL$29"),8,FALSE))</f>
        <v/>
      </c>
      <c r="BH3" s="70" t="str">
        <f t="shared" ref="BH3:BN3" ca="1" si="55">IF(BG$2="","",IF(TYPE(VLOOKUP($A3,INDIRECT(BG$2&amp;"!$AK$3:$AK$29"),1,FALSE))=16,"","X"))</f>
        <v/>
      </c>
      <c r="BI3" s="37" t="str">
        <f t="shared" ref="BI3:BN3" ca="1" si="56">IF(OR(BI$2="",BJ3=""),"",VLOOKUP($A3,INDIRECT(BI$2&amp;"!$AE$3:$AL$29"),8,FALSE))</f>
        <v/>
      </c>
      <c r="BJ3" s="70" t="str">
        <f t="shared" ref="BJ3:BN3" ca="1" si="57">IF(BI$2="","",IF(TYPE(VLOOKUP($A3,INDIRECT(BI$2&amp;"!$AK$3:$AK$29"),1,FALSE))=16,"","X"))</f>
        <v/>
      </c>
      <c r="BK3" s="37" t="str">
        <f t="shared" ref="BK3:BN3" ca="1" si="58">IF(OR(BK$2="",BL3=""),"",VLOOKUP($A3,INDIRECT(BK$2&amp;"!$AE$3:$AL$29"),8,FALSE))</f>
        <v/>
      </c>
      <c r="BL3" s="70" t="str">
        <f t="shared" ref="BL3:BN3" ca="1" si="59">IF(BK$2="","",IF(TYPE(VLOOKUP($A3,INDIRECT(BK$2&amp;"!$AK$3:$AK$29"),1,FALSE))=16,"","X"))</f>
        <v/>
      </c>
      <c r="BM3" s="37" t="str">
        <f t="shared" ref="BM3:BN3" ca="1" si="60">IF(OR(BM$2="",BN3=""),"",VLOOKUP($A3,INDIRECT(BM$2&amp;"!$AE$3:$AL$29"),8,FALSE))</f>
        <v/>
      </c>
      <c r="BN3" s="70" t="str">
        <f t="shared" ref="BN3" ca="1" si="61">IF(BM$2="","",IF(TYPE(VLOOKUP($A3,INDIRECT(BM$2&amp;"!$AK$3:$AK$29"),1,FALSE))=16,"","X"))</f>
        <v/>
      </c>
      <c r="BO3" s="64"/>
    </row>
    <row r="4" spans="1:67" x14ac:dyDescent="0.25">
      <c r="A4" s="67" t="s">
        <v>43</v>
      </c>
      <c r="B4" s="42">
        <f t="shared" ref="B4:B30" ca="1" si="62">SUM(C4:BM4)</f>
        <v>1</v>
      </c>
      <c r="C4" s="40" t="str">
        <f t="shared" ref="C4:Q29" ca="1" si="63">IF(OR(C$2="",D4=""),"",VLOOKUP($A4,INDIRECT(C$2&amp;"!$AE$3:$AL$29"),8,FALSE))</f>
        <v/>
      </c>
      <c r="D4" s="71" t="str">
        <f t="shared" ref="D4:R29" ca="1" si="64">IF(C$2="","",IF(TYPE(VLOOKUP($A4,INDIRECT(C$2&amp;"!$AK$3:$AK$29"),1,FALSE))=16,"","X"))</f>
        <v/>
      </c>
      <c r="E4" s="40">
        <f t="shared" ca="1" si="63"/>
        <v>1</v>
      </c>
      <c r="F4" s="71" t="str">
        <f t="shared" ca="1" si="64"/>
        <v>X</v>
      </c>
      <c r="G4" s="40" t="str">
        <f t="shared" ca="1" si="63"/>
        <v/>
      </c>
      <c r="H4" s="71" t="str">
        <f t="shared" ca="1" si="64"/>
        <v/>
      </c>
      <c r="I4" s="40" t="str">
        <f t="shared" ca="1" si="63"/>
        <v/>
      </c>
      <c r="J4" s="71" t="str">
        <f t="shared" ca="1" si="64"/>
        <v/>
      </c>
      <c r="K4" s="40" t="str">
        <f t="shared" ca="1" si="63"/>
        <v/>
      </c>
      <c r="L4" s="71" t="str">
        <f t="shared" ca="1" si="64"/>
        <v/>
      </c>
      <c r="M4" s="40" t="str">
        <f t="shared" ca="1" si="63"/>
        <v/>
      </c>
      <c r="N4" s="71" t="str">
        <f t="shared" ca="1" si="64"/>
        <v/>
      </c>
      <c r="O4" s="40" t="str">
        <f t="shared" ca="1" si="63"/>
        <v/>
      </c>
      <c r="P4" s="71" t="str">
        <f t="shared" ca="1" si="64"/>
        <v/>
      </c>
      <c r="Q4" s="40" t="str">
        <f t="shared" ca="1" si="63"/>
        <v/>
      </c>
      <c r="R4" s="71" t="str">
        <f t="shared" ca="1" si="64"/>
        <v/>
      </c>
      <c r="S4" s="40" t="str">
        <f t="shared" ca="1" si="14"/>
        <v/>
      </c>
      <c r="T4" s="71" t="str">
        <f t="shared" ca="1" si="15"/>
        <v/>
      </c>
      <c r="U4" s="40" t="str">
        <f t="shared" ca="1" si="14"/>
        <v/>
      </c>
      <c r="V4" s="71" t="str">
        <f t="shared" ca="1" si="15"/>
        <v/>
      </c>
      <c r="W4" s="40" t="str">
        <f t="shared" ca="1" si="14"/>
        <v/>
      </c>
      <c r="X4" s="71" t="str">
        <f t="shared" ca="1" si="15"/>
        <v/>
      </c>
      <c r="Y4" s="40" t="str">
        <f t="shared" ca="1" si="14"/>
        <v/>
      </c>
      <c r="Z4" s="71" t="str">
        <f t="shared" ca="1" si="15"/>
        <v/>
      </c>
      <c r="AA4" s="40" t="str">
        <f t="shared" ca="1" si="14"/>
        <v/>
      </c>
      <c r="AB4" s="71" t="str">
        <f t="shared" ca="1" si="15"/>
        <v/>
      </c>
      <c r="AC4" s="40" t="str">
        <f t="shared" ca="1" si="14"/>
        <v/>
      </c>
      <c r="AD4" s="71" t="str">
        <f t="shared" ca="1" si="15"/>
        <v/>
      </c>
      <c r="AE4" s="40" t="str">
        <f t="shared" ca="1" si="14"/>
        <v/>
      </c>
      <c r="AF4" s="71" t="str">
        <f t="shared" ca="1" si="15"/>
        <v/>
      </c>
      <c r="AG4" s="40" t="str">
        <f t="shared" ca="1" si="14"/>
        <v/>
      </c>
      <c r="AH4" s="71" t="str">
        <f t="shared" ca="1" si="15"/>
        <v/>
      </c>
      <c r="AI4" s="40" t="str">
        <f t="shared" ca="1" si="14"/>
        <v/>
      </c>
      <c r="AJ4" s="71" t="str">
        <f t="shared" ca="1" si="15"/>
        <v/>
      </c>
      <c r="AK4" s="40" t="str">
        <f t="shared" ca="1" si="14"/>
        <v/>
      </c>
      <c r="AL4" s="71" t="str">
        <f t="shared" ca="1" si="15"/>
        <v/>
      </c>
      <c r="AM4" s="40" t="str">
        <f t="shared" ca="1" si="14"/>
        <v/>
      </c>
      <c r="AN4" s="71" t="str">
        <f t="shared" ca="1" si="15"/>
        <v/>
      </c>
      <c r="AO4" s="40" t="str">
        <f t="shared" ca="1" si="14"/>
        <v/>
      </c>
      <c r="AP4" s="71" t="str">
        <f t="shared" ca="1" si="15"/>
        <v/>
      </c>
      <c r="AQ4" s="40" t="str">
        <f t="shared" ca="1" si="14"/>
        <v/>
      </c>
      <c r="AR4" s="71" t="str">
        <f t="shared" ca="1" si="15"/>
        <v/>
      </c>
      <c r="AS4" s="40" t="str">
        <f t="shared" ca="1" si="14"/>
        <v/>
      </c>
      <c r="AT4" s="71" t="str">
        <f t="shared" ca="1" si="15"/>
        <v/>
      </c>
      <c r="AU4" s="40" t="str">
        <f t="shared" ca="1" si="14"/>
        <v/>
      </c>
      <c r="AV4" s="71" t="str">
        <f t="shared" ca="1" si="15"/>
        <v/>
      </c>
      <c r="AW4" s="40" t="str">
        <f t="shared" ca="1" si="14"/>
        <v/>
      </c>
      <c r="AX4" s="71" t="str">
        <f t="shared" ca="1" si="15"/>
        <v/>
      </c>
      <c r="AY4" s="40" t="str">
        <f t="shared" ca="1" si="14"/>
        <v/>
      </c>
      <c r="AZ4" s="71" t="str">
        <f t="shared" ca="1" si="15"/>
        <v/>
      </c>
      <c r="BA4" s="40" t="str">
        <f t="shared" ca="1" si="14"/>
        <v/>
      </c>
      <c r="BB4" s="71" t="str">
        <f t="shared" ca="1" si="15"/>
        <v/>
      </c>
      <c r="BC4" s="40" t="str">
        <f t="shared" ca="1" si="14"/>
        <v/>
      </c>
      <c r="BD4" s="71" t="str">
        <f t="shared" ca="1" si="15"/>
        <v/>
      </c>
      <c r="BE4" s="40" t="str">
        <f t="shared" ca="1" si="14"/>
        <v/>
      </c>
      <c r="BF4" s="71" t="str">
        <f t="shared" ca="1" si="15"/>
        <v/>
      </c>
      <c r="BG4" s="40" t="str">
        <f t="shared" ca="1" si="14"/>
        <v/>
      </c>
      <c r="BH4" s="71" t="str">
        <f t="shared" ca="1" si="15"/>
        <v/>
      </c>
      <c r="BI4" s="40" t="str">
        <f t="shared" ca="1" si="14"/>
        <v/>
      </c>
      <c r="BJ4" s="71" t="str">
        <f t="shared" ca="1" si="15"/>
        <v/>
      </c>
      <c r="BK4" s="40" t="str">
        <f t="shared" ca="1" si="14"/>
        <v/>
      </c>
      <c r="BL4" s="71" t="str">
        <f t="shared" ca="1" si="15"/>
        <v/>
      </c>
      <c r="BM4" s="40" t="str">
        <f t="shared" ca="1" si="14"/>
        <v/>
      </c>
      <c r="BN4" s="71" t="str">
        <f t="shared" ca="1" si="15"/>
        <v/>
      </c>
      <c r="BO4" s="64"/>
    </row>
    <row r="5" spans="1:67" x14ac:dyDescent="0.25">
      <c r="A5" s="67" t="s">
        <v>31</v>
      </c>
      <c r="B5" s="42">
        <f t="shared" ca="1" si="62"/>
        <v>5</v>
      </c>
      <c r="C5" s="40">
        <f t="shared" ca="1" si="63"/>
        <v>3</v>
      </c>
      <c r="D5" s="71" t="str">
        <f t="shared" ca="1" si="64"/>
        <v>X</v>
      </c>
      <c r="E5" s="40">
        <f t="shared" ref="E5:BN13" ca="1" si="65">IF(OR(E$2="",F5=""),"",VLOOKUP($A5,INDIRECT(E$2&amp;"!$AE$3:$AL$29"),8,FALSE))</f>
        <v>2</v>
      </c>
      <c r="F5" s="71" t="str">
        <f t="shared" ref="F5:BN13" ca="1" si="66">IF(E$2="","",IF(TYPE(VLOOKUP($A5,INDIRECT(E$2&amp;"!$AK$3:$AK$29"),1,FALSE))=16,"","X"))</f>
        <v>X</v>
      </c>
      <c r="G5" s="40" t="str">
        <f t="shared" ca="1" si="65"/>
        <v/>
      </c>
      <c r="H5" s="71" t="str">
        <f t="shared" ca="1" si="66"/>
        <v/>
      </c>
      <c r="I5" s="40" t="str">
        <f t="shared" ca="1" si="65"/>
        <v/>
      </c>
      <c r="J5" s="71" t="str">
        <f t="shared" ca="1" si="66"/>
        <v/>
      </c>
      <c r="K5" s="40" t="str">
        <f t="shared" ca="1" si="65"/>
        <v/>
      </c>
      <c r="L5" s="71" t="str">
        <f t="shared" ca="1" si="66"/>
        <v/>
      </c>
      <c r="M5" s="40" t="str">
        <f t="shared" ca="1" si="65"/>
        <v/>
      </c>
      <c r="N5" s="71" t="str">
        <f t="shared" ca="1" si="66"/>
        <v/>
      </c>
      <c r="O5" s="40" t="str">
        <f t="shared" ca="1" si="65"/>
        <v/>
      </c>
      <c r="P5" s="71" t="str">
        <f t="shared" ca="1" si="66"/>
        <v/>
      </c>
      <c r="Q5" s="40" t="str">
        <f t="shared" ca="1" si="65"/>
        <v/>
      </c>
      <c r="R5" s="71" t="str">
        <f t="shared" ca="1" si="66"/>
        <v/>
      </c>
      <c r="S5" s="40" t="str">
        <f t="shared" ca="1" si="65"/>
        <v/>
      </c>
      <c r="T5" s="71" t="str">
        <f t="shared" ca="1" si="66"/>
        <v/>
      </c>
      <c r="U5" s="40" t="str">
        <f t="shared" ca="1" si="65"/>
        <v/>
      </c>
      <c r="V5" s="71" t="str">
        <f t="shared" ca="1" si="66"/>
        <v/>
      </c>
      <c r="W5" s="40" t="str">
        <f t="shared" ca="1" si="65"/>
        <v/>
      </c>
      <c r="X5" s="71" t="str">
        <f t="shared" ca="1" si="66"/>
        <v/>
      </c>
      <c r="Y5" s="40" t="str">
        <f t="shared" ca="1" si="65"/>
        <v/>
      </c>
      <c r="Z5" s="71" t="str">
        <f t="shared" ca="1" si="66"/>
        <v/>
      </c>
      <c r="AA5" s="40" t="str">
        <f t="shared" ca="1" si="65"/>
        <v/>
      </c>
      <c r="AB5" s="71" t="str">
        <f t="shared" ca="1" si="66"/>
        <v/>
      </c>
      <c r="AC5" s="40" t="str">
        <f t="shared" ca="1" si="65"/>
        <v/>
      </c>
      <c r="AD5" s="71" t="str">
        <f t="shared" ca="1" si="66"/>
        <v/>
      </c>
      <c r="AE5" s="40" t="str">
        <f t="shared" ca="1" si="65"/>
        <v/>
      </c>
      <c r="AF5" s="71" t="str">
        <f t="shared" ca="1" si="66"/>
        <v/>
      </c>
      <c r="AG5" s="40" t="str">
        <f t="shared" ca="1" si="65"/>
        <v/>
      </c>
      <c r="AH5" s="71" t="str">
        <f t="shared" ca="1" si="66"/>
        <v/>
      </c>
      <c r="AI5" s="40" t="str">
        <f t="shared" ca="1" si="65"/>
        <v/>
      </c>
      <c r="AJ5" s="71" t="str">
        <f t="shared" ca="1" si="66"/>
        <v/>
      </c>
      <c r="AK5" s="40" t="str">
        <f t="shared" ca="1" si="65"/>
        <v/>
      </c>
      <c r="AL5" s="71" t="str">
        <f t="shared" ca="1" si="66"/>
        <v/>
      </c>
      <c r="AM5" s="40" t="str">
        <f t="shared" ca="1" si="65"/>
        <v/>
      </c>
      <c r="AN5" s="71" t="str">
        <f t="shared" ca="1" si="66"/>
        <v/>
      </c>
      <c r="AO5" s="40" t="str">
        <f t="shared" ca="1" si="65"/>
        <v/>
      </c>
      <c r="AP5" s="71" t="str">
        <f t="shared" ca="1" si="66"/>
        <v/>
      </c>
      <c r="AQ5" s="40" t="str">
        <f t="shared" ca="1" si="65"/>
        <v/>
      </c>
      <c r="AR5" s="71" t="str">
        <f t="shared" ca="1" si="66"/>
        <v/>
      </c>
      <c r="AS5" s="40" t="str">
        <f t="shared" ca="1" si="65"/>
        <v/>
      </c>
      <c r="AT5" s="71" t="str">
        <f t="shared" ca="1" si="66"/>
        <v/>
      </c>
      <c r="AU5" s="40" t="str">
        <f t="shared" ca="1" si="65"/>
        <v/>
      </c>
      <c r="AV5" s="71" t="str">
        <f t="shared" ca="1" si="66"/>
        <v/>
      </c>
      <c r="AW5" s="40" t="str">
        <f t="shared" ca="1" si="65"/>
        <v/>
      </c>
      <c r="AX5" s="71" t="str">
        <f t="shared" ca="1" si="66"/>
        <v/>
      </c>
      <c r="AY5" s="40" t="str">
        <f t="shared" ca="1" si="65"/>
        <v/>
      </c>
      <c r="AZ5" s="71" t="str">
        <f t="shared" ca="1" si="66"/>
        <v/>
      </c>
      <c r="BA5" s="40" t="str">
        <f t="shared" ca="1" si="65"/>
        <v/>
      </c>
      <c r="BB5" s="71" t="str">
        <f t="shared" ca="1" si="66"/>
        <v/>
      </c>
      <c r="BC5" s="40" t="str">
        <f t="shared" ca="1" si="65"/>
        <v/>
      </c>
      <c r="BD5" s="71" t="str">
        <f t="shared" ca="1" si="66"/>
        <v/>
      </c>
      <c r="BE5" s="40" t="str">
        <f t="shared" ca="1" si="65"/>
        <v/>
      </c>
      <c r="BF5" s="71" t="str">
        <f t="shared" ca="1" si="66"/>
        <v/>
      </c>
      <c r="BG5" s="40" t="str">
        <f t="shared" ca="1" si="65"/>
        <v/>
      </c>
      <c r="BH5" s="71" t="str">
        <f t="shared" ca="1" si="66"/>
        <v/>
      </c>
      <c r="BI5" s="40" t="str">
        <f t="shared" ca="1" si="65"/>
        <v/>
      </c>
      <c r="BJ5" s="71" t="str">
        <f t="shared" ca="1" si="66"/>
        <v/>
      </c>
      <c r="BK5" s="40" t="str">
        <f t="shared" ca="1" si="65"/>
        <v/>
      </c>
      <c r="BL5" s="71" t="str">
        <f t="shared" ca="1" si="66"/>
        <v/>
      </c>
      <c r="BM5" s="40" t="str">
        <f t="shared" ca="1" si="65"/>
        <v/>
      </c>
      <c r="BN5" s="71" t="str">
        <f t="shared" ca="1" si="66"/>
        <v/>
      </c>
      <c r="BO5" s="64"/>
    </row>
    <row r="6" spans="1:67" x14ac:dyDescent="0.25">
      <c r="A6" s="67" t="s">
        <v>20</v>
      </c>
      <c r="B6" s="42">
        <f t="shared" ca="1" si="62"/>
        <v>1</v>
      </c>
      <c r="C6" s="40">
        <f t="shared" ca="1" si="63"/>
        <v>1</v>
      </c>
      <c r="D6" s="71" t="str">
        <f t="shared" ca="1" si="64"/>
        <v>X</v>
      </c>
      <c r="E6" s="40" t="str">
        <f t="shared" ca="1" si="65"/>
        <v/>
      </c>
      <c r="F6" s="71" t="str">
        <f t="shared" ca="1" si="66"/>
        <v/>
      </c>
      <c r="G6" s="40" t="str">
        <f t="shared" ca="1" si="65"/>
        <v/>
      </c>
      <c r="H6" s="71" t="str">
        <f t="shared" ca="1" si="66"/>
        <v/>
      </c>
      <c r="I6" s="40" t="str">
        <f t="shared" ca="1" si="65"/>
        <v/>
      </c>
      <c r="J6" s="71" t="str">
        <f t="shared" ca="1" si="66"/>
        <v/>
      </c>
      <c r="K6" s="40" t="str">
        <f t="shared" ca="1" si="65"/>
        <v/>
      </c>
      <c r="L6" s="71" t="str">
        <f t="shared" ca="1" si="66"/>
        <v/>
      </c>
      <c r="M6" s="40" t="str">
        <f t="shared" ca="1" si="65"/>
        <v/>
      </c>
      <c r="N6" s="71" t="str">
        <f t="shared" ca="1" si="66"/>
        <v/>
      </c>
      <c r="O6" s="40" t="str">
        <f t="shared" ca="1" si="65"/>
        <v/>
      </c>
      <c r="P6" s="71" t="str">
        <f t="shared" ca="1" si="66"/>
        <v/>
      </c>
      <c r="Q6" s="40" t="str">
        <f t="shared" ca="1" si="65"/>
        <v/>
      </c>
      <c r="R6" s="71" t="str">
        <f t="shared" ca="1" si="66"/>
        <v/>
      </c>
      <c r="S6" s="40" t="str">
        <f t="shared" ca="1" si="65"/>
        <v/>
      </c>
      <c r="T6" s="71" t="str">
        <f t="shared" ca="1" si="66"/>
        <v/>
      </c>
      <c r="U6" s="40" t="str">
        <f t="shared" ca="1" si="65"/>
        <v/>
      </c>
      <c r="V6" s="71" t="str">
        <f t="shared" ca="1" si="66"/>
        <v/>
      </c>
      <c r="W6" s="40" t="str">
        <f t="shared" ca="1" si="65"/>
        <v/>
      </c>
      <c r="X6" s="71" t="str">
        <f t="shared" ca="1" si="66"/>
        <v/>
      </c>
      <c r="Y6" s="40" t="str">
        <f t="shared" ca="1" si="65"/>
        <v/>
      </c>
      <c r="Z6" s="71" t="str">
        <f t="shared" ca="1" si="66"/>
        <v/>
      </c>
      <c r="AA6" s="40" t="str">
        <f t="shared" ca="1" si="65"/>
        <v/>
      </c>
      <c r="AB6" s="71" t="str">
        <f t="shared" ca="1" si="66"/>
        <v/>
      </c>
      <c r="AC6" s="40" t="str">
        <f t="shared" ca="1" si="65"/>
        <v/>
      </c>
      <c r="AD6" s="71" t="str">
        <f t="shared" ca="1" si="66"/>
        <v/>
      </c>
      <c r="AE6" s="40" t="str">
        <f t="shared" ca="1" si="65"/>
        <v/>
      </c>
      <c r="AF6" s="71" t="str">
        <f t="shared" ca="1" si="66"/>
        <v/>
      </c>
      <c r="AG6" s="40" t="str">
        <f t="shared" ca="1" si="65"/>
        <v/>
      </c>
      <c r="AH6" s="71" t="str">
        <f t="shared" ca="1" si="66"/>
        <v/>
      </c>
      <c r="AI6" s="40" t="str">
        <f t="shared" ca="1" si="65"/>
        <v/>
      </c>
      <c r="AJ6" s="71" t="str">
        <f t="shared" ca="1" si="66"/>
        <v/>
      </c>
      <c r="AK6" s="40" t="str">
        <f t="shared" ca="1" si="65"/>
        <v/>
      </c>
      <c r="AL6" s="71" t="str">
        <f t="shared" ca="1" si="66"/>
        <v/>
      </c>
      <c r="AM6" s="40" t="str">
        <f t="shared" ca="1" si="65"/>
        <v/>
      </c>
      <c r="AN6" s="71" t="str">
        <f t="shared" ca="1" si="66"/>
        <v/>
      </c>
      <c r="AO6" s="40" t="str">
        <f t="shared" ca="1" si="65"/>
        <v/>
      </c>
      <c r="AP6" s="71" t="str">
        <f t="shared" ca="1" si="66"/>
        <v/>
      </c>
      <c r="AQ6" s="40" t="str">
        <f t="shared" ca="1" si="65"/>
        <v/>
      </c>
      <c r="AR6" s="71" t="str">
        <f t="shared" ca="1" si="66"/>
        <v/>
      </c>
      <c r="AS6" s="40" t="str">
        <f t="shared" ca="1" si="65"/>
        <v/>
      </c>
      <c r="AT6" s="71" t="str">
        <f t="shared" ca="1" si="66"/>
        <v/>
      </c>
      <c r="AU6" s="40" t="str">
        <f t="shared" ca="1" si="65"/>
        <v/>
      </c>
      <c r="AV6" s="71" t="str">
        <f t="shared" ca="1" si="66"/>
        <v/>
      </c>
      <c r="AW6" s="40" t="str">
        <f t="shared" ca="1" si="65"/>
        <v/>
      </c>
      <c r="AX6" s="71" t="str">
        <f t="shared" ca="1" si="66"/>
        <v/>
      </c>
      <c r="AY6" s="40" t="str">
        <f t="shared" ca="1" si="65"/>
        <v/>
      </c>
      <c r="AZ6" s="71" t="str">
        <f t="shared" ca="1" si="66"/>
        <v/>
      </c>
      <c r="BA6" s="40" t="str">
        <f t="shared" ca="1" si="65"/>
        <v/>
      </c>
      <c r="BB6" s="71" t="str">
        <f t="shared" ca="1" si="66"/>
        <v/>
      </c>
      <c r="BC6" s="40" t="str">
        <f t="shared" ca="1" si="65"/>
        <v/>
      </c>
      <c r="BD6" s="71" t="str">
        <f t="shared" ca="1" si="66"/>
        <v/>
      </c>
      <c r="BE6" s="40" t="str">
        <f t="shared" ca="1" si="65"/>
        <v/>
      </c>
      <c r="BF6" s="71" t="str">
        <f t="shared" ca="1" si="66"/>
        <v/>
      </c>
      <c r="BG6" s="40" t="str">
        <f t="shared" ca="1" si="65"/>
        <v/>
      </c>
      <c r="BH6" s="71" t="str">
        <f t="shared" ca="1" si="66"/>
        <v/>
      </c>
      <c r="BI6" s="40" t="str">
        <f t="shared" ca="1" si="65"/>
        <v/>
      </c>
      <c r="BJ6" s="71" t="str">
        <f t="shared" ca="1" si="66"/>
        <v/>
      </c>
      <c r="BK6" s="40" t="str">
        <f t="shared" ca="1" si="65"/>
        <v/>
      </c>
      <c r="BL6" s="71" t="str">
        <f t="shared" ca="1" si="66"/>
        <v/>
      </c>
      <c r="BM6" s="40" t="str">
        <f t="shared" ca="1" si="65"/>
        <v/>
      </c>
      <c r="BN6" s="71" t="str">
        <f t="shared" ca="1" si="66"/>
        <v/>
      </c>
      <c r="BO6" s="64"/>
    </row>
    <row r="7" spans="1:67" x14ac:dyDescent="0.25">
      <c r="A7" s="67" t="s">
        <v>25</v>
      </c>
      <c r="B7" s="42">
        <f t="shared" ca="1" si="62"/>
        <v>1</v>
      </c>
      <c r="C7" s="40">
        <f t="shared" ca="1" si="63"/>
        <v>1</v>
      </c>
      <c r="D7" s="71" t="str">
        <f t="shared" ca="1" si="64"/>
        <v>X</v>
      </c>
      <c r="E7" s="40" t="str">
        <f t="shared" ca="1" si="65"/>
        <v/>
      </c>
      <c r="F7" s="71" t="str">
        <f t="shared" ca="1" si="66"/>
        <v/>
      </c>
      <c r="G7" s="40" t="str">
        <f t="shared" ca="1" si="65"/>
        <v/>
      </c>
      <c r="H7" s="71" t="str">
        <f t="shared" ca="1" si="66"/>
        <v/>
      </c>
      <c r="I7" s="40" t="str">
        <f t="shared" ca="1" si="65"/>
        <v/>
      </c>
      <c r="J7" s="71" t="str">
        <f t="shared" ca="1" si="66"/>
        <v/>
      </c>
      <c r="K7" s="40" t="str">
        <f t="shared" ca="1" si="65"/>
        <v/>
      </c>
      <c r="L7" s="71" t="str">
        <f t="shared" ca="1" si="66"/>
        <v/>
      </c>
      <c r="M7" s="40" t="str">
        <f t="shared" ca="1" si="65"/>
        <v/>
      </c>
      <c r="N7" s="71" t="str">
        <f t="shared" ca="1" si="66"/>
        <v/>
      </c>
      <c r="O7" s="40" t="str">
        <f t="shared" ca="1" si="65"/>
        <v/>
      </c>
      <c r="P7" s="71" t="str">
        <f t="shared" ca="1" si="66"/>
        <v/>
      </c>
      <c r="Q7" s="40" t="str">
        <f t="shared" ca="1" si="65"/>
        <v/>
      </c>
      <c r="R7" s="71" t="str">
        <f t="shared" ca="1" si="66"/>
        <v/>
      </c>
      <c r="S7" s="40" t="str">
        <f t="shared" ca="1" si="65"/>
        <v/>
      </c>
      <c r="T7" s="71" t="str">
        <f t="shared" ca="1" si="66"/>
        <v/>
      </c>
      <c r="U7" s="40" t="str">
        <f t="shared" ca="1" si="65"/>
        <v/>
      </c>
      <c r="V7" s="71" t="str">
        <f t="shared" ca="1" si="66"/>
        <v/>
      </c>
      <c r="W7" s="40" t="str">
        <f t="shared" ca="1" si="65"/>
        <v/>
      </c>
      <c r="X7" s="71" t="str">
        <f t="shared" ca="1" si="66"/>
        <v/>
      </c>
      <c r="Y7" s="40" t="str">
        <f t="shared" ca="1" si="65"/>
        <v/>
      </c>
      <c r="Z7" s="71" t="str">
        <f t="shared" ca="1" si="66"/>
        <v/>
      </c>
      <c r="AA7" s="40" t="str">
        <f t="shared" ca="1" si="65"/>
        <v/>
      </c>
      <c r="AB7" s="71" t="str">
        <f t="shared" ca="1" si="66"/>
        <v/>
      </c>
      <c r="AC7" s="40" t="str">
        <f t="shared" ca="1" si="65"/>
        <v/>
      </c>
      <c r="AD7" s="71" t="str">
        <f t="shared" ca="1" si="66"/>
        <v/>
      </c>
      <c r="AE7" s="40" t="str">
        <f t="shared" ca="1" si="65"/>
        <v/>
      </c>
      <c r="AF7" s="71" t="str">
        <f t="shared" ca="1" si="66"/>
        <v/>
      </c>
      <c r="AG7" s="40" t="str">
        <f t="shared" ca="1" si="65"/>
        <v/>
      </c>
      <c r="AH7" s="71" t="str">
        <f t="shared" ca="1" si="66"/>
        <v/>
      </c>
      <c r="AI7" s="40" t="str">
        <f t="shared" ca="1" si="65"/>
        <v/>
      </c>
      <c r="AJ7" s="71" t="str">
        <f t="shared" ca="1" si="66"/>
        <v/>
      </c>
      <c r="AK7" s="40" t="str">
        <f t="shared" ca="1" si="65"/>
        <v/>
      </c>
      <c r="AL7" s="71" t="str">
        <f t="shared" ca="1" si="66"/>
        <v/>
      </c>
      <c r="AM7" s="40" t="str">
        <f t="shared" ca="1" si="65"/>
        <v/>
      </c>
      <c r="AN7" s="71" t="str">
        <f t="shared" ca="1" si="66"/>
        <v/>
      </c>
      <c r="AO7" s="40" t="str">
        <f t="shared" ca="1" si="65"/>
        <v/>
      </c>
      <c r="AP7" s="71" t="str">
        <f t="shared" ca="1" si="66"/>
        <v/>
      </c>
      <c r="AQ7" s="40" t="str">
        <f t="shared" ca="1" si="65"/>
        <v/>
      </c>
      <c r="AR7" s="71" t="str">
        <f t="shared" ca="1" si="66"/>
        <v/>
      </c>
      <c r="AS7" s="40" t="str">
        <f t="shared" ca="1" si="65"/>
        <v/>
      </c>
      <c r="AT7" s="71" t="str">
        <f t="shared" ca="1" si="66"/>
        <v/>
      </c>
      <c r="AU7" s="40" t="str">
        <f t="shared" ca="1" si="65"/>
        <v/>
      </c>
      <c r="AV7" s="71" t="str">
        <f t="shared" ca="1" si="66"/>
        <v/>
      </c>
      <c r="AW7" s="40" t="str">
        <f t="shared" ca="1" si="65"/>
        <v/>
      </c>
      <c r="AX7" s="71" t="str">
        <f t="shared" ca="1" si="66"/>
        <v/>
      </c>
      <c r="AY7" s="40" t="str">
        <f t="shared" ca="1" si="65"/>
        <v/>
      </c>
      <c r="AZ7" s="71" t="str">
        <f t="shared" ca="1" si="66"/>
        <v/>
      </c>
      <c r="BA7" s="40" t="str">
        <f t="shared" ca="1" si="65"/>
        <v/>
      </c>
      <c r="BB7" s="71" t="str">
        <f t="shared" ca="1" si="66"/>
        <v/>
      </c>
      <c r="BC7" s="40" t="str">
        <f t="shared" ca="1" si="65"/>
        <v/>
      </c>
      <c r="BD7" s="71" t="str">
        <f t="shared" ca="1" si="66"/>
        <v/>
      </c>
      <c r="BE7" s="40" t="str">
        <f t="shared" ca="1" si="65"/>
        <v/>
      </c>
      <c r="BF7" s="71" t="str">
        <f t="shared" ca="1" si="66"/>
        <v/>
      </c>
      <c r="BG7" s="40" t="str">
        <f t="shared" ca="1" si="65"/>
        <v/>
      </c>
      <c r="BH7" s="71" t="str">
        <f t="shared" ca="1" si="66"/>
        <v/>
      </c>
      <c r="BI7" s="40" t="str">
        <f t="shared" ca="1" si="65"/>
        <v/>
      </c>
      <c r="BJ7" s="71" t="str">
        <f t="shared" ca="1" si="66"/>
        <v/>
      </c>
      <c r="BK7" s="40" t="str">
        <f t="shared" ca="1" si="65"/>
        <v/>
      </c>
      <c r="BL7" s="71" t="str">
        <f t="shared" ca="1" si="66"/>
        <v/>
      </c>
      <c r="BM7" s="40" t="str">
        <f t="shared" ca="1" si="65"/>
        <v/>
      </c>
      <c r="BN7" s="71" t="str">
        <f t="shared" ca="1" si="66"/>
        <v/>
      </c>
      <c r="BO7" s="64"/>
    </row>
    <row r="8" spans="1:67" x14ac:dyDescent="0.25">
      <c r="A8" s="67" t="s">
        <v>37</v>
      </c>
      <c r="B8" s="42">
        <f t="shared" ca="1" si="62"/>
        <v>0</v>
      </c>
      <c r="C8" s="40" t="str">
        <f t="shared" ca="1" si="63"/>
        <v/>
      </c>
      <c r="D8" s="71" t="str">
        <f t="shared" ca="1" si="64"/>
        <v/>
      </c>
      <c r="E8" s="40" t="str">
        <f t="shared" ca="1" si="65"/>
        <v/>
      </c>
      <c r="F8" s="71" t="str">
        <f t="shared" ca="1" si="66"/>
        <v/>
      </c>
      <c r="G8" s="40" t="str">
        <f t="shared" ca="1" si="65"/>
        <v/>
      </c>
      <c r="H8" s="71" t="str">
        <f t="shared" ca="1" si="66"/>
        <v/>
      </c>
      <c r="I8" s="40" t="str">
        <f t="shared" ca="1" si="65"/>
        <v/>
      </c>
      <c r="J8" s="71" t="str">
        <f t="shared" ca="1" si="66"/>
        <v/>
      </c>
      <c r="K8" s="40" t="str">
        <f t="shared" ca="1" si="65"/>
        <v/>
      </c>
      <c r="L8" s="71" t="str">
        <f t="shared" ca="1" si="66"/>
        <v/>
      </c>
      <c r="M8" s="40" t="str">
        <f t="shared" ca="1" si="65"/>
        <v/>
      </c>
      <c r="N8" s="71" t="str">
        <f t="shared" ca="1" si="66"/>
        <v/>
      </c>
      <c r="O8" s="40" t="str">
        <f t="shared" ca="1" si="65"/>
        <v/>
      </c>
      <c r="P8" s="71" t="str">
        <f t="shared" ca="1" si="66"/>
        <v/>
      </c>
      <c r="Q8" s="40" t="str">
        <f t="shared" ca="1" si="65"/>
        <v/>
      </c>
      <c r="R8" s="71" t="str">
        <f t="shared" ca="1" si="66"/>
        <v/>
      </c>
      <c r="S8" s="40" t="str">
        <f t="shared" ca="1" si="65"/>
        <v/>
      </c>
      <c r="T8" s="71" t="str">
        <f t="shared" ca="1" si="66"/>
        <v/>
      </c>
      <c r="U8" s="40" t="str">
        <f t="shared" ca="1" si="65"/>
        <v/>
      </c>
      <c r="V8" s="71" t="str">
        <f t="shared" ca="1" si="66"/>
        <v/>
      </c>
      <c r="W8" s="40" t="str">
        <f t="shared" ca="1" si="65"/>
        <v/>
      </c>
      <c r="X8" s="71" t="str">
        <f t="shared" ca="1" si="66"/>
        <v/>
      </c>
      <c r="Y8" s="40" t="str">
        <f t="shared" ca="1" si="65"/>
        <v/>
      </c>
      <c r="Z8" s="71" t="str">
        <f t="shared" ca="1" si="66"/>
        <v/>
      </c>
      <c r="AA8" s="40" t="str">
        <f t="shared" ca="1" si="65"/>
        <v/>
      </c>
      <c r="AB8" s="71" t="str">
        <f t="shared" ca="1" si="66"/>
        <v/>
      </c>
      <c r="AC8" s="40" t="str">
        <f t="shared" ca="1" si="65"/>
        <v/>
      </c>
      <c r="AD8" s="71" t="str">
        <f t="shared" ca="1" si="66"/>
        <v/>
      </c>
      <c r="AE8" s="40" t="str">
        <f t="shared" ca="1" si="65"/>
        <v/>
      </c>
      <c r="AF8" s="71" t="str">
        <f t="shared" ca="1" si="66"/>
        <v/>
      </c>
      <c r="AG8" s="40" t="str">
        <f t="shared" ca="1" si="65"/>
        <v/>
      </c>
      <c r="AH8" s="71" t="str">
        <f t="shared" ca="1" si="66"/>
        <v/>
      </c>
      <c r="AI8" s="40" t="str">
        <f t="shared" ca="1" si="65"/>
        <v/>
      </c>
      <c r="AJ8" s="71" t="str">
        <f t="shared" ca="1" si="66"/>
        <v/>
      </c>
      <c r="AK8" s="40" t="str">
        <f t="shared" ca="1" si="65"/>
        <v/>
      </c>
      <c r="AL8" s="71" t="str">
        <f t="shared" ca="1" si="66"/>
        <v/>
      </c>
      <c r="AM8" s="40" t="str">
        <f t="shared" ca="1" si="65"/>
        <v/>
      </c>
      <c r="AN8" s="71" t="str">
        <f t="shared" ca="1" si="66"/>
        <v/>
      </c>
      <c r="AO8" s="40" t="str">
        <f t="shared" ca="1" si="65"/>
        <v/>
      </c>
      <c r="AP8" s="71" t="str">
        <f t="shared" ca="1" si="66"/>
        <v/>
      </c>
      <c r="AQ8" s="40" t="str">
        <f t="shared" ca="1" si="65"/>
        <v/>
      </c>
      <c r="AR8" s="71" t="str">
        <f t="shared" ca="1" si="66"/>
        <v/>
      </c>
      <c r="AS8" s="40" t="str">
        <f t="shared" ca="1" si="65"/>
        <v/>
      </c>
      <c r="AT8" s="71" t="str">
        <f t="shared" ca="1" si="66"/>
        <v/>
      </c>
      <c r="AU8" s="40" t="str">
        <f t="shared" ca="1" si="65"/>
        <v/>
      </c>
      <c r="AV8" s="71" t="str">
        <f t="shared" ca="1" si="66"/>
        <v/>
      </c>
      <c r="AW8" s="40" t="str">
        <f t="shared" ca="1" si="65"/>
        <v/>
      </c>
      <c r="AX8" s="71" t="str">
        <f t="shared" ca="1" si="66"/>
        <v/>
      </c>
      <c r="AY8" s="40" t="str">
        <f t="shared" ca="1" si="65"/>
        <v/>
      </c>
      <c r="AZ8" s="71" t="str">
        <f t="shared" ca="1" si="66"/>
        <v/>
      </c>
      <c r="BA8" s="40" t="str">
        <f t="shared" ca="1" si="65"/>
        <v/>
      </c>
      <c r="BB8" s="71" t="str">
        <f t="shared" ca="1" si="66"/>
        <v/>
      </c>
      <c r="BC8" s="40" t="str">
        <f t="shared" ca="1" si="65"/>
        <v/>
      </c>
      <c r="BD8" s="71" t="str">
        <f t="shared" ca="1" si="66"/>
        <v/>
      </c>
      <c r="BE8" s="40" t="str">
        <f t="shared" ca="1" si="65"/>
        <v/>
      </c>
      <c r="BF8" s="71" t="str">
        <f t="shared" ca="1" si="66"/>
        <v/>
      </c>
      <c r="BG8" s="40" t="str">
        <f t="shared" ca="1" si="65"/>
        <v/>
      </c>
      <c r="BH8" s="71" t="str">
        <f t="shared" ca="1" si="66"/>
        <v/>
      </c>
      <c r="BI8" s="40" t="str">
        <f t="shared" ca="1" si="65"/>
        <v/>
      </c>
      <c r="BJ8" s="71" t="str">
        <f t="shared" ca="1" si="66"/>
        <v/>
      </c>
      <c r="BK8" s="40" t="str">
        <f t="shared" ca="1" si="65"/>
        <v/>
      </c>
      <c r="BL8" s="71" t="str">
        <f t="shared" ca="1" si="66"/>
        <v/>
      </c>
      <c r="BM8" s="40" t="str">
        <f t="shared" ca="1" si="65"/>
        <v/>
      </c>
      <c r="BN8" s="71" t="str">
        <f t="shared" ca="1" si="66"/>
        <v/>
      </c>
      <c r="BO8" s="64"/>
    </row>
    <row r="9" spans="1:67" x14ac:dyDescent="0.25">
      <c r="A9" s="67" t="s">
        <v>24</v>
      </c>
      <c r="B9" s="42">
        <f t="shared" ca="1" si="62"/>
        <v>5</v>
      </c>
      <c r="C9" s="40">
        <f t="shared" ca="1" si="63"/>
        <v>3</v>
      </c>
      <c r="D9" s="71" t="str">
        <f t="shared" ca="1" si="64"/>
        <v>X</v>
      </c>
      <c r="E9" s="40">
        <f t="shared" ca="1" si="65"/>
        <v>2</v>
      </c>
      <c r="F9" s="71" t="str">
        <f t="shared" ca="1" si="66"/>
        <v>X</v>
      </c>
      <c r="G9" s="40" t="str">
        <f t="shared" ca="1" si="65"/>
        <v/>
      </c>
      <c r="H9" s="71" t="str">
        <f t="shared" ca="1" si="66"/>
        <v/>
      </c>
      <c r="I9" s="40" t="str">
        <f t="shared" ca="1" si="65"/>
        <v/>
      </c>
      <c r="J9" s="71" t="str">
        <f t="shared" ca="1" si="66"/>
        <v/>
      </c>
      <c r="K9" s="40" t="str">
        <f t="shared" ca="1" si="65"/>
        <v/>
      </c>
      <c r="L9" s="71" t="str">
        <f t="shared" ca="1" si="66"/>
        <v/>
      </c>
      <c r="M9" s="40" t="str">
        <f t="shared" ca="1" si="65"/>
        <v/>
      </c>
      <c r="N9" s="71" t="str">
        <f t="shared" ca="1" si="66"/>
        <v/>
      </c>
      <c r="O9" s="40" t="str">
        <f t="shared" ca="1" si="65"/>
        <v/>
      </c>
      <c r="P9" s="71" t="str">
        <f t="shared" ca="1" si="66"/>
        <v/>
      </c>
      <c r="Q9" s="40" t="str">
        <f t="shared" ca="1" si="65"/>
        <v/>
      </c>
      <c r="R9" s="71" t="str">
        <f t="shared" ca="1" si="66"/>
        <v/>
      </c>
      <c r="S9" s="40" t="str">
        <f t="shared" ca="1" si="65"/>
        <v/>
      </c>
      <c r="T9" s="71" t="str">
        <f t="shared" ca="1" si="66"/>
        <v/>
      </c>
      <c r="U9" s="40" t="str">
        <f t="shared" ca="1" si="65"/>
        <v/>
      </c>
      <c r="V9" s="71" t="str">
        <f t="shared" ca="1" si="66"/>
        <v/>
      </c>
      <c r="W9" s="40" t="str">
        <f t="shared" ca="1" si="65"/>
        <v/>
      </c>
      <c r="X9" s="71" t="str">
        <f t="shared" ca="1" si="66"/>
        <v/>
      </c>
      <c r="Y9" s="40" t="str">
        <f t="shared" ca="1" si="65"/>
        <v/>
      </c>
      <c r="Z9" s="71" t="str">
        <f t="shared" ca="1" si="66"/>
        <v/>
      </c>
      <c r="AA9" s="40" t="str">
        <f t="shared" ca="1" si="65"/>
        <v/>
      </c>
      <c r="AB9" s="71" t="str">
        <f t="shared" ca="1" si="66"/>
        <v/>
      </c>
      <c r="AC9" s="40" t="str">
        <f t="shared" ca="1" si="65"/>
        <v/>
      </c>
      <c r="AD9" s="71" t="str">
        <f t="shared" ca="1" si="66"/>
        <v/>
      </c>
      <c r="AE9" s="40" t="str">
        <f t="shared" ca="1" si="65"/>
        <v/>
      </c>
      <c r="AF9" s="71" t="str">
        <f t="shared" ca="1" si="66"/>
        <v/>
      </c>
      <c r="AG9" s="40" t="str">
        <f t="shared" ca="1" si="65"/>
        <v/>
      </c>
      <c r="AH9" s="71" t="str">
        <f t="shared" ca="1" si="66"/>
        <v/>
      </c>
      <c r="AI9" s="40" t="str">
        <f t="shared" ca="1" si="65"/>
        <v/>
      </c>
      <c r="AJ9" s="71" t="str">
        <f t="shared" ca="1" si="66"/>
        <v/>
      </c>
      <c r="AK9" s="40" t="str">
        <f t="shared" ca="1" si="65"/>
        <v/>
      </c>
      <c r="AL9" s="71" t="str">
        <f t="shared" ca="1" si="66"/>
        <v/>
      </c>
      <c r="AM9" s="40" t="str">
        <f t="shared" ca="1" si="65"/>
        <v/>
      </c>
      <c r="AN9" s="71" t="str">
        <f t="shared" ca="1" si="66"/>
        <v/>
      </c>
      <c r="AO9" s="40" t="str">
        <f t="shared" ca="1" si="65"/>
        <v/>
      </c>
      <c r="AP9" s="71" t="str">
        <f t="shared" ca="1" si="66"/>
        <v/>
      </c>
      <c r="AQ9" s="40" t="str">
        <f t="shared" ca="1" si="65"/>
        <v/>
      </c>
      <c r="AR9" s="71" t="str">
        <f t="shared" ca="1" si="66"/>
        <v/>
      </c>
      <c r="AS9" s="40" t="str">
        <f t="shared" ca="1" si="65"/>
        <v/>
      </c>
      <c r="AT9" s="71" t="str">
        <f t="shared" ca="1" si="66"/>
        <v/>
      </c>
      <c r="AU9" s="40" t="str">
        <f t="shared" ca="1" si="65"/>
        <v/>
      </c>
      <c r="AV9" s="71" t="str">
        <f t="shared" ca="1" si="66"/>
        <v/>
      </c>
      <c r="AW9" s="40" t="str">
        <f t="shared" ca="1" si="65"/>
        <v/>
      </c>
      <c r="AX9" s="71" t="str">
        <f t="shared" ca="1" si="66"/>
        <v/>
      </c>
      <c r="AY9" s="40" t="str">
        <f t="shared" ca="1" si="65"/>
        <v/>
      </c>
      <c r="AZ9" s="71" t="str">
        <f t="shared" ca="1" si="66"/>
        <v/>
      </c>
      <c r="BA9" s="40" t="str">
        <f t="shared" ca="1" si="65"/>
        <v/>
      </c>
      <c r="BB9" s="71" t="str">
        <f t="shared" ca="1" si="66"/>
        <v/>
      </c>
      <c r="BC9" s="40" t="str">
        <f t="shared" ca="1" si="65"/>
        <v/>
      </c>
      <c r="BD9" s="71" t="str">
        <f t="shared" ca="1" si="66"/>
        <v/>
      </c>
      <c r="BE9" s="40" t="str">
        <f t="shared" ca="1" si="65"/>
        <v/>
      </c>
      <c r="BF9" s="71" t="str">
        <f t="shared" ca="1" si="66"/>
        <v/>
      </c>
      <c r="BG9" s="40" t="str">
        <f t="shared" ca="1" si="65"/>
        <v/>
      </c>
      <c r="BH9" s="71" t="str">
        <f t="shared" ca="1" si="66"/>
        <v/>
      </c>
      <c r="BI9" s="40" t="str">
        <f t="shared" ca="1" si="65"/>
        <v/>
      </c>
      <c r="BJ9" s="71" t="str">
        <f t="shared" ca="1" si="66"/>
        <v/>
      </c>
      <c r="BK9" s="40" t="str">
        <f t="shared" ca="1" si="65"/>
        <v/>
      </c>
      <c r="BL9" s="71" t="str">
        <f t="shared" ca="1" si="66"/>
        <v/>
      </c>
      <c r="BM9" s="40" t="str">
        <f t="shared" ca="1" si="65"/>
        <v/>
      </c>
      <c r="BN9" s="71" t="str">
        <f t="shared" ca="1" si="66"/>
        <v/>
      </c>
      <c r="BO9" s="64"/>
    </row>
    <row r="10" spans="1:67" x14ac:dyDescent="0.25">
      <c r="A10" s="67" t="s">
        <v>34</v>
      </c>
      <c r="B10" s="42">
        <f t="shared" ca="1" si="62"/>
        <v>0</v>
      </c>
      <c r="C10" s="40">
        <f t="shared" ca="1" si="63"/>
        <v>0</v>
      </c>
      <c r="D10" s="71" t="str">
        <f t="shared" ca="1" si="64"/>
        <v>X</v>
      </c>
      <c r="E10" s="40" t="str">
        <f t="shared" ca="1" si="65"/>
        <v/>
      </c>
      <c r="F10" s="71" t="str">
        <f t="shared" ca="1" si="66"/>
        <v/>
      </c>
      <c r="G10" s="40" t="str">
        <f t="shared" ca="1" si="65"/>
        <v/>
      </c>
      <c r="H10" s="71" t="str">
        <f t="shared" ca="1" si="66"/>
        <v/>
      </c>
      <c r="I10" s="40" t="str">
        <f t="shared" ca="1" si="65"/>
        <v/>
      </c>
      <c r="J10" s="71" t="str">
        <f t="shared" ca="1" si="66"/>
        <v/>
      </c>
      <c r="K10" s="40" t="str">
        <f t="shared" ca="1" si="65"/>
        <v/>
      </c>
      <c r="L10" s="71" t="str">
        <f t="shared" ca="1" si="66"/>
        <v/>
      </c>
      <c r="M10" s="40" t="str">
        <f t="shared" ca="1" si="65"/>
        <v/>
      </c>
      <c r="N10" s="71" t="str">
        <f t="shared" ca="1" si="66"/>
        <v/>
      </c>
      <c r="O10" s="40" t="str">
        <f t="shared" ca="1" si="65"/>
        <v/>
      </c>
      <c r="P10" s="71" t="str">
        <f t="shared" ca="1" si="66"/>
        <v/>
      </c>
      <c r="Q10" s="40" t="str">
        <f t="shared" ca="1" si="65"/>
        <v/>
      </c>
      <c r="R10" s="71" t="str">
        <f t="shared" ca="1" si="66"/>
        <v/>
      </c>
      <c r="S10" s="40" t="str">
        <f t="shared" ca="1" si="65"/>
        <v/>
      </c>
      <c r="T10" s="71" t="str">
        <f t="shared" ca="1" si="66"/>
        <v/>
      </c>
      <c r="U10" s="40" t="str">
        <f t="shared" ca="1" si="65"/>
        <v/>
      </c>
      <c r="V10" s="71" t="str">
        <f t="shared" ca="1" si="66"/>
        <v/>
      </c>
      <c r="W10" s="40" t="str">
        <f t="shared" ca="1" si="65"/>
        <v/>
      </c>
      <c r="X10" s="71" t="str">
        <f t="shared" ca="1" si="66"/>
        <v/>
      </c>
      <c r="Y10" s="40" t="str">
        <f t="shared" ca="1" si="65"/>
        <v/>
      </c>
      <c r="Z10" s="71" t="str">
        <f t="shared" ca="1" si="66"/>
        <v/>
      </c>
      <c r="AA10" s="40" t="str">
        <f t="shared" ca="1" si="65"/>
        <v/>
      </c>
      <c r="AB10" s="71" t="str">
        <f t="shared" ca="1" si="66"/>
        <v/>
      </c>
      <c r="AC10" s="40" t="str">
        <f t="shared" ca="1" si="65"/>
        <v/>
      </c>
      <c r="AD10" s="71" t="str">
        <f t="shared" ca="1" si="66"/>
        <v/>
      </c>
      <c r="AE10" s="40" t="str">
        <f t="shared" ca="1" si="65"/>
        <v/>
      </c>
      <c r="AF10" s="71" t="str">
        <f t="shared" ca="1" si="66"/>
        <v/>
      </c>
      <c r="AG10" s="40" t="str">
        <f t="shared" ca="1" si="65"/>
        <v/>
      </c>
      <c r="AH10" s="71" t="str">
        <f t="shared" ca="1" si="66"/>
        <v/>
      </c>
      <c r="AI10" s="40" t="str">
        <f t="shared" ca="1" si="65"/>
        <v/>
      </c>
      <c r="AJ10" s="71" t="str">
        <f t="shared" ca="1" si="66"/>
        <v/>
      </c>
      <c r="AK10" s="40" t="str">
        <f t="shared" ca="1" si="65"/>
        <v/>
      </c>
      <c r="AL10" s="71" t="str">
        <f t="shared" ca="1" si="66"/>
        <v/>
      </c>
      <c r="AM10" s="40" t="str">
        <f t="shared" ca="1" si="65"/>
        <v/>
      </c>
      <c r="AN10" s="71" t="str">
        <f t="shared" ca="1" si="66"/>
        <v/>
      </c>
      <c r="AO10" s="40" t="str">
        <f t="shared" ca="1" si="65"/>
        <v/>
      </c>
      <c r="AP10" s="71" t="str">
        <f t="shared" ca="1" si="66"/>
        <v/>
      </c>
      <c r="AQ10" s="40" t="str">
        <f t="shared" ca="1" si="65"/>
        <v/>
      </c>
      <c r="AR10" s="71" t="str">
        <f t="shared" ca="1" si="66"/>
        <v/>
      </c>
      <c r="AS10" s="40" t="str">
        <f t="shared" ca="1" si="65"/>
        <v/>
      </c>
      <c r="AT10" s="71" t="str">
        <f t="shared" ca="1" si="66"/>
        <v/>
      </c>
      <c r="AU10" s="40" t="str">
        <f t="shared" ca="1" si="65"/>
        <v/>
      </c>
      <c r="AV10" s="71" t="str">
        <f t="shared" ca="1" si="66"/>
        <v/>
      </c>
      <c r="AW10" s="40" t="str">
        <f t="shared" ca="1" si="65"/>
        <v/>
      </c>
      <c r="AX10" s="71" t="str">
        <f t="shared" ca="1" si="66"/>
        <v/>
      </c>
      <c r="AY10" s="40" t="str">
        <f t="shared" ca="1" si="65"/>
        <v/>
      </c>
      <c r="AZ10" s="71" t="str">
        <f t="shared" ca="1" si="66"/>
        <v/>
      </c>
      <c r="BA10" s="40" t="str">
        <f t="shared" ca="1" si="65"/>
        <v/>
      </c>
      <c r="BB10" s="71" t="str">
        <f t="shared" ca="1" si="66"/>
        <v/>
      </c>
      <c r="BC10" s="40" t="str">
        <f t="shared" ca="1" si="65"/>
        <v/>
      </c>
      <c r="BD10" s="71" t="str">
        <f t="shared" ca="1" si="66"/>
        <v/>
      </c>
      <c r="BE10" s="40" t="str">
        <f t="shared" ca="1" si="65"/>
        <v/>
      </c>
      <c r="BF10" s="71" t="str">
        <f t="shared" ca="1" si="66"/>
        <v/>
      </c>
      <c r="BG10" s="40" t="str">
        <f t="shared" ca="1" si="65"/>
        <v/>
      </c>
      <c r="BH10" s="71" t="str">
        <f t="shared" ca="1" si="66"/>
        <v/>
      </c>
      <c r="BI10" s="40" t="str">
        <f t="shared" ca="1" si="65"/>
        <v/>
      </c>
      <c r="BJ10" s="71" t="str">
        <f t="shared" ca="1" si="66"/>
        <v/>
      </c>
      <c r="BK10" s="40" t="str">
        <f t="shared" ca="1" si="65"/>
        <v/>
      </c>
      <c r="BL10" s="71" t="str">
        <f t="shared" ca="1" si="66"/>
        <v/>
      </c>
      <c r="BM10" s="40" t="str">
        <f t="shared" ca="1" si="65"/>
        <v/>
      </c>
      <c r="BN10" s="71" t="str">
        <f t="shared" ca="1" si="66"/>
        <v/>
      </c>
      <c r="BO10" s="64"/>
    </row>
    <row r="11" spans="1:67" x14ac:dyDescent="0.25">
      <c r="A11" s="67" t="s">
        <v>29</v>
      </c>
      <c r="B11" s="42">
        <f t="shared" ca="1" si="62"/>
        <v>0</v>
      </c>
      <c r="C11" s="40" t="str">
        <f t="shared" ca="1" si="63"/>
        <v/>
      </c>
      <c r="D11" s="71" t="str">
        <f t="shared" ca="1" si="64"/>
        <v/>
      </c>
      <c r="E11" s="40">
        <f t="shared" ca="1" si="65"/>
        <v>0</v>
      </c>
      <c r="F11" s="71" t="str">
        <f t="shared" ca="1" si="66"/>
        <v>X</v>
      </c>
      <c r="G11" s="40" t="str">
        <f t="shared" ca="1" si="65"/>
        <v/>
      </c>
      <c r="H11" s="71" t="str">
        <f t="shared" ca="1" si="66"/>
        <v/>
      </c>
      <c r="I11" s="40" t="str">
        <f t="shared" ca="1" si="65"/>
        <v/>
      </c>
      <c r="J11" s="71" t="str">
        <f t="shared" ca="1" si="66"/>
        <v/>
      </c>
      <c r="K11" s="40" t="str">
        <f t="shared" ca="1" si="65"/>
        <v/>
      </c>
      <c r="L11" s="71" t="str">
        <f t="shared" ca="1" si="66"/>
        <v/>
      </c>
      <c r="M11" s="40" t="str">
        <f t="shared" ca="1" si="65"/>
        <v/>
      </c>
      <c r="N11" s="71" t="str">
        <f t="shared" ca="1" si="66"/>
        <v/>
      </c>
      <c r="O11" s="40" t="str">
        <f t="shared" ca="1" si="65"/>
        <v/>
      </c>
      <c r="P11" s="71" t="str">
        <f t="shared" ca="1" si="66"/>
        <v/>
      </c>
      <c r="Q11" s="40" t="str">
        <f t="shared" ca="1" si="65"/>
        <v/>
      </c>
      <c r="R11" s="71" t="str">
        <f t="shared" ca="1" si="66"/>
        <v/>
      </c>
      <c r="S11" s="40" t="str">
        <f t="shared" ca="1" si="65"/>
        <v/>
      </c>
      <c r="T11" s="71" t="str">
        <f t="shared" ca="1" si="66"/>
        <v/>
      </c>
      <c r="U11" s="40" t="str">
        <f t="shared" ca="1" si="65"/>
        <v/>
      </c>
      <c r="V11" s="71" t="str">
        <f t="shared" ca="1" si="66"/>
        <v/>
      </c>
      <c r="W11" s="40" t="str">
        <f t="shared" ca="1" si="65"/>
        <v/>
      </c>
      <c r="X11" s="71" t="str">
        <f t="shared" ca="1" si="66"/>
        <v/>
      </c>
      <c r="Y11" s="40" t="str">
        <f t="shared" ca="1" si="65"/>
        <v/>
      </c>
      <c r="Z11" s="71" t="str">
        <f t="shared" ca="1" si="66"/>
        <v/>
      </c>
      <c r="AA11" s="40" t="str">
        <f t="shared" ca="1" si="65"/>
        <v/>
      </c>
      <c r="AB11" s="71" t="str">
        <f t="shared" ca="1" si="66"/>
        <v/>
      </c>
      <c r="AC11" s="40" t="str">
        <f t="shared" ca="1" si="65"/>
        <v/>
      </c>
      <c r="AD11" s="71" t="str">
        <f t="shared" ca="1" si="66"/>
        <v/>
      </c>
      <c r="AE11" s="40" t="str">
        <f t="shared" ca="1" si="65"/>
        <v/>
      </c>
      <c r="AF11" s="71" t="str">
        <f t="shared" ca="1" si="66"/>
        <v/>
      </c>
      <c r="AG11" s="40" t="str">
        <f t="shared" ca="1" si="65"/>
        <v/>
      </c>
      <c r="AH11" s="71" t="str">
        <f t="shared" ca="1" si="66"/>
        <v/>
      </c>
      <c r="AI11" s="40" t="str">
        <f t="shared" ca="1" si="65"/>
        <v/>
      </c>
      <c r="AJ11" s="71" t="str">
        <f t="shared" ca="1" si="66"/>
        <v/>
      </c>
      <c r="AK11" s="40" t="str">
        <f t="shared" ca="1" si="65"/>
        <v/>
      </c>
      <c r="AL11" s="71" t="str">
        <f t="shared" ca="1" si="66"/>
        <v/>
      </c>
      <c r="AM11" s="40" t="str">
        <f t="shared" ca="1" si="65"/>
        <v/>
      </c>
      <c r="AN11" s="71" t="str">
        <f t="shared" ca="1" si="66"/>
        <v/>
      </c>
      <c r="AO11" s="40" t="str">
        <f t="shared" ca="1" si="65"/>
        <v/>
      </c>
      <c r="AP11" s="71" t="str">
        <f t="shared" ca="1" si="66"/>
        <v/>
      </c>
      <c r="AQ11" s="40" t="str">
        <f t="shared" ca="1" si="65"/>
        <v/>
      </c>
      <c r="AR11" s="71" t="str">
        <f t="shared" ca="1" si="66"/>
        <v/>
      </c>
      <c r="AS11" s="40" t="str">
        <f t="shared" ca="1" si="65"/>
        <v/>
      </c>
      <c r="AT11" s="71" t="str">
        <f t="shared" ca="1" si="66"/>
        <v/>
      </c>
      <c r="AU11" s="40" t="str">
        <f t="shared" ca="1" si="65"/>
        <v/>
      </c>
      <c r="AV11" s="71" t="str">
        <f t="shared" ca="1" si="66"/>
        <v/>
      </c>
      <c r="AW11" s="40" t="str">
        <f t="shared" ca="1" si="65"/>
        <v/>
      </c>
      <c r="AX11" s="71" t="str">
        <f t="shared" ca="1" si="66"/>
        <v/>
      </c>
      <c r="AY11" s="40" t="str">
        <f t="shared" ca="1" si="65"/>
        <v/>
      </c>
      <c r="AZ11" s="71" t="str">
        <f t="shared" ca="1" si="66"/>
        <v/>
      </c>
      <c r="BA11" s="40" t="str">
        <f t="shared" ca="1" si="65"/>
        <v/>
      </c>
      <c r="BB11" s="71" t="str">
        <f t="shared" ca="1" si="66"/>
        <v/>
      </c>
      <c r="BC11" s="40" t="str">
        <f t="shared" ca="1" si="65"/>
        <v/>
      </c>
      <c r="BD11" s="71" t="str">
        <f t="shared" ca="1" si="66"/>
        <v/>
      </c>
      <c r="BE11" s="40" t="str">
        <f t="shared" ca="1" si="65"/>
        <v/>
      </c>
      <c r="BF11" s="71" t="str">
        <f t="shared" ca="1" si="66"/>
        <v/>
      </c>
      <c r="BG11" s="40" t="str">
        <f t="shared" ca="1" si="65"/>
        <v/>
      </c>
      <c r="BH11" s="71" t="str">
        <f t="shared" ca="1" si="66"/>
        <v/>
      </c>
      <c r="BI11" s="40" t="str">
        <f t="shared" ca="1" si="65"/>
        <v/>
      </c>
      <c r="BJ11" s="71" t="str">
        <f t="shared" ca="1" si="66"/>
        <v/>
      </c>
      <c r="BK11" s="40" t="str">
        <f t="shared" ca="1" si="65"/>
        <v/>
      </c>
      <c r="BL11" s="71" t="str">
        <f t="shared" ca="1" si="66"/>
        <v/>
      </c>
      <c r="BM11" s="40" t="str">
        <f t="shared" ca="1" si="65"/>
        <v/>
      </c>
      <c r="BN11" s="71" t="str">
        <f t="shared" ca="1" si="66"/>
        <v/>
      </c>
      <c r="BO11" s="64"/>
    </row>
    <row r="12" spans="1:67" x14ac:dyDescent="0.25">
      <c r="A12" s="67" t="s">
        <v>21</v>
      </c>
      <c r="B12" s="42">
        <f t="shared" ca="1" si="62"/>
        <v>0</v>
      </c>
      <c r="C12" s="40" t="str">
        <f t="shared" ca="1" si="63"/>
        <v/>
      </c>
      <c r="D12" s="71" t="str">
        <f t="shared" ca="1" si="64"/>
        <v/>
      </c>
      <c r="E12" s="40" t="str">
        <f t="shared" ca="1" si="65"/>
        <v/>
      </c>
      <c r="F12" s="71" t="str">
        <f t="shared" ca="1" si="66"/>
        <v/>
      </c>
      <c r="G12" s="40" t="str">
        <f t="shared" ca="1" si="65"/>
        <v/>
      </c>
      <c r="H12" s="71" t="str">
        <f t="shared" ca="1" si="66"/>
        <v/>
      </c>
      <c r="I12" s="40" t="str">
        <f t="shared" ca="1" si="65"/>
        <v/>
      </c>
      <c r="J12" s="71" t="str">
        <f t="shared" ca="1" si="66"/>
        <v/>
      </c>
      <c r="K12" s="40" t="str">
        <f t="shared" ca="1" si="65"/>
        <v/>
      </c>
      <c r="L12" s="71" t="str">
        <f t="shared" ca="1" si="66"/>
        <v/>
      </c>
      <c r="M12" s="40" t="str">
        <f t="shared" ca="1" si="65"/>
        <v/>
      </c>
      <c r="N12" s="71" t="str">
        <f t="shared" ca="1" si="66"/>
        <v/>
      </c>
      <c r="O12" s="40" t="str">
        <f t="shared" ca="1" si="65"/>
        <v/>
      </c>
      <c r="P12" s="71" t="str">
        <f t="shared" ca="1" si="66"/>
        <v/>
      </c>
      <c r="Q12" s="40" t="str">
        <f t="shared" ca="1" si="65"/>
        <v/>
      </c>
      <c r="R12" s="71" t="str">
        <f t="shared" ca="1" si="66"/>
        <v/>
      </c>
      <c r="S12" s="40" t="str">
        <f t="shared" ca="1" si="65"/>
        <v/>
      </c>
      <c r="T12" s="71" t="str">
        <f t="shared" ca="1" si="66"/>
        <v/>
      </c>
      <c r="U12" s="40" t="str">
        <f t="shared" ca="1" si="65"/>
        <v/>
      </c>
      <c r="V12" s="71" t="str">
        <f t="shared" ca="1" si="66"/>
        <v/>
      </c>
      <c r="W12" s="40" t="str">
        <f t="shared" ca="1" si="65"/>
        <v/>
      </c>
      <c r="X12" s="71" t="str">
        <f t="shared" ca="1" si="66"/>
        <v/>
      </c>
      <c r="Y12" s="40" t="str">
        <f t="shared" ca="1" si="65"/>
        <v/>
      </c>
      <c r="Z12" s="71" t="str">
        <f t="shared" ca="1" si="66"/>
        <v/>
      </c>
      <c r="AA12" s="40" t="str">
        <f t="shared" ca="1" si="65"/>
        <v/>
      </c>
      <c r="AB12" s="71" t="str">
        <f t="shared" ca="1" si="66"/>
        <v/>
      </c>
      <c r="AC12" s="40" t="str">
        <f t="shared" ca="1" si="65"/>
        <v/>
      </c>
      <c r="AD12" s="71" t="str">
        <f t="shared" ca="1" si="66"/>
        <v/>
      </c>
      <c r="AE12" s="40" t="str">
        <f t="shared" ca="1" si="65"/>
        <v/>
      </c>
      <c r="AF12" s="71" t="str">
        <f t="shared" ca="1" si="66"/>
        <v/>
      </c>
      <c r="AG12" s="40" t="str">
        <f t="shared" ca="1" si="65"/>
        <v/>
      </c>
      <c r="AH12" s="71" t="str">
        <f t="shared" ca="1" si="66"/>
        <v/>
      </c>
      <c r="AI12" s="40" t="str">
        <f t="shared" ca="1" si="65"/>
        <v/>
      </c>
      <c r="AJ12" s="71" t="str">
        <f t="shared" ca="1" si="66"/>
        <v/>
      </c>
      <c r="AK12" s="40" t="str">
        <f t="shared" ca="1" si="65"/>
        <v/>
      </c>
      <c r="AL12" s="71" t="str">
        <f t="shared" ca="1" si="66"/>
        <v/>
      </c>
      <c r="AM12" s="40" t="str">
        <f t="shared" ca="1" si="65"/>
        <v/>
      </c>
      <c r="AN12" s="71" t="str">
        <f t="shared" ca="1" si="66"/>
        <v/>
      </c>
      <c r="AO12" s="40" t="str">
        <f t="shared" ca="1" si="65"/>
        <v/>
      </c>
      <c r="AP12" s="71" t="str">
        <f t="shared" ca="1" si="66"/>
        <v/>
      </c>
      <c r="AQ12" s="40" t="str">
        <f t="shared" ca="1" si="65"/>
        <v/>
      </c>
      <c r="AR12" s="71" t="str">
        <f t="shared" ca="1" si="66"/>
        <v/>
      </c>
      <c r="AS12" s="40" t="str">
        <f t="shared" ca="1" si="65"/>
        <v/>
      </c>
      <c r="AT12" s="71" t="str">
        <f t="shared" ca="1" si="66"/>
        <v/>
      </c>
      <c r="AU12" s="40" t="str">
        <f t="shared" ca="1" si="65"/>
        <v/>
      </c>
      <c r="AV12" s="71" t="str">
        <f t="shared" ca="1" si="66"/>
        <v/>
      </c>
      <c r="AW12" s="40" t="str">
        <f t="shared" ca="1" si="65"/>
        <v/>
      </c>
      <c r="AX12" s="71" t="str">
        <f t="shared" ca="1" si="66"/>
        <v/>
      </c>
      <c r="AY12" s="40" t="str">
        <f t="shared" ca="1" si="65"/>
        <v/>
      </c>
      <c r="AZ12" s="71" t="str">
        <f t="shared" ca="1" si="66"/>
        <v/>
      </c>
      <c r="BA12" s="40" t="str">
        <f t="shared" ca="1" si="65"/>
        <v/>
      </c>
      <c r="BB12" s="71" t="str">
        <f t="shared" ca="1" si="66"/>
        <v/>
      </c>
      <c r="BC12" s="40" t="str">
        <f t="shared" ca="1" si="65"/>
        <v/>
      </c>
      <c r="BD12" s="71" t="str">
        <f t="shared" ca="1" si="66"/>
        <v/>
      </c>
      <c r="BE12" s="40" t="str">
        <f t="shared" ca="1" si="65"/>
        <v/>
      </c>
      <c r="BF12" s="71" t="str">
        <f t="shared" ca="1" si="66"/>
        <v/>
      </c>
      <c r="BG12" s="40" t="str">
        <f t="shared" ca="1" si="65"/>
        <v/>
      </c>
      <c r="BH12" s="71" t="str">
        <f t="shared" ca="1" si="66"/>
        <v/>
      </c>
      <c r="BI12" s="40" t="str">
        <f t="shared" ca="1" si="65"/>
        <v/>
      </c>
      <c r="BJ12" s="71" t="str">
        <f t="shared" ca="1" si="66"/>
        <v/>
      </c>
      <c r="BK12" s="40" t="str">
        <f t="shared" ca="1" si="65"/>
        <v/>
      </c>
      <c r="BL12" s="71" t="str">
        <f t="shared" ca="1" si="66"/>
        <v/>
      </c>
      <c r="BM12" s="40" t="str">
        <f t="shared" ca="1" si="65"/>
        <v/>
      </c>
      <c r="BN12" s="71" t="str">
        <f t="shared" ca="1" si="66"/>
        <v/>
      </c>
      <c r="BO12" s="64"/>
    </row>
    <row r="13" spans="1:67" x14ac:dyDescent="0.25">
      <c r="A13" s="67" t="s">
        <v>40</v>
      </c>
      <c r="B13" s="42">
        <f t="shared" ca="1" si="62"/>
        <v>0</v>
      </c>
      <c r="C13" s="40" t="str">
        <f t="shared" ca="1" si="63"/>
        <v/>
      </c>
      <c r="D13" s="71" t="str">
        <f t="shared" ca="1" si="64"/>
        <v/>
      </c>
      <c r="E13" s="40" t="str">
        <f t="shared" ca="1" si="65"/>
        <v/>
      </c>
      <c r="F13" s="71" t="str">
        <f t="shared" ca="1" si="66"/>
        <v/>
      </c>
      <c r="G13" s="40" t="str">
        <f t="shared" ca="1" si="65"/>
        <v/>
      </c>
      <c r="H13" s="71" t="str">
        <f t="shared" ca="1" si="66"/>
        <v/>
      </c>
      <c r="I13" s="40" t="str">
        <f t="shared" ca="1" si="65"/>
        <v/>
      </c>
      <c r="J13" s="71" t="str">
        <f t="shared" ca="1" si="66"/>
        <v/>
      </c>
      <c r="K13" s="40" t="str">
        <f t="shared" ca="1" si="65"/>
        <v/>
      </c>
      <c r="L13" s="71" t="str">
        <f t="shared" ca="1" si="66"/>
        <v/>
      </c>
      <c r="M13" s="40" t="str">
        <f t="shared" ca="1" si="65"/>
        <v/>
      </c>
      <c r="N13" s="71" t="str">
        <f t="shared" ca="1" si="66"/>
        <v/>
      </c>
      <c r="O13" s="40" t="str">
        <f t="shared" ca="1" si="65"/>
        <v/>
      </c>
      <c r="P13" s="71" t="str">
        <f t="shared" ca="1" si="66"/>
        <v/>
      </c>
      <c r="Q13" s="40" t="str">
        <f t="shared" ca="1" si="65"/>
        <v/>
      </c>
      <c r="R13" s="71" t="str">
        <f t="shared" ca="1" si="66"/>
        <v/>
      </c>
      <c r="S13" s="40" t="str">
        <f t="shared" ref="E13:BN21" ca="1" si="67">IF(OR(S$2="",T13=""),"",VLOOKUP($A13,INDIRECT(S$2&amp;"!$AE$3:$AL$29"),8,FALSE))</f>
        <v/>
      </c>
      <c r="T13" s="71" t="str">
        <f t="shared" ref="F13:BN21" ca="1" si="68">IF(S$2="","",IF(TYPE(VLOOKUP($A13,INDIRECT(S$2&amp;"!$AK$3:$AK$29"),1,FALSE))=16,"","X"))</f>
        <v/>
      </c>
      <c r="U13" s="40" t="str">
        <f t="shared" ca="1" si="67"/>
        <v/>
      </c>
      <c r="V13" s="71" t="str">
        <f t="shared" ca="1" si="68"/>
        <v/>
      </c>
      <c r="W13" s="40" t="str">
        <f t="shared" ca="1" si="67"/>
        <v/>
      </c>
      <c r="X13" s="71" t="str">
        <f t="shared" ca="1" si="68"/>
        <v/>
      </c>
      <c r="Y13" s="40" t="str">
        <f t="shared" ca="1" si="67"/>
        <v/>
      </c>
      <c r="Z13" s="71" t="str">
        <f t="shared" ca="1" si="68"/>
        <v/>
      </c>
      <c r="AA13" s="40" t="str">
        <f t="shared" ca="1" si="67"/>
        <v/>
      </c>
      <c r="AB13" s="71" t="str">
        <f t="shared" ca="1" si="68"/>
        <v/>
      </c>
      <c r="AC13" s="40" t="str">
        <f t="shared" ca="1" si="67"/>
        <v/>
      </c>
      <c r="AD13" s="71" t="str">
        <f t="shared" ca="1" si="68"/>
        <v/>
      </c>
      <c r="AE13" s="40" t="str">
        <f t="shared" ca="1" si="67"/>
        <v/>
      </c>
      <c r="AF13" s="71" t="str">
        <f t="shared" ca="1" si="68"/>
        <v/>
      </c>
      <c r="AG13" s="40" t="str">
        <f t="shared" ca="1" si="67"/>
        <v/>
      </c>
      <c r="AH13" s="71" t="str">
        <f t="shared" ca="1" si="68"/>
        <v/>
      </c>
      <c r="AI13" s="40" t="str">
        <f t="shared" ca="1" si="67"/>
        <v/>
      </c>
      <c r="AJ13" s="71" t="str">
        <f t="shared" ca="1" si="68"/>
        <v/>
      </c>
      <c r="AK13" s="40" t="str">
        <f t="shared" ca="1" si="67"/>
        <v/>
      </c>
      <c r="AL13" s="71" t="str">
        <f t="shared" ca="1" si="68"/>
        <v/>
      </c>
      <c r="AM13" s="40" t="str">
        <f t="shared" ca="1" si="67"/>
        <v/>
      </c>
      <c r="AN13" s="71" t="str">
        <f t="shared" ca="1" si="68"/>
        <v/>
      </c>
      <c r="AO13" s="40" t="str">
        <f t="shared" ca="1" si="67"/>
        <v/>
      </c>
      <c r="AP13" s="71" t="str">
        <f t="shared" ca="1" si="68"/>
        <v/>
      </c>
      <c r="AQ13" s="40" t="str">
        <f t="shared" ca="1" si="67"/>
        <v/>
      </c>
      <c r="AR13" s="71" t="str">
        <f t="shared" ca="1" si="68"/>
        <v/>
      </c>
      <c r="AS13" s="40" t="str">
        <f t="shared" ca="1" si="67"/>
        <v/>
      </c>
      <c r="AT13" s="71" t="str">
        <f t="shared" ca="1" si="68"/>
        <v/>
      </c>
      <c r="AU13" s="40" t="str">
        <f t="shared" ca="1" si="67"/>
        <v/>
      </c>
      <c r="AV13" s="71" t="str">
        <f t="shared" ca="1" si="68"/>
        <v/>
      </c>
      <c r="AW13" s="40" t="str">
        <f t="shared" ca="1" si="67"/>
        <v/>
      </c>
      <c r="AX13" s="71" t="str">
        <f t="shared" ca="1" si="68"/>
        <v/>
      </c>
      <c r="AY13" s="40" t="str">
        <f t="shared" ca="1" si="67"/>
        <v/>
      </c>
      <c r="AZ13" s="71" t="str">
        <f t="shared" ca="1" si="68"/>
        <v/>
      </c>
      <c r="BA13" s="40" t="str">
        <f t="shared" ca="1" si="67"/>
        <v/>
      </c>
      <c r="BB13" s="71" t="str">
        <f t="shared" ca="1" si="68"/>
        <v/>
      </c>
      <c r="BC13" s="40" t="str">
        <f t="shared" ca="1" si="67"/>
        <v/>
      </c>
      <c r="BD13" s="71" t="str">
        <f t="shared" ca="1" si="68"/>
        <v/>
      </c>
      <c r="BE13" s="40" t="str">
        <f t="shared" ca="1" si="67"/>
        <v/>
      </c>
      <c r="BF13" s="71" t="str">
        <f t="shared" ca="1" si="68"/>
        <v/>
      </c>
      <c r="BG13" s="40" t="str">
        <f t="shared" ca="1" si="67"/>
        <v/>
      </c>
      <c r="BH13" s="71" t="str">
        <f t="shared" ca="1" si="68"/>
        <v/>
      </c>
      <c r="BI13" s="40" t="str">
        <f t="shared" ca="1" si="67"/>
        <v/>
      </c>
      <c r="BJ13" s="71" t="str">
        <f t="shared" ca="1" si="68"/>
        <v/>
      </c>
      <c r="BK13" s="40" t="str">
        <f t="shared" ca="1" si="67"/>
        <v/>
      </c>
      <c r="BL13" s="71" t="str">
        <f t="shared" ca="1" si="68"/>
        <v/>
      </c>
      <c r="BM13" s="40" t="str">
        <f t="shared" ca="1" si="67"/>
        <v/>
      </c>
      <c r="BN13" s="71" t="str">
        <f t="shared" ca="1" si="68"/>
        <v/>
      </c>
      <c r="BO13" s="64"/>
    </row>
    <row r="14" spans="1:67" x14ac:dyDescent="0.25">
      <c r="A14" s="67" t="s">
        <v>41</v>
      </c>
      <c r="B14" s="42">
        <f t="shared" ca="1" si="62"/>
        <v>0</v>
      </c>
      <c r="C14" s="40" t="str">
        <f t="shared" ca="1" si="63"/>
        <v/>
      </c>
      <c r="D14" s="71" t="str">
        <f t="shared" ca="1" si="64"/>
        <v/>
      </c>
      <c r="E14" s="40" t="str">
        <f t="shared" ca="1" si="67"/>
        <v/>
      </c>
      <c r="F14" s="71" t="str">
        <f t="shared" ca="1" si="68"/>
        <v/>
      </c>
      <c r="G14" s="40" t="str">
        <f t="shared" ca="1" si="67"/>
        <v/>
      </c>
      <c r="H14" s="71" t="str">
        <f t="shared" ca="1" si="68"/>
        <v/>
      </c>
      <c r="I14" s="40" t="str">
        <f t="shared" ca="1" si="67"/>
        <v/>
      </c>
      <c r="J14" s="71" t="str">
        <f t="shared" ca="1" si="68"/>
        <v/>
      </c>
      <c r="K14" s="40" t="str">
        <f t="shared" ca="1" si="67"/>
        <v/>
      </c>
      <c r="L14" s="71" t="str">
        <f t="shared" ca="1" si="68"/>
        <v/>
      </c>
      <c r="M14" s="40" t="str">
        <f t="shared" ca="1" si="67"/>
        <v/>
      </c>
      <c r="N14" s="71" t="str">
        <f t="shared" ca="1" si="68"/>
        <v/>
      </c>
      <c r="O14" s="40" t="str">
        <f t="shared" ca="1" si="67"/>
        <v/>
      </c>
      <c r="P14" s="71" t="str">
        <f t="shared" ca="1" si="68"/>
        <v/>
      </c>
      <c r="Q14" s="40" t="str">
        <f t="shared" ca="1" si="67"/>
        <v/>
      </c>
      <c r="R14" s="71" t="str">
        <f t="shared" ca="1" si="68"/>
        <v/>
      </c>
      <c r="S14" s="40" t="str">
        <f t="shared" ca="1" si="67"/>
        <v/>
      </c>
      <c r="T14" s="71" t="str">
        <f t="shared" ca="1" si="68"/>
        <v/>
      </c>
      <c r="U14" s="40" t="str">
        <f t="shared" ca="1" si="67"/>
        <v/>
      </c>
      <c r="V14" s="71" t="str">
        <f t="shared" ca="1" si="68"/>
        <v/>
      </c>
      <c r="W14" s="40" t="str">
        <f t="shared" ca="1" si="67"/>
        <v/>
      </c>
      <c r="X14" s="71" t="str">
        <f t="shared" ca="1" si="68"/>
        <v/>
      </c>
      <c r="Y14" s="40" t="str">
        <f t="shared" ca="1" si="67"/>
        <v/>
      </c>
      <c r="Z14" s="71" t="str">
        <f t="shared" ca="1" si="68"/>
        <v/>
      </c>
      <c r="AA14" s="40" t="str">
        <f t="shared" ca="1" si="67"/>
        <v/>
      </c>
      <c r="AB14" s="71" t="str">
        <f t="shared" ca="1" si="68"/>
        <v/>
      </c>
      <c r="AC14" s="40" t="str">
        <f t="shared" ca="1" si="67"/>
        <v/>
      </c>
      <c r="AD14" s="71" t="str">
        <f t="shared" ca="1" si="68"/>
        <v/>
      </c>
      <c r="AE14" s="40" t="str">
        <f t="shared" ca="1" si="67"/>
        <v/>
      </c>
      <c r="AF14" s="71" t="str">
        <f t="shared" ca="1" si="68"/>
        <v/>
      </c>
      <c r="AG14" s="40" t="str">
        <f t="shared" ca="1" si="67"/>
        <v/>
      </c>
      <c r="AH14" s="71" t="str">
        <f t="shared" ca="1" si="68"/>
        <v/>
      </c>
      <c r="AI14" s="40" t="str">
        <f t="shared" ca="1" si="67"/>
        <v/>
      </c>
      <c r="AJ14" s="71" t="str">
        <f t="shared" ca="1" si="68"/>
        <v/>
      </c>
      <c r="AK14" s="40" t="str">
        <f t="shared" ca="1" si="67"/>
        <v/>
      </c>
      <c r="AL14" s="71" t="str">
        <f t="shared" ca="1" si="68"/>
        <v/>
      </c>
      <c r="AM14" s="40" t="str">
        <f t="shared" ca="1" si="67"/>
        <v/>
      </c>
      <c r="AN14" s="71" t="str">
        <f t="shared" ca="1" si="68"/>
        <v/>
      </c>
      <c r="AO14" s="40" t="str">
        <f t="shared" ca="1" si="67"/>
        <v/>
      </c>
      <c r="AP14" s="71" t="str">
        <f t="shared" ca="1" si="68"/>
        <v/>
      </c>
      <c r="AQ14" s="40" t="str">
        <f t="shared" ca="1" si="67"/>
        <v/>
      </c>
      <c r="AR14" s="71" t="str">
        <f t="shared" ca="1" si="68"/>
        <v/>
      </c>
      <c r="AS14" s="40" t="str">
        <f t="shared" ca="1" si="67"/>
        <v/>
      </c>
      <c r="AT14" s="71" t="str">
        <f t="shared" ca="1" si="68"/>
        <v/>
      </c>
      <c r="AU14" s="40" t="str">
        <f t="shared" ca="1" si="67"/>
        <v/>
      </c>
      <c r="AV14" s="71" t="str">
        <f t="shared" ca="1" si="68"/>
        <v/>
      </c>
      <c r="AW14" s="40" t="str">
        <f t="shared" ca="1" si="67"/>
        <v/>
      </c>
      <c r="AX14" s="71" t="str">
        <f t="shared" ca="1" si="68"/>
        <v/>
      </c>
      <c r="AY14" s="40" t="str">
        <f t="shared" ca="1" si="67"/>
        <v/>
      </c>
      <c r="AZ14" s="71" t="str">
        <f t="shared" ca="1" si="68"/>
        <v/>
      </c>
      <c r="BA14" s="40" t="str">
        <f t="shared" ca="1" si="67"/>
        <v/>
      </c>
      <c r="BB14" s="71" t="str">
        <f t="shared" ca="1" si="68"/>
        <v/>
      </c>
      <c r="BC14" s="40" t="str">
        <f t="shared" ca="1" si="67"/>
        <v/>
      </c>
      <c r="BD14" s="71" t="str">
        <f t="shared" ca="1" si="68"/>
        <v/>
      </c>
      <c r="BE14" s="40" t="str">
        <f t="shared" ca="1" si="67"/>
        <v/>
      </c>
      <c r="BF14" s="71" t="str">
        <f t="shared" ca="1" si="68"/>
        <v/>
      </c>
      <c r="BG14" s="40" t="str">
        <f t="shared" ca="1" si="67"/>
        <v/>
      </c>
      <c r="BH14" s="71" t="str">
        <f t="shared" ca="1" si="68"/>
        <v/>
      </c>
      <c r="BI14" s="40" t="str">
        <f t="shared" ca="1" si="67"/>
        <v/>
      </c>
      <c r="BJ14" s="71" t="str">
        <f t="shared" ca="1" si="68"/>
        <v/>
      </c>
      <c r="BK14" s="40" t="str">
        <f t="shared" ca="1" si="67"/>
        <v/>
      </c>
      <c r="BL14" s="71" t="str">
        <f t="shared" ca="1" si="68"/>
        <v/>
      </c>
      <c r="BM14" s="40" t="str">
        <f t="shared" ca="1" si="67"/>
        <v/>
      </c>
      <c r="BN14" s="71" t="str">
        <f t="shared" ca="1" si="68"/>
        <v/>
      </c>
      <c r="BO14" s="64"/>
    </row>
    <row r="15" spans="1:67" x14ac:dyDescent="0.25">
      <c r="A15" s="67" t="s">
        <v>30</v>
      </c>
      <c r="B15" s="42">
        <f t="shared" ca="1" si="62"/>
        <v>0</v>
      </c>
      <c r="C15" s="40" t="str">
        <f t="shared" ca="1" si="63"/>
        <v/>
      </c>
      <c r="D15" s="71" t="str">
        <f t="shared" ca="1" si="64"/>
        <v/>
      </c>
      <c r="E15" s="40">
        <f t="shared" ca="1" si="67"/>
        <v>0</v>
      </c>
      <c r="F15" s="71" t="str">
        <f t="shared" ca="1" si="68"/>
        <v>X</v>
      </c>
      <c r="G15" s="40" t="str">
        <f t="shared" ca="1" si="67"/>
        <v/>
      </c>
      <c r="H15" s="71" t="str">
        <f t="shared" ca="1" si="68"/>
        <v/>
      </c>
      <c r="I15" s="40" t="str">
        <f t="shared" ca="1" si="67"/>
        <v/>
      </c>
      <c r="J15" s="71" t="str">
        <f t="shared" ca="1" si="68"/>
        <v/>
      </c>
      <c r="K15" s="40" t="str">
        <f t="shared" ca="1" si="67"/>
        <v/>
      </c>
      <c r="L15" s="71" t="str">
        <f t="shared" ca="1" si="68"/>
        <v/>
      </c>
      <c r="M15" s="40" t="str">
        <f t="shared" ca="1" si="67"/>
        <v/>
      </c>
      <c r="N15" s="71" t="str">
        <f t="shared" ca="1" si="68"/>
        <v/>
      </c>
      <c r="O15" s="40" t="str">
        <f t="shared" ca="1" si="67"/>
        <v/>
      </c>
      <c r="P15" s="71" t="str">
        <f t="shared" ca="1" si="68"/>
        <v/>
      </c>
      <c r="Q15" s="40" t="str">
        <f t="shared" ca="1" si="67"/>
        <v/>
      </c>
      <c r="R15" s="71" t="str">
        <f t="shared" ca="1" si="68"/>
        <v/>
      </c>
      <c r="S15" s="40" t="str">
        <f t="shared" ca="1" si="67"/>
        <v/>
      </c>
      <c r="T15" s="71" t="str">
        <f t="shared" ca="1" si="68"/>
        <v/>
      </c>
      <c r="U15" s="40" t="str">
        <f t="shared" ca="1" si="67"/>
        <v/>
      </c>
      <c r="V15" s="71" t="str">
        <f t="shared" ca="1" si="68"/>
        <v/>
      </c>
      <c r="W15" s="40" t="str">
        <f t="shared" ca="1" si="67"/>
        <v/>
      </c>
      <c r="X15" s="71" t="str">
        <f t="shared" ca="1" si="68"/>
        <v/>
      </c>
      <c r="Y15" s="40" t="str">
        <f t="shared" ca="1" si="67"/>
        <v/>
      </c>
      <c r="Z15" s="71" t="str">
        <f t="shared" ca="1" si="68"/>
        <v/>
      </c>
      <c r="AA15" s="40" t="str">
        <f t="shared" ca="1" si="67"/>
        <v/>
      </c>
      <c r="AB15" s="71" t="str">
        <f t="shared" ca="1" si="68"/>
        <v/>
      </c>
      <c r="AC15" s="40" t="str">
        <f t="shared" ca="1" si="67"/>
        <v/>
      </c>
      <c r="AD15" s="71" t="str">
        <f t="shared" ca="1" si="68"/>
        <v/>
      </c>
      <c r="AE15" s="40" t="str">
        <f t="shared" ca="1" si="67"/>
        <v/>
      </c>
      <c r="AF15" s="71" t="str">
        <f t="shared" ca="1" si="68"/>
        <v/>
      </c>
      <c r="AG15" s="40" t="str">
        <f t="shared" ca="1" si="67"/>
        <v/>
      </c>
      <c r="AH15" s="71" t="str">
        <f t="shared" ca="1" si="68"/>
        <v/>
      </c>
      <c r="AI15" s="40" t="str">
        <f t="shared" ca="1" si="67"/>
        <v/>
      </c>
      <c r="AJ15" s="71" t="str">
        <f t="shared" ca="1" si="68"/>
        <v/>
      </c>
      <c r="AK15" s="40" t="str">
        <f t="shared" ca="1" si="67"/>
        <v/>
      </c>
      <c r="AL15" s="71" t="str">
        <f t="shared" ca="1" si="68"/>
        <v/>
      </c>
      <c r="AM15" s="40" t="str">
        <f t="shared" ca="1" si="67"/>
        <v/>
      </c>
      <c r="AN15" s="71" t="str">
        <f t="shared" ca="1" si="68"/>
        <v/>
      </c>
      <c r="AO15" s="40" t="str">
        <f t="shared" ca="1" si="67"/>
        <v/>
      </c>
      <c r="AP15" s="71" t="str">
        <f t="shared" ca="1" si="68"/>
        <v/>
      </c>
      <c r="AQ15" s="40" t="str">
        <f t="shared" ca="1" si="67"/>
        <v/>
      </c>
      <c r="AR15" s="71" t="str">
        <f t="shared" ca="1" si="68"/>
        <v/>
      </c>
      <c r="AS15" s="40" t="str">
        <f t="shared" ca="1" si="67"/>
        <v/>
      </c>
      <c r="AT15" s="71" t="str">
        <f t="shared" ca="1" si="68"/>
        <v/>
      </c>
      <c r="AU15" s="40" t="str">
        <f t="shared" ca="1" si="67"/>
        <v/>
      </c>
      <c r="AV15" s="71" t="str">
        <f t="shared" ca="1" si="68"/>
        <v/>
      </c>
      <c r="AW15" s="40" t="str">
        <f t="shared" ca="1" si="67"/>
        <v/>
      </c>
      <c r="AX15" s="71" t="str">
        <f t="shared" ca="1" si="68"/>
        <v/>
      </c>
      <c r="AY15" s="40" t="str">
        <f t="shared" ca="1" si="67"/>
        <v/>
      </c>
      <c r="AZ15" s="71" t="str">
        <f t="shared" ca="1" si="68"/>
        <v/>
      </c>
      <c r="BA15" s="40" t="str">
        <f t="shared" ca="1" si="67"/>
        <v/>
      </c>
      <c r="BB15" s="71" t="str">
        <f t="shared" ca="1" si="68"/>
        <v/>
      </c>
      <c r="BC15" s="40" t="str">
        <f t="shared" ca="1" si="67"/>
        <v/>
      </c>
      <c r="BD15" s="71" t="str">
        <f t="shared" ca="1" si="68"/>
        <v/>
      </c>
      <c r="BE15" s="40" t="str">
        <f t="shared" ca="1" si="67"/>
        <v/>
      </c>
      <c r="BF15" s="71" t="str">
        <f t="shared" ca="1" si="68"/>
        <v/>
      </c>
      <c r="BG15" s="40" t="str">
        <f t="shared" ca="1" si="67"/>
        <v/>
      </c>
      <c r="BH15" s="71" t="str">
        <f t="shared" ca="1" si="68"/>
        <v/>
      </c>
      <c r="BI15" s="40" t="str">
        <f t="shared" ca="1" si="67"/>
        <v/>
      </c>
      <c r="BJ15" s="71" t="str">
        <f t="shared" ca="1" si="68"/>
        <v/>
      </c>
      <c r="BK15" s="40" t="str">
        <f t="shared" ca="1" si="67"/>
        <v/>
      </c>
      <c r="BL15" s="71" t="str">
        <f t="shared" ca="1" si="68"/>
        <v/>
      </c>
      <c r="BM15" s="40" t="str">
        <f t="shared" ca="1" si="67"/>
        <v/>
      </c>
      <c r="BN15" s="71" t="str">
        <f t="shared" ca="1" si="68"/>
        <v/>
      </c>
      <c r="BO15" s="64"/>
    </row>
    <row r="16" spans="1:67" x14ac:dyDescent="0.25">
      <c r="A16" s="67" t="s">
        <v>18</v>
      </c>
      <c r="B16" s="42">
        <f t="shared" ca="1" si="62"/>
        <v>8</v>
      </c>
      <c r="C16" s="40">
        <f t="shared" ca="1" si="63"/>
        <v>5</v>
      </c>
      <c r="D16" s="71" t="str">
        <f t="shared" ca="1" si="64"/>
        <v>X</v>
      </c>
      <c r="E16" s="40">
        <f t="shared" ca="1" si="67"/>
        <v>3</v>
      </c>
      <c r="F16" s="71" t="str">
        <f t="shared" ca="1" si="68"/>
        <v>X</v>
      </c>
      <c r="G16" s="40" t="str">
        <f t="shared" ca="1" si="67"/>
        <v/>
      </c>
      <c r="H16" s="71" t="str">
        <f t="shared" ca="1" si="68"/>
        <v/>
      </c>
      <c r="I16" s="40" t="str">
        <f t="shared" ca="1" si="67"/>
        <v/>
      </c>
      <c r="J16" s="71" t="str">
        <f t="shared" ca="1" si="68"/>
        <v/>
      </c>
      <c r="K16" s="40" t="str">
        <f t="shared" ca="1" si="67"/>
        <v/>
      </c>
      <c r="L16" s="71" t="str">
        <f t="shared" ca="1" si="68"/>
        <v/>
      </c>
      <c r="M16" s="40" t="str">
        <f t="shared" ca="1" si="67"/>
        <v/>
      </c>
      <c r="N16" s="71" t="str">
        <f t="shared" ca="1" si="68"/>
        <v/>
      </c>
      <c r="O16" s="40" t="str">
        <f t="shared" ca="1" si="67"/>
        <v/>
      </c>
      <c r="P16" s="71" t="str">
        <f t="shared" ca="1" si="68"/>
        <v/>
      </c>
      <c r="Q16" s="40" t="str">
        <f t="shared" ca="1" si="67"/>
        <v/>
      </c>
      <c r="R16" s="71" t="str">
        <f t="shared" ca="1" si="68"/>
        <v/>
      </c>
      <c r="S16" s="40" t="str">
        <f t="shared" ca="1" si="67"/>
        <v/>
      </c>
      <c r="T16" s="71" t="str">
        <f t="shared" ca="1" si="68"/>
        <v/>
      </c>
      <c r="U16" s="40" t="str">
        <f t="shared" ca="1" si="67"/>
        <v/>
      </c>
      <c r="V16" s="71" t="str">
        <f t="shared" ca="1" si="68"/>
        <v/>
      </c>
      <c r="W16" s="40" t="str">
        <f t="shared" ca="1" si="67"/>
        <v/>
      </c>
      <c r="X16" s="71" t="str">
        <f t="shared" ca="1" si="68"/>
        <v/>
      </c>
      <c r="Y16" s="40" t="str">
        <f t="shared" ca="1" si="67"/>
        <v/>
      </c>
      <c r="Z16" s="71" t="str">
        <f t="shared" ca="1" si="68"/>
        <v/>
      </c>
      <c r="AA16" s="40" t="str">
        <f t="shared" ca="1" si="67"/>
        <v/>
      </c>
      <c r="AB16" s="71" t="str">
        <f t="shared" ca="1" si="68"/>
        <v/>
      </c>
      <c r="AC16" s="40" t="str">
        <f t="shared" ca="1" si="67"/>
        <v/>
      </c>
      <c r="AD16" s="71" t="str">
        <f t="shared" ca="1" si="68"/>
        <v/>
      </c>
      <c r="AE16" s="40" t="str">
        <f t="shared" ca="1" si="67"/>
        <v/>
      </c>
      <c r="AF16" s="71" t="str">
        <f t="shared" ca="1" si="68"/>
        <v/>
      </c>
      <c r="AG16" s="40" t="str">
        <f t="shared" ca="1" si="67"/>
        <v/>
      </c>
      <c r="AH16" s="71" t="str">
        <f t="shared" ca="1" si="68"/>
        <v/>
      </c>
      <c r="AI16" s="40" t="str">
        <f t="shared" ca="1" si="67"/>
        <v/>
      </c>
      <c r="AJ16" s="71" t="str">
        <f t="shared" ca="1" si="68"/>
        <v/>
      </c>
      <c r="AK16" s="40" t="str">
        <f t="shared" ca="1" si="67"/>
        <v/>
      </c>
      <c r="AL16" s="71" t="str">
        <f t="shared" ca="1" si="68"/>
        <v/>
      </c>
      <c r="AM16" s="40" t="str">
        <f t="shared" ca="1" si="67"/>
        <v/>
      </c>
      <c r="AN16" s="71" t="str">
        <f t="shared" ca="1" si="68"/>
        <v/>
      </c>
      <c r="AO16" s="40" t="str">
        <f t="shared" ca="1" si="67"/>
        <v/>
      </c>
      <c r="AP16" s="71" t="str">
        <f t="shared" ca="1" si="68"/>
        <v/>
      </c>
      <c r="AQ16" s="40" t="str">
        <f t="shared" ca="1" si="67"/>
        <v/>
      </c>
      <c r="AR16" s="71" t="str">
        <f t="shared" ca="1" si="68"/>
        <v/>
      </c>
      <c r="AS16" s="40" t="str">
        <f t="shared" ca="1" si="67"/>
        <v/>
      </c>
      <c r="AT16" s="71" t="str">
        <f t="shared" ca="1" si="68"/>
        <v/>
      </c>
      <c r="AU16" s="40" t="str">
        <f t="shared" ca="1" si="67"/>
        <v/>
      </c>
      <c r="AV16" s="71" t="str">
        <f t="shared" ca="1" si="68"/>
        <v/>
      </c>
      <c r="AW16" s="40" t="str">
        <f t="shared" ca="1" si="67"/>
        <v/>
      </c>
      <c r="AX16" s="71" t="str">
        <f t="shared" ca="1" si="68"/>
        <v/>
      </c>
      <c r="AY16" s="40" t="str">
        <f t="shared" ca="1" si="67"/>
        <v/>
      </c>
      <c r="AZ16" s="71" t="str">
        <f t="shared" ca="1" si="68"/>
        <v/>
      </c>
      <c r="BA16" s="40" t="str">
        <f t="shared" ca="1" si="67"/>
        <v/>
      </c>
      <c r="BB16" s="71" t="str">
        <f t="shared" ca="1" si="68"/>
        <v/>
      </c>
      <c r="BC16" s="40" t="str">
        <f t="shared" ca="1" si="67"/>
        <v/>
      </c>
      <c r="BD16" s="71" t="str">
        <f t="shared" ca="1" si="68"/>
        <v/>
      </c>
      <c r="BE16" s="40" t="str">
        <f t="shared" ca="1" si="67"/>
        <v/>
      </c>
      <c r="BF16" s="71" t="str">
        <f t="shared" ca="1" si="68"/>
        <v/>
      </c>
      <c r="BG16" s="40" t="str">
        <f t="shared" ca="1" si="67"/>
        <v/>
      </c>
      <c r="BH16" s="71" t="str">
        <f t="shared" ca="1" si="68"/>
        <v/>
      </c>
      <c r="BI16" s="40" t="str">
        <f t="shared" ca="1" si="67"/>
        <v/>
      </c>
      <c r="BJ16" s="71" t="str">
        <f t="shared" ca="1" si="68"/>
        <v/>
      </c>
      <c r="BK16" s="40" t="str">
        <f t="shared" ca="1" si="67"/>
        <v/>
      </c>
      <c r="BL16" s="71" t="str">
        <f t="shared" ca="1" si="68"/>
        <v/>
      </c>
      <c r="BM16" s="40" t="str">
        <f t="shared" ca="1" si="67"/>
        <v/>
      </c>
      <c r="BN16" s="71" t="str">
        <f t="shared" ca="1" si="68"/>
        <v/>
      </c>
      <c r="BO16" s="64"/>
    </row>
    <row r="17" spans="1:67 16384:16384" x14ac:dyDescent="0.25">
      <c r="A17" s="67" t="s">
        <v>46</v>
      </c>
      <c r="B17" s="42">
        <f t="shared" ca="1" si="62"/>
        <v>1</v>
      </c>
      <c r="C17" s="40" t="str">
        <f t="shared" ca="1" si="63"/>
        <v/>
      </c>
      <c r="D17" s="71" t="str">
        <f t="shared" ca="1" si="64"/>
        <v/>
      </c>
      <c r="E17" s="40">
        <f t="shared" ca="1" si="67"/>
        <v>1</v>
      </c>
      <c r="F17" s="71" t="str">
        <f t="shared" ca="1" si="68"/>
        <v>X</v>
      </c>
      <c r="G17" s="40" t="str">
        <f t="shared" ca="1" si="67"/>
        <v/>
      </c>
      <c r="H17" s="71" t="str">
        <f t="shared" ca="1" si="68"/>
        <v/>
      </c>
      <c r="I17" s="40" t="str">
        <f t="shared" ca="1" si="67"/>
        <v/>
      </c>
      <c r="J17" s="71" t="str">
        <f t="shared" ca="1" si="68"/>
        <v/>
      </c>
      <c r="K17" s="40" t="str">
        <f t="shared" ca="1" si="67"/>
        <v/>
      </c>
      <c r="L17" s="71" t="str">
        <f t="shared" ca="1" si="68"/>
        <v/>
      </c>
      <c r="M17" s="40" t="str">
        <f t="shared" ca="1" si="67"/>
        <v/>
      </c>
      <c r="N17" s="71" t="str">
        <f t="shared" ca="1" si="68"/>
        <v/>
      </c>
      <c r="O17" s="40" t="str">
        <f t="shared" ca="1" si="67"/>
        <v/>
      </c>
      <c r="P17" s="71" t="str">
        <f t="shared" ca="1" si="68"/>
        <v/>
      </c>
      <c r="Q17" s="40" t="str">
        <f t="shared" ca="1" si="67"/>
        <v/>
      </c>
      <c r="R17" s="71" t="str">
        <f t="shared" ca="1" si="68"/>
        <v/>
      </c>
      <c r="S17" s="40" t="str">
        <f t="shared" ca="1" si="67"/>
        <v/>
      </c>
      <c r="T17" s="71" t="str">
        <f t="shared" ca="1" si="68"/>
        <v/>
      </c>
      <c r="U17" s="40" t="str">
        <f t="shared" ca="1" si="67"/>
        <v/>
      </c>
      <c r="V17" s="71" t="str">
        <f t="shared" ca="1" si="68"/>
        <v/>
      </c>
      <c r="W17" s="40" t="str">
        <f t="shared" ca="1" si="67"/>
        <v/>
      </c>
      <c r="X17" s="71" t="str">
        <f t="shared" ca="1" si="68"/>
        <v/>
      </c>
      <c r="Y17" s="40" t="str">
        <f t="shared" ca="1" si="67"/>
        <v/>
      </c>
      <c r="Z17" s="71" t="str">
        <f t="shared" ca="1" si="68"/>
        <v/>
      </c>
      <c r="AA17" s="40" t="str">
        <f t="shared" ca="1" si="67"/>
        <v/>
      </c>
      <c r="AB17" s="71" t="str">
        <f t="shared" ca="1" si="68"/>
        <v/>
      </c>
      <c r="AC17" s="40" t="str">
        <f t="shared" ca="1" si="67"/>
        <v/>
      </c>
      <c r="AD17" s="71" t="str">
        <f t="shared" ca="1" si="68"/>
        <v/>
      </c>
      <c r="AE17" s="40" t="str">
        <f t="shared" ca="1" si="67"/>
        <v/>
      </c>
      <c r="AF17" s="71" t="str">
        <f t="shared" ca="1" si="68"/>
        <v/>
      </c>
      <c r="AG17" s="40" t="str">
        <f t="shared" ca="1" si="67"/>
        <v/>
      </c>
      <c r="AH17" s="71" t="str">
        <f t="shared" ca="1" si="68"/>
        <v/>
      </c>
      <c r="AI17" s="40" t="str">
        <f t="shared" ca="1" si="67"/>
        <v/>
      </c>
      <c r="AJ17" s="71" t="str">
        <f t="shared" ca="1" si="68"/>
        <v/>
      </c>
      <c r="AK17" s="40" t="str">
        <f t="shared" ca="1" si="67"/>
        <v/>
      </c>
      <c r="AL17" s="71" t="str">
        <f t="shared" ca="1" si="68"/>
        <v/>
      </c>
      <c r="AM17" s="40" t="str">
        <f t="shared" ca="1" si="67"/>
        <v/>
      </c>
      <c r="AN17" s="71" t="str">
        <f t="shared" ca="1" si="68"/>
        <v/>
      </c>
      <c r="AO17" s="40" t="str">
        <f t="shared" ca="1" si="67"/>
        <v/>
      </c>
      <c r="AP17" s="71" t="str">
        <f t="shared" ca="1" si="68"/>
        <v/>
      </c>
      <c r="AQ17" s="40" t="str">
        <f t="shared" ca="1" si="67"/>
        <v/>
      </c>
      <c r="AR17" s="71" t="str">
        <f t="shared" ca="1" si="68"/>
        <v/>
      </c>
      <c r="AS17" s="40" t="str">
        <f t="shared" ca="1" si="67"/>
        <v/>
      </c>
      <c r="AT17" s="71" t="str">
        <f t="shared" ca="1" si="68"/>
        <v/>
      </c>
      <c r="AU17" s="40" t="str">
        <f t="shared" ca="1" si="67"/>
        <v/>
      </c>
      <c r="AV17" s="71" t="str">
        <f t="shared" ca="1" si="68"/>
        <v/>
      </c>
      <c r="AW17" s="40" t="str">
        <f t="shared" ca="1" si="67"/>
        <v/>
      </c>
      <c r="AX17" s="71" t="str">
        <f t="shared" ca="1" si="68"/>
        <v/>
      </c>
      <c r="AY17" s="40" t="str">
        <f t="shared" ca="1" si="67"/>
        <v/>
      </c>
      <c r="AZ17" s="71" t="str">
        <f t="shared" ca="1" si="68"/>
        <v/>
      </c>
      <c r="BA17" s="40" t="str">
        <f t="shared" ca="1" si="67"/>
        <v/>
      </c>
      <c r="BB17" s="71" t="str">
        <f t="shared" ca="1" si="68"/>
        <v/>
      </c>
      <c r="BC17" s="40" t="str">
        <f t="shared" ca="1" si="67"/>
        <v/>
      </c>
      <c r="BD17" s="71" t="str">
        <f t="shared" ca="1" si="68"/>
        <v/>
      </c>
      <c r="BE17" s="40" t="str">
        <f t="shared" ca="1" si="67"/>
        <v/>
      </c>
      <c r="BF17" s="71" t="str">
        <f t="shared" ca="1" si="68"/>
        <v/>
      </c>
      <c r="BG17" s="40" t="str">
        <f t="shared" ca="1" si="67"/>
        <v/>
      </c>
      <c r="BH17" s="71" t="str">
        <f t="shared" ca="1" si="68"/>
        <v/>
      </c>
      <c r="BI17" s="40" t="str">
        <f t="shared" ca="1" si="67"/>
        <v/>
      </c>
      <c r="BJ17" s="71" t="str">
        <f t="shared" ca="1" si="68"/>
        <v/>
      </c>
      <c r="BK17" s="40" t="str">
        <f t="shared" ca="1" si="67"/>
        <v/>
      </c>
      <c r="BL17" s="71" t="str">
        <f t="shared" ca="1" si="68"/>
        <v/>
      </c>
      <c r="BM17" s="40" t="str">
        <f t="shared" ca="1" si="67"/>
        <v/>
      </c>
      <c r="BN17" s="71" t="str">
        <f t="shared" ca="1" si="68"/>
        <v/>
      </c>
      <c r="BO17" s="64"/>
    </row>
    <row r="18" spans="1:67 16384:16384" x14ac:dyDescent="0.25">
      <c r="A18" s="67" t="s">
        <v>32</v>
      </c>
      <c r="B18" s="42">
        <f t="shared" ca="1" si="62"/>
        <v>1</v>
      </c>
      <c r="C18" s="40">
        <f t="shared" ca="1" si="63"/>
        <v>1</v>
      </c>
      <c r="D18" s="71" t="str">
        <f t="shared" ca="1" si="64"/>
        <v>X</v>
      </c>
      <c r="E18" s="40" t="str">
        <f t="shared" ca="1" si="67"/>
        <v/>
      </c>
      <c r="F18" s="71" t="str">
        <f t="shared" ca="1" si="68"/>
        <v/>
      </c>
      <c r="G18" s="40" t="str">
        <f t="shared" ca="1" si="67"/>
        <v/>
      </c>
      <c r="H18" s="71" t="str">
        <f t="shared" ca="1" si="68"/>
        <v/>
      </c>
      <c r="I18" s="40" t="str">
        <f t="shared" ca="1" si="67"/>
        <v/>
      </c>
      <c r="J18" s="71" t="str">
        <f t="shared" ca="1" si="68"/>
        <v/>
      </c>
      <c r="K18" s="40" t="str">
        <f t="shared" ca="1" si="67"/>
        <v/>
      </c>
      <c r="L18" s="71" t="str">
        <f t="shared" ca="1" si="68"/>
        <v/>
      </c>
      <c r="M18" s="40" t="str">
        <f t="shared" ca="1" si="67"/>
        <v/>
      </c>
      <c r="N18" s="71" t="str">
        <f t="shared" ca="1" si="68"/>
        <v/>
      </c>
      <c r="O18" s="40" t="str">
        <f t="shared" ca="1" si="67"/>
        <v/>
      </c>
      <c r="P18" s="71" t="str">
        <f t="shared" ca="1" si="68"/>
        <v/>
      </c>
      <c r="Q18" s="40" t="str">
        <f t="shared" ca="1" si="67"/>
        <v/>
      </c>
      <c r="R18" s="71" t="str">
        <f t="shared" ca="1" si="68"/>
        <v/>
      </c>
      <c r="S18" s="40" t="str">
        <f t="shared" ca="1" si="67"/>
        <v/>
      </c>
      <c r="T18" s="71" t="str">
        <f t="shared" ca="1" si="68"/>
        <v/>
      </c>
      <c r="U18" s="40" t="str">
        <f t="shared" ca="1" si="67"/>
        <v/>
      </c>
      <c r="V18" s="71" t="str">
        <f t="shared" ca="1" si="68"/>
        <v/>
      </c>
      <c r="W18" s="40" t="str">
        <f t="shared" ca="1" si="67"/>
        <v/>
      </c>
      <c r="X18" s="71" t="str">
        <f t="shared" ca="1" si="68"/>
        <v/>
      </c>
      <c r="Y18" s="40" t="str">
        <f t="shared" ca="1" si="67"/>
        <v/>
      </c>
      <c r="Z18" s="71" t="str">
        <f t="shared" ca="1" si="68"/>
        <v/>
      </c>
      <c r="AA18" s="40" t="str">
        <f t="shared" ca="1" si="67"/>
        <v/>
      </c>
      <c r="AB18" s="71" t="str">
        <f t="shared" ca="1" si="68"/>
        <v/>
      </c>
      <c r="AC18" s="40" t="str">
        <f t="shared" ca="1" si="67"/>
        <v/>
      </c>
      <c r="AD18" s="71" t="str">
        <f t="shared" ca="1" si="68"/>
        <v/>
      </c>
      <c r="AE18" s="40" t="str">
        <f t="shared" ca="1" si="67"/>
        <v/>
      </c>
      <c r="AF18" s="71" t="str">
        <f t="shared" ca="1" si="68"/>
        <v/>
      </c>
      <c r="AG18" s="40" t="str">
        <f t="shared" ca="1" si="67"/>
        <v/>
      </c>
      <c r="AH18" s="71" t="str">
        <f t="shared" ca="1" si="68"/>
        <v/>
      </c>
      <c r="AI18" s="40" t="str">
        <f t="shared" ca="1" si="67"/>
        <v/>
      </c>
      <c r="AJ18" s="71" t="str">
        <f t="shared" ca="1" si="68"/>
        <v/>
      </c>
      <c r="AK18" s="40" t="str">
        <f t="shared" ca="1" si="67"/>
        <v/>
      </c>
      <c r="AL18" s="71" t="str">
        <f t="shared" ca="1" si="68"/>
        <v/>
      </c>
      <c r="AM18" s="40" t="str">
        <f t="shared" ca="1" si="67"/>
        <v/>
      </c>
      <c r="AN18" s="71" t="str">
        <f t="shared" ca="1" si="68"/>
        <v/>
      </c>
      <c r="AO18" s="40" t="str">
        <f t="shared" ca="1" si="67"/>
        <v/>
      </c>
      <c r="AP18" s="71" t="str">
        <f t="shared" ca="1" si="68"/>
        <v/>
      </c>
      <c r="AQ18" s="40" t="str">
        <f t="shared" ca="1" si="67"/>
        <v/>
      </c>
      <c r="AR18" s="71" t="str">
        <f t="shared" ca="1" si="68"/>
        <v/>
      </c>
      <c r="AS18" s="40" t="str">
        <f t="shared" ca="1" si="67"/>
        <v/>
      </c>
      <c r="AT18" s="71" t="str">
        <f t="shared" ca="1" si="68"/>
        <v/>
      </c>
      <c r="AU18" s="40" t="str">
        <f t="shared" ca="1" si="67"/>
        <v/>
      </c>
      <c r="AV18" s="71" t="str">
        <f t="shared" ca="1" si="68"/>
        <v/>
      </c>
      <c r="AW18" s="40" t="str">
        <f t="shared" ca="1" si="67"/>
        <v/>
      </c>
      <c r="AX18" s="71" t="str">
        <f t="shared" ca="1" si="68"/>
        <v/>
      </c>
      <c r="AY18" s="40" t="str">
        <f t="shared" ca="1" si="67"/>
        <v/>
      </c>
      <c r="AZ18" s="71" t="str">
        <f t="shared" ca="1" si="68"/>
        <v/>
      </c>
      <c r="BA18" s="40" t="str">
        <f t="shared" ca="1" si="67"/>
        <v/>
      </c>
      <c r="BB18" s="71" t="str">
        <f t="shared" ca="1" si="68"/>
        <v/>
      </c>
      <c r="BC18" s="40" t="str">
        <f t="shared" ca="1" si="67"/>
        <v/>
      </c>
      <c r="BD18" s="71" t="str">
        <f t="shared" ca="1" si="68"/>
        <v/>
      </c>
      <c r="BE18" s="40" t="str">
        <f t="shared" ca="1" si="67"/>
        <v/>
      </c>
      <c r="BF18" s="71" t="str">
        <f t="shared" ca="1" si="68"/>
        <v/>
      </c>
      <c r="BG18" s="40" t="str">
        <f t="shared" ca="1" si="67"/>
        <v/>
      </c>
      <c r="BH18" s="71" t="str">
        <f t="shared" ca="1" si="68"/>
        <v/>
      </c>
      <c r="BI18" s="40" t="str">
        <f t="shared" ca="1" si="67"/>
        <v/>
      </c>
      <c r="BJ18" s="71" t="str">
        <f t="shared" ca="1" si="68"/>
        <v/>
      </c>
      <c r="BK18" s="40" t="str">
        <f t="shared" ca="1" si="67"/>
        <v/>
      </c>
      <c r="BL18" s="71" t="str">
        <f t="shared" ca="1" si="68"/>
        <v/>
      </c>
      <c r="BM18" s="40" t="str">
        <f t="shared" ca="1" si="67"/>
        <v/>
      </c>
      <c r="BN18" s="71" t="str">
        <f t="shared" ca="1" si="68"/>
        <v/>
      </c>
      <c r="BO18" s="64"/>
    </row>
    <row r="19" spans="1:67 16384:16384" x14ac:dyDescent="0.25">
      <c r="A19" s="67" t="s">
        <v>38</v>
      </c>
      <c r="B19" s="42">
        <f t="shared" ca="1" si="62"/>
        <v>0</v>
      </c>
      <c r="C19" s="40" t="str">
        <f t="shared" ca="1" si="63"/>
        <v/>
      </c>
      <c r="D19" s="71" t="str">
        <f t="shared" ca="1" si="64"/>
        <v/>
      </c>
      <c r="E19" s="40">
        <f t="shared" ca="1" si="67"/>
        <v>0</v>
      </c>
      <c r="F19" s="71" t="str">
        <f t="shared" ca="1" si="68"/>
        <v>X</v>
      </c>
      <c r="G19" s="40" t="str">
        <f t="shared" ca="1" si="67"/>
        <v/>
      </c>
      <c r="H19" s="71" t="str">
        <f t="shared" ca="1" si="68"/>
        <v/>
      </c>
      <c r="I19" s="40" t="str">
        <f t="shared" ca="1" si="67"/>
        <v/>
      </c>
      <c r="J19" s="71" t="str">
        <f t="shared" ca="1" si="68"/>
        <v/>
      </c>
      <c r="K19" s="40" t="str">
        <f t="shared" ca="1" si="67"/>
        <v/>
      </c>
      <c r="L19" s="71" t="str">
        <f t="shared" ca="1" si="68"/>
        <v/>
      </c>
      <c r="M19" s="40" t="str">
        <f t="shared" ca="1" si="67"/>
        <v/>
      </c>
      <c r="N19" s="71" t="str">
        <f t="shared" ca="1" si="68"/>
        <v/>
      </c>
      <c r="O19" s="40" t="str">
        <f t="shared" ca="1" si="67"/>
        <v/>
      </c>
      <c r="P19" s="71" t="str">
        <f t="shared" ca="1" si="68"/>
        <v/>
      </c>
      <c r="Q19" s="40" t="str">
        <f t="shared" ca="1" si="67"/>
        <v/>
      </c>
      <c r="R19" s="71" t="str">
        <f t="shared" ca="1" si="68"/>
        <v/>
      </c>
      <c r="S19" s="40" t="str">
        <f t="shared" ca="1" si="67"/>
        <v/>
      </c>
      <c r="T19" s="71" t="str">
        <f t="shared" ca="1" si="68"/>
        <v/>
      </c>
      <c r="U19" s="40" t="str">
        <f t="shared" ca="1" si="67"/>
        <v/>
      </c>
      <c r="V19" s="71" t="str">
        <f t="shared" ca="1" si="68"/>
        <v/>
      </c>
      <c r="W19" s="40" t="str">
        <f t="shared" ca="1" si="67"/>
        <v/>
      </c>
      <c r="X19" s="71" t="str">
        <f t="shared" ca="1" si="68"/>
        <v/>
      </c>
      <c r="Y19" s="40" t="str">
        <f t="shared" ca="1" si="67"/>
        <v/>
      </c>
      <c r="Z19" s="71" t="str">
        <f t="shared" ca="1" si="68"/>
        <v/>
      </c>
      <c r="AA19" s="40" t="str">
        <f t="shared" ca="1" si="67"/>
        <v/>
      </c>
      <c r="AB19" s="71" t="str">
        <f t="shared" ca="1" si="68"/>
        <v/>
      </c>
      <c r="AC19" s="40" t="str">
        <f t="shared" ca="1" si="67"/>
        <v/>
      </c>
      <c r="AD19" s="71" t="str">
        <f t="shared" ca="1" si="68"/>
        <v/>
      </c>
      <c r="AE19" s="40" t="str">
        <f t="shared" ca="1" si="67"/>
        <v/>
      </c>
      <c r="AF19" s="71" t="str">
        <f t="shared" ca="1" si="68"/>
        <v/>
      </c>
      <c r="AG19" s="40" t="str">
        <f t="shared" ca="1" si="67"/>
        <v/>
      </c>
      <c r="AH19" s="71" t="str">
        <f t="shared" ca="1" si="68"/>
        <v/>
      </c>
      <c r="AI19" s="40" t="str">
        <f t="shared" ca="1" si="67"/>
        <v/>
      </c>
      <c r="AJ19" s="71" t="str">
        <f t="shared" ca="1" si="68"/>
        <v/>
      </c>
      <c r="AK19" s="40" t="str">
        <f t="shared" ca="1" si="67"/>
        <v/>
      </c>
      <c r="AL19" s="71" t="str">
        <f t="shared" ca="1" si="68"/>
        <v/>
      </c>
      <c r="AM19" s="40" t="str">
        <f t="shared" ca="1" si="67"/>
        <v/>
      </c>
      <c r="AN19" s="71" t="str">
        <f t="shared" ca="1" si="68"/>
        <v/>
      </c>
      <c r="AO19" s="40" t="str">
        <f t="shared" ca="1" si="67"/>
        <v/>
      </c>
      <c r="AP19" s="71" t="str">
        <f t="shared" ca="1" si="68"/>
        <v/>
      </c>
      <c r="AQ19" s="40" t="str">
        <f t="shared" ca="1" si="67"/>
        <v/>
      </c>
      <c r="AR19" s="71" t="str">
        <f t="shared" ca="1" si="68"/>
        <v/>
      </c>
      <c r="AS19" s="40" t="str">
        <f t="shared" ca="1" si="67"/>
        <v/>
      </c>
      <c r="AT19" s="71" t="str">
        <f t="shared" ca="1" si="68"/>
        <v/>
      </c>
      <c r="AU19" s="40" t="str">
        <f t="shared" ca="1" si="67"/>
        <v/>
      </c>
      <c r="AV19" s="71" t="str">
        <f t="shared" ca="1" si="68"/>
        <v/>
      </c>
      <c r="AW19" s="40" t="str">
        <f t="shared" ca="1" si="67"/>
        <v/>
      </c>
      <c r="AX19" s="71" t="str">
        <f t="shared" ca="1" si="68"/>
        <v/>
      </c>
      <c r="AY19" s="40" t="str">
        <f t="shared" ca="1" si="67"/>
        <v/>
      </c>
      <c r="AZ19" s="71" t="str">
        <f t="shared" ca="1" si="68"/>
        <v/>
      </c>
      <c r="BA19" s="40" t="str">
        <f t="shared" ca="1" si="67"/>
        <v/>
      </c>
      <c r="BB19" s="71" t="str">
        <f t="shared" ca="1" si="68"/>
        <v/>
      </c>
      <c r="BC19" s="40" t="str">
        <f t="shared" ca="1" si="67"/>
        <v/>
      </c>
      <c r="BD19" s="71" t="str">
        <f t="shared" ca="1" si="68"/>
        <v/>
      </c>
      <c r="BE19" s="40" t="str">
        <f t="shared" ca="1" si="67"/>
        <v/>
      </c>
      <c r="BF19" s="71" t="str">
        <f t="shared" ca="1" si="68"/>
        <v/>
      </c>
      <c r="BG19" s="40" t="str">
        <f t="shared" ca="1" si="67"/>
        <v/>
      </c>
      <c r="BH19" s="71" t="str">
        <f t="shared" ca="1" si="68"/>
        <v/>
      </c>
      <c r="BI19" s="40" t="str">
        <f t="shared" ca="1" si="67"/>
        <v/>
      </c>
      <c r="BJ19" s="71" t="str">
        <f t="shared" ca="1" si="68"/>
        <v/>
      </c>
      <c r="BK19" s="40" t="str">
        <f t="shared" ca="1" si="67"/>
        <v/>
      </c>
      <c r="BL19" s="71" t="str">
        <f t="shared" ca="1" si="68"/>
        <v/>
      </c>
      <c r="BM19" s="40" t="str">
        <f t="shared" ca="1" si="67"/>
        <v/>
      </c>
      <c r="BN19" s="71" t="str">
        <f t="shared" ca="1" si="68"/>
        <v/>
      </c>
      <c r="BO19" s="64"/>
    </row>
    <row r="20" spans="1:67 16384:16384" x14ac:dyDescent="0.25">
      <c r="A20" s="67" t="s">
        <v>27</v>
      </c>
      <c r="B20" s="42">
        <f t="shared" ca="1" si="62"/>
        <v>7</v>
      </c>
      <c r="C20" s="40">
        <f t="shared" ca="1" si="63"/>
        <v>4</v>
      </c>
      <c r="D20" s="71" t="str">
        <f t="shared" ca="1" si="64"/>
        <v>X</v>
      </c>
      <c r="E20" s="40">
        <f t="shared" ca="1" si="67"/>
        <v>3</v>
      </c>
      <c r="F20" s="71" t="str">
        <f t="shared" ca="1" si="68"/>
        <v>X</v>
      </c>
      <c r="G20" s="40" t="str">
        <f t="shared" ca="1" si="67"/>
        <v/>
      </c>
      <c r="H20" s="71" t="str">
        <f t="shared" ca="1" si="68"/>
        <v/>
      </c>
      <c r="I20" s="40" t="str">
        <f t="shared" ca="1" si="67"/>
        <v/>
      </c>
      <c r="J20" s="71" t="str">
        <f t="shared" ca="1" si="68"/>
        <v/>
      </c>
      <c r="K20" s="40" t="str">
        <f t="shared" ca="1" si="67"/>
        <v/>
      </c>
      <c r="L20" s="71" t="str">
        <f t="shared" ca="1" si="68"/>
        <v/>
      </c>
      <c r="M20" s="40" t="str">
        <f t="shared" ca="1" si="67"/>
        <v/>
      </c>
      <c r="N20" s="71" t="str">
        <f t="shared" ca="1" si="68"/>
        <v/>
      </c>
      <c r="O20" s="40" t="str">
        <f t="shared" ca="1" si="67"/>
        <v/>
      </c>
      <c r="P20" s="71" t="str">
        <f t="shared" ca="1" si="68"/>
        <v/>
      </c>
      <c r="Q20" s="40" t="str">
        <f t="shared" ca="1" si="67"/>
        <v/>
      </c>
      <c r="R20" s="71" t="str">
        <f t="shared" ca="1" si="68"/>
        <v/>
      </c>
      <c r="S20" s="40" t="str">
        <f t="shared" ca="1" si="67"/>
        <v/>
      </c>
      <c r="T20" s="71" t="str">
        <f t="shared" ca="1" si="68"/>
        <v/>
      </c>
      <c r="U20" s="40" t="str">
        <f t="shared" ca="1" si="67"/>
        <v/>
      </c>
      <c r="V20" s="71" t="str">
        <f t="shared" ca="1" si="68"/>
        <v/>
      </c>
      <c r="W20" s="40" t="str">
        <f t="shared" ca="1" si="67"/>
        <v/>
      </c>
      <c r="X20" s="71" t="str">
        <f t="shared" ca="1" si="68"/>
        <v/>
      </c>
      <c r="Y20" s="40" t="str">
        <f t="shared" ca="1" si="67"/>
        <v/>
      </c>
      <c r="Z20" s="71" t="str">
        <f t="shared" ca="1" si="68"/>
        <v/>
      </c>
      <c r="AA20" s="40" t="str">
        <f t="shared" ca="1" si="67"/>
        <v/>
      </c>
      <c r="AB20" s="71" t="str">
        <f t="shared" ca="1" si="68"/>
        <v/>
      </c>
      <c r="AC20" s="40" t="str">
        <f t="shared" ca="1" si="67"/>
        <v/>
      </c>
      <c r="AD20" s="71" t="str">
        <f t="shared" ca="1" si="68"/>
        <v/>
      </c>
      <c r="AE20" s="40" t="str">
        <f t="shared" ca="1" si="67"/>
        <v/>
      </c>
      <c r="AF20" s="71" t="str">
        <f t="shared" ca="1" si="68"/>
        <v/>
      </c>
      <c r="AG20" s="40" t="str">
        <f t="shared" ca="1" si="67"/>
        <v/>
      </c>
      <c r="AH20" s="71" t="str">
        <f t="shared" ca="1" si="68"/>
        <v/>
      </c>
      <c r="AI20" s="40" t="str">
        <f t="shared" ca="1" si="67"/>
        <v/>
      </c>
      <c r="AJ20" s="71" t="str">
        <f t="shared" ca="1" si="68"/>
        <v/>
      </c>
      <c r="AK20" s="40" t="str">
        <f t="shared" ca="1" si="67"/>
        <v/>
      </c>
      <c r="AL20" s="71" t="str">
        <f t="shared" ca="1" si="68"/>
        <v/>
      </c>
      <c r="AM20" s="40" t="str">
        <f t="shared" ca="1" si="67"/>
        <v/>
      </c>
      <c r="AN20" s="71" t="str">
        <f t="shared" ca="1" si="68"/>
        <v/>
      </c>
      <c r="AO20" s="40" t="str">
        <f t="shared" ca="1" si="67"/>
        <v/>
      </c>
      <c r="AP20" s="71" t="str">
        <f t="shared" ca="1" si="68"/>
        <v/>
      </c>
      <c r="AQ20" s="40" t="str">
        <f t="shared" ca="1" si="67"/>
        <v/>
      </c>
      <c r="AR20" s="71" t="str">
        <f t="shared" ca="1" si="68"/>
        <v/>
      </c>
      <c r="AS20" s="40" t="str">
        <f t="shared" ca="1" si="67"/>
        <v/>
      </c>
      <c r="AT20" s="71" t="str">
        <f t="shared" ca="1" si="68"/>
        <v/>
      </c>
      <c r="AU20" s="40" t="str">
        <f t="shared" ca="1" si="67"/>
        <v/>
      </c>
      <c r="AV20" s="71" t="str">
        <f t="shared" ca="1" si="68"/>
        <v/>
      </c>
      <c r="AW20" s="40" t="str">
        <f t="shared" ca="1" si="67"/>
        <v/>
      </c>
      <c r="AX20" s="71" t="str">
        <f t="shared" ca="1" si="68"/>
        <v/>
      </c>
      <c r="AY20" s="40" t="str">
        <f t="shared" ca="1" si="67"/>
        <v/>
      </c>
      <c r="AZ20" s="71" t="str">
        <f t="shared" ca="1" si="68"/>
        <v/>
      </c>
      <c r="BA20" s="40" t="str">
        <f t="shared" ca="1" si="67"/>
        <v/>
      </c>
      <c r="BB20" s="71" t="str">
        <f t="shared" ca="1" si="68"/>
        <v/>
      </c>
      <c r="BC20" s="40" t="str">
        <f t="shared" ca="1" si="67"/>
        <v/>
      </c>
      <c r="BD20" s="71" t="str">
        <f t="shared" ca="1" si="68"/>
        <v/>
      </c>
      <c r="BE20" s="40" t="str">
        <f t="shared" ca="1" si="67"/>
        <v/>
      </c>
      <c r="BF20" s="71" t="str">
        <f t="shared" ca="1" si="68"/>
        <v/>
      </c>
      <c r="BG20" s="40" t="str">
        <f t="shared" ca="1" si="67"/>
        <v/>
      </c>
      <c r="BH20" s="71" t="str">
        <f t="shared" ca="1" si="68"/>
        <v/>
      </c>
      <c r="BI20" s="40" t="str">
        <f t="shared" ca="1" si="67"/>
        <v/>
      </c>
      <c r="BJ20" s="71" t="str">
        <f t="shared" ca="1" si="68"/>
        <v/>
      </c>
      <c r="BK20" s="40" t="str">
        <f t="shared" ca="1" si="67"/>
        <v/>
      </c>
      <c r="BL20" s="71" t="str">
        <f t="shared" ca="1" si="68"/>
        <v/>
      </c>
      <c r="BM20" s="40" t="str">
        <f t="shared" ca="1" si="67"/>
        <v/>
      </c>
      <c r="BN20" s="71" t="str">
        <f t="shared" ca="1" si="68"/>
        <v/>
      </c>
      <c r="BO20" s="64"/>
    </row>
    <row r="21" spans="1:67 16384:16384" x14ac:dyDescent="0.25">
      <c r="A21" s="67" t="s">
        <v>26</v>
      </c>
      <c r="B21" s="42">
        <f t="shared" ca="1" si="62"/>
        <v>2</v>
      </c>
      <c r="C21" s="40">
        <f t="shared" ca="1" si="63"/>
        <v>2</v>
      </c>
      <c r="D21" s="71" t="str">
        <f t="shared" ca="1" si="64"/>
        <v>X</v>
      </c>
      <c r="E21" s="40" t="str">
        <f t="shared" ca="1" si="67"/>
        <v/>
      </c>
      <c r="F21" s="71" t="str">
        <f t="shared" ca="1" si="68"/>
        <v/>
      </c>
      <c r="G21" s="40" t="str">
        <f t="shared" ca="1" si="67"/>
        <v/>
      </c>
      <c r="H21" s="71" t="str">
        <f t="shared" ca="1" si="68"/>
        <v/>
      </c>
      <c r="I21" s="40" t="str">
        <f t="shared" ca="1" si="67"/>
        <v/>
      </c>
      <c r="J21" s="71" t="str">
        <f t="shared" ca="1" si="68"/>
        <v/>
      </c>
      <c r="K21" s="40" t="str">
        <f t="shared" ca="1" si="67"/>
        <v/>
      </c>
      <c r="L21" s="71" t="str">
        <f t="shared" ca="1" si="68"/>
        <v/>
      </c>
      <c r="M21" s="40" t="str">
        <f t="shared" ca="1" si="67"/>
        <v/>
      </c>
      <c r="N21" s="71" t="str">
        <f t="shared" ca="1" si="68"/>
        <v/>
      </c>
      <c r="O21" s="40" t="str">
        <f t="shared" ca="1" si="67"/>
        <v/>
      </c>
      <c r="P21" s="71" t="str">
        <f t="shared" ca="1" si="68"/>
        <v/>
      </c>
      <c r="Q21" s="40" t="str">
        <f t="shared" ca="1" si="67"/>
        <v/>
      </c>
      <c r="R21" s="71" t="str">
        <f t="shared" ca="1" si="68"/>
        <v/>
      </c>
      <c r="S21" s="40" t="str">
        <f t="shared" ca="1" si="67"/>
        <v/>
      </c>
      <c r="T21" s="71" t="str">
        <f t="shared" ca="1" si="68"/>
        <v/>
      </c>
      <c r="U21" s="40" t="str">
        <f t="shared" ca="1" si="67"/>
        <v/>
      </c>
      <c r="V21" s="71" t="str">
        <f t="shared" ca="1" si="68"/>
        <v/>
      </c>
      <c r="W21" s="40" t="str">
        <f t="shared" ca="1" si="67"/>
        <v/>
      </c>
      <c r="X21" s="71" t="str">
        <f t="shared" ca="1" si="68"/>
        <v/>
      </c>
      <c r="Y21" s="40" t="str">
        <f t="shared" ca="1" si="67"/>
        <v/>
      </c>
      <c r="Z21" s="71" t="str">
        <f t="shared" ca="1" si="68"/>
        <v/>
      </c>
      <c r="AA21" s="40" t="str">
        <f t="shared" ca="1" si="67"/>
        <v/>
      </c>
      <c r="AB21" s="71" t="str">
        <f t="shared" ca="1" si="68"/>
        <v/>
      </c>
      <c r="AC21" s="40" t="str">
        <f t="shared" ca="1" si="67"/>
        <v/>
      </c>
      <c r="AD21" s="71" t="str">
        <f t="shared" ca="1" si="68"/>
        <v/>
      </c>
      <c r="AE21" s="40" t="str">
        <f t="shared" ca="1" si="67"/>
        <v/>
      </c>
      <c r="AF21" s="71" t="str">
        <f t="shared" ca="1" si="68"/>
        <v/>
      </c>
      <c r="AG21" s="40" t="str">
        <f t="shared" ref="E21:BN29" ca="1" si="69">IF(OR(AG$2="",AH21=""),"",VLOOKUP($A21,INDIRECT(AG$2&amp;"!$AE$3:$AL$29"),8,FALSE))</f>
        <v/>
      </c>
      <c r="AH21" s="71" t="str">
        <f t="shared" ref="F21:BN29" ca="1" si="70">IF(AG$2="","",IF(TYPE(VLOOKUP($A21,INDIRECT(AG$2&amp;"!$AK$3:$AK$29"),1,FALSE))=16,"","X"))</f>
        <v/>
      </c>
      <c r="AI21" s="40" t="str">
        <f t="shared" ca="1" si="69"/>
        <v/>
      </c>
      <c r="AJ21" s="71" t="str">
        <f t="shared" ca="1" si="70"/>
        <v/>
      </c>
      <c r="AK21" s="40" t="str">
        <f t="shared" ca="1" si="69"/>
        <v/>
      </c>
      <c r="AL21" s="71" t="str">
        <f t="shared" ca="1" si="70"/>
        <v/>
      </c>
      <c r="AM21" s="40" t="str">
        <f t="shared" ca="1" si="69"/>
        <v/>
      </c>
      <c r="AN21" s="71" t="str">
        <f t="shared" ca="1" si="70"/>
        <v/>
      </c>
      <c r="AO21" s="40" t="str">
        <f t="shared" ca="1" si="69"/>
        <v/>
      </c>
      <c r="AP21" s="71" t="str">
        <f t="shared" ca="1" si="70"/>
        <v/>
      </c>
      <c r="AQ21" s="40" t="str">
        <f t="shared" ca="1" si="69"/>
        <v/>
      </c>
      <c r="AR21" s="71" t="str">
        <f t="shared" ca="1" si="70"/>
        <v/>
      </c>
      <c r="AS21" s="40" t="str">
        <f t="shared" ca="1" si="69"/>
        <v/>
      </c>
      <c r="AT21" s="71" t="str">
        <f t="shared" ca="1" si="70"/>
        <v/>
      </c>
      <c r="AU21" s="40" t="str">
        <f t="shared" ca="1" si="69"/>
        <v/>
      </c>
      <c r="AV21" s="71" t="str">
        <f t="shared" ca="1" si="70"/>
        <v/>
      </c>
      <c r="AW21" s="40" t="str">
        <f t="shared" ca="1" si="69"/>
        <v/>
      </c>
      <c r="AX21" s="71" t="str">
        <f t="shared" ca="1" si="70"/>
        <v/>
      </c>
      <c r="AY21" s="40" t="str">
        <f t="shared" ca="1" si="69"/>
        <v/>
      </c>
      <c r="AZ21" s="71" t="str">
        <f t="shared" ca="1" si="70"/>
        <v/>
      </c>
      <c r="BA21" s="40" t="str">
        <f t="shared" ca="1" si="69"/>
        <v/>
      </c>
      <c r="BB21" s="71" t="str">
        <f t="shared" ca="1" si="70"/>
        <v/>
      </c>
      <c r="BC21" s="40" t="str">
        <f t="shared" ca="1" si="69"/>
        <v/>
      </c>
      <c r="BD21" s="71" t="str">
        <f t="shared" ca="1" si="70"/>
        <v/>
      </c>
      <c r="BE21" s="40" t="str">
        <f t="shared" ca="1" si="69"/>
        <v/>
      </c>
      <c r="BF21" s="71" t="str">
        <f t="shared" ca="1" si="70"/>
        <v/>
      </c>
      <c r="BG21" s="40" t="str">
        <f t="shared" ca="1" si="69"/>
        <v/>
      </c>
      <c r="BH21" s="71" t="str">
        <f t="shared" ca="1" si="70"/>
        <v/>
      </c>
      <c r="BI21" s="40" t="str">
        <f t="shared" ca="1" si="69"/>
        <v/>
      </c>
      <c r="BJ21" s="71" t="str">
        <f t="shared" ca="1" si="70"/>
        <v/>
      </c>
      <c r="BK21" s="40" t="str">
        <f t="shared" ca="1" si="69"/>
        <v/>
      </c>
      <c r="BL21" s="71" t="str">
        <f t="shared" ca="1" si="70"/>
        <v/>
      </c>
      <c r="BM21" s="40" t="str">
        <f t="shared" ca="1" si="69"/>
        <v/>
      </c>
      <c r="BN21" s="71" t="str">
        <f t="shared" ca="1" si="70"/>
        <v/>
      </c>
      <c r="BO21" s="64"/>
    </row>
    <row r="22" spans="1:67 16384:16384" x14ac:dyDescent="0.25">
      <c r="A22" s="67" t="s">
        <v>36</v>
      </c>
      <c r="B22" s="42">
        <f t="shared" ca="1" si="62"/>
        <v>4</v>
      </c>
      <c r="C22" s="40">
        <f t="shared" ca="1" si="63"/>
        <v>3</v>
      </c>
      <c r="D22" s="71" t="str">
        <f t="shared" ca="1" si="64"/>
        <v>X</v>
      </c>
      <c r="E22" s="40">
        <f t="shared" ca="1" si="69"/>
        <v>1</v>
      </c>
      <c r="F22" s="71" t="str">
        <f t="shared" ca="1" si="70"/>
        <v>X</v>
      </c>
      <c r="G22" s="40" t="str">
        <f t="shared" ca="1" si="69"/>
        <v/>
      </c>
      <c r="H22" s="71" t="str">
        <f t="shared" ca="1" si="70"/>
        <v/>
      </c>
      <c r="I22" s="40" t="str">
        <f t="shared" ca="1" si="69"/>
        <v/>
      </c>
      <c r="J22" s="71" t="str">
        <f t="shared" ca="1" si="70"/>
        <v/>
      </c>
      <c r="K22" s="40" t="str">
        <f t="shared" ca="1" si="69"/>
        <v/>
      </c>
      <c r="L22" s="71" t="str">
        <f t="shared" ca="1" si="70"/>
        <v/>
      </c>
      <c r="M22" s="40" t="str">
        <f t="shared" ca="1" si="69"/>
        <v/>
      </c>
      <c r="N22" s="71" t="str">
        <f t="shared" ca="1" si="70"/>
        <v/>
      </c>
      <c r="O22" s="40" t="str">
        <f t="shared" ca="1" si="69"/>
        <v/>
      </c>
      <c r="P22" s="71" t="str">
        <f t="shared" ca="1" si="70"/>
        <v/>
      </c>
      <c r="Q22" s="40" t="str">
        <f t="shared" ca="1" si="69"/>
        <v/>
      </c>
      <c r="R22" s="71" t="str">
        <f t="shared" ca="1" si="70"/>
        <v/>
      </c>
      <c r="S22" s="40" t="str">
        <f t="shared" ca="1" si="69"/>
        <v/>
      </c>
      <c r="T22" s="71" t="str">
        <f t="shared" ca="1" si="70"/>
        <v/>
      </c>
      <c r="U22" s="40" t="str">
        <f t="shared" ca="1" si="69"/>
        <v/>
      </c>
      <c r="V22" s="71" t="str">
        <f t="shared" ca="1" si="70"/>
        <v/>
      </c>
      <c r="W22" s="40" t="str">
        <f t="shared" ca="1" si="69"/>
        <v/>
      </c>
      <c r="X22" s="71" t="str">
        <f t="shared" ca="1" si="70"/>
        <v/>
      </c>
      <c r="Y22" s="40" t="str">
        <f t="shared" ca="1" si="69"/>
        <v/>
      </c>
      <c r="Z22" s="71" t="str">
        <f t="shared" ca="1" si="70"/>
        <v/>
      </c>
      <c r="AA22" s="40" t="str">
        <f t="shared" ca="1" si="69"/>
        <v/>
      </c>
      <c r="AB22" s="71" t="str">
        <f t="shared" ca="1" si="70"/>
        <v/>
      </c>
      <c r="AC22" s="40" t="str">
        <f t="shared" ca="1" si="69"/>
        <v/>
      </c>
      <c r="AD22" s="71" t="str">
        <f t="shared" ca="1" si="70"/>
        <v/>
      </c>
      <c r="AE22" s="40" t="str">
        <f t="shared" ca="1" si="69"/>
        <v/>
      </c>
      <c r="AF22" s="71" t="str">
        <f t="shared" ca="1" si="70"/>
        <v/>
      </c>
      <c r="AG22" s="40" t="str">
        <f t="shared" ca="1" si="69"/>
        <v/>
      </c>
      <c r="AH22" s="71" t="str">
        <f t="shared" ca="1" si="70"/>
        <v/>
      </c>
      <c r="AI22" s="40" t="str">
        <f t="shared" ca="1" si="69"/>
        <v/>
      </c>
      <c r="AJ22" s="71" t="str">
        <f t="shared" ca="1" si="70"/>
        <v/>
      </c>
      <c r="AK22" s="40" t="str">
        <f t="shared" ca="1" si="69"/>
        <v/>
      </c>
      <c r="AL22" s="71" t="str">
        <f t="shared" ca="1" si="70"/>
        <v/>
      </c>
      <c r="AM22" s="40" t="str">
        <f t="shared" ca="1" si="69"/>
        <v/>
      </c>
      <c r="AN22" s="71" t="str">
        <f t="shared" ca="1" si="70"/>
        <v/>
      </c>
      <c r="AO22" s="40" t="str">
        <f t="shared" ca="1" si="69"/>
        <v/>
      </c>
      <c r="AP22" s="71" t="str">
        <f t="shared" ca="1" si="70"/>
        <v/>
      </c>
      <c r="AQ22" s="40" t="str">
        <f t="shared" ca="1" si="69"/>
        <v/>
      </c>
      <c r="AR22" s="71" t="str">
        <f t="shared" ca="1" si="70"/>
        <v/>
      </c>
      <c r="AS22" s="40" t="str">
        <f t="shared" ca="1" si="69"/>
        <v/>
      </c>
      <c r="AT22" s="71" t="str">
        <f t="shared" ca="1" si="70"/>
        <v/>
      </c>
      <c r="AU22" s="40" t="str">
        <f t="shared" ca="1" si="69"/>
        <v/>
      </c>
      <c r="AV22" s="71" t="str">
        <f t="shared" ca="1" si="70"/>
        <v/>
      </c>
      <c r="AW22" s="40" t="str">
        <f t="shared" ca="1" si="69"/>
        <v/>
      </c>
      <c r="AX22" s="71" t="str">
        <f t="shared" ca="1" si="70"/>
        <v/>
      </c>
      <c r="AY22" s="40" t="str">
        <f t="shared" ca="1" si="69"/>
        <v/>
      </c>
      <c r="AZ22" s="71" t="str">
        <f t="shared" ca="1" si="70"/>
        <v/>
      </c>
      <c r="BA22" s="40" t="str">
        <f t="shared" ca="1" si="69"/>
        <v/>
      </c>
      <c r="BB22" s="71" t="str">
        <f t="shared" ca="1" si="70"/>
        <v/>
      </c>
      <c r="BC22" s="40" t="str">
        <f t="shared" ca="1" si="69"/>
        <v/>
      </c>
      <c r="BD22" s="71" t="str">
        <f t="shared" ca="1" si="70"/>
        <v/>
      </c>
      <c r="BE22" s="40" t="str">
        <f t="shared" ca="1" si="69"/>
        <v/>
      </c>
      <c r="BF22" s="71" t="str">
        <f t="shared" ca="1" si="70"/>
        <v/>
      </c>
      <c r="BG22" s="40" t="str">
        <f t="shared" ca="1" si="69"/>
        <v/>
      </c>
      <c r="BH22" s="71" t="str">
        <f t="shared" ca="1" si="70"/>
        <v/>
      </c>
      <c r="BI22" s="40" t="str">
        <f t="shared" ca="1" si="69"/>
        <v/>
      </c>
      <c r="BJ22" s="71" t="str">
        <f t="shared" ca="1" si="70"/>
        <v/>
      </c>
      <c r="BK22" s="40" t="str">
        <f t="shared" ca="1" si="69"/>
        <v/>
      </c>
      <c r="BL22" s="71" t="str">
        <f t="shared" ca="1" si="70"/>
        <v/>
      </c>
      <c r="BM22" s="40" t="str">
        <f t="shared" ca="1" si="69"/>
        <v/>
      </c>
      <c r="BN22" s="71" t="str">
        <f t="shared" ca="1" si="70"/>
        <v/>
      </c>
      <c r="BO22" s="64"/>
    </row>
    <row r="23" spans="1:67 16384:16384" x14ac:dyDescent="0.25">
      <c r="A23" s="67" t="s">
        <v>28</v>
      </c>
      <c r="B23" s="42">
        <f t="shared" ca="1" si="62"/>
        <v>0</v>
      </c>
      <c r="C23" s="40" t="str">
        <f t="shared" ca="1" si="63"/>
        <v/>
      </c>
      <c r="D23" s="71" t="str">
        <f t="shared" ca="1" si="64"/>
        <v/>
      </c>
      <c r="E23" s="40" t="str">
        <f t="shared" ca="1" si="69"/>
        <v/>
      </c>
      <c r="F23" s="71" t="str">
        <f t="shared" ca="1" si="70"/>
        <v/>
      </c>
      <c r="G23" s="40" t="str">
        <f t="shared" ca="1" si="69"/>
        <v/>
      </c>
      <c r="H23" s="71" t="str">
        <f t="shared" ca="1" si="70"/>
        <v/>
      </c>
      <c r="I23" s="40" t="str">
        <f t="shared" ca="1" si="69"/>
        <v/>
      </c>
      <c r="J23" s="71" t="str">
        <f t="shared" ca="1" si="70"/>
        <v/>
      </c>
      <c r="K23" s="40" t="str">
        <f t="shared" ca="1" si="69"/>
        <v/>
      </c>
      <c r="L23" s="71" t="str">
        <f t="shared" ca="1" si="70"/>
        <v/>
      </c>
      <c r="M23" s="40" t="str">
        <f t="shared" ca="1" si="69"/>
        <v/>
      </c>
      <c r="N23" s="71" t="str">
        <f t="shared" ca="1" si="70"/>
        <v/>
      </c>
      <c r="O23" s="40" t="str">
        <f t="shared" ca="1" si="69"/>
        <v/>
      </c>
      <c r="P23" s="71" t="str">
        <f t="shared" ca="1" si="70"/>
        <v/>
      </c>
      <c r="Q23" s="40" t="str">
        <f t="shared" ca="1" si="69"/>
        <v/>
      </c>
      <c r="R23" s="71" t="str">
        <f t="shared" ca="1" si="70"/>
        <v/>
      </c>
      <c r="S23" s="40" t="str">
        <f t="shared" ca="1" si="69"/>
        <v/>
      </c>
      <c r="T23" s="71" t="str">
        <f t="shared" ca="1" si="70"/>
        <v/>
      </c>
      <c r="U23" s="40" t="str">
        <f t="shared" ca="1" si="69"/>
        <v/>
      </c>
      <c r="V23" s="71" t="str">
        <f t="shared" ca="1" si="70"/>
        <v/>
      </c>
      <c r="W23" s="40" t="str">
        <f t="shared" ca="1" si="69"/>
        <v/>
      </c>
      <c r="X23" s="71" t="str">
        <f t="shared" ca="1" si="70"/>
        <v/>
      </c>
      <c r="Y23" s="40" t="str">
        <f t="shared" ca="1" si="69"/>
        <v/>
      </c>
      <c r="Z23" s="71" t="str">
        <f t="shared" ca="1" si="70"/>
        <v/>
      </c>
      <c r="AA23" s="40" t="str">
        <f t="shared" ca="1" si="69"/>
        <v/>
      </c>
      <c r="AB23" s="71" t="str">
        <f t="shared" ca="1" si="70"/>
        <v/>
      </c>
      <c r="AC23" s="40" t="str">
        <f t="shared" ca="1" si="69"/>
        <v/>
      </c>
      <c r="AD23" s="71" t="str">
        <f t="shared" ca="1" si="70"/>
        <v/>
      </c>
      <c r="AE23" s="40" t="str">
        <f t="shared" ca="1" si="69"/>
        <v/>
      </c>
      <c r="AF23" s="71" t="str">
        <f t="shared" ca="1" si="70"/>
        <v/>
      </c>
      <c r="AG23" s="40" t="str">
        <f t="shared" ca="1" si="69"/>
        <v/>
      </c>
      <c r="AH23" s="71" t="str">
        <f t="shared" ca="1" si="70"/>
        <v/>
      </c>
      <c r="AI23" s="40" t="str">
        <f t="shared" ca="1" si="69"/>
        <v/>
      </c>
      <c r="AJ23" s="71" t="str">
        <f t="shared" ca="1" si="70"/>
        <v/>
      </c>
      <c r="AK23" s="40" t="str">
        <f t="shared" ca="1" si="69"/>
        <v/>
      </c>
      <c r="AL23" s="71" t="str">
        <f t="shared" ca="1" si="70"/>
        <v/>
      </c>
      <c r="AM23" s="40" t="str">
        <f t="shared" ca="1" si="69"/>
        <v/>
      </c>
      <c r="AN23" s="71" t="str">
        <f t="shared" ca="1" si="70"/>
        <v/>
      </c>
      <c r="AO23" s="40" t="str">
        <f t="shared" ca="1" si="69"/>
        <v/>
      </c>
      <c r="AP23" s="71" t="str">
        <f t="shared" ca="1" si="70"/>
        <v/>
      </c>
      <c r="AQ23" s="40" t="str">
        <f t="shared" ca="1" si="69"/>
        <v/>
      </c>
      <c r="AR23" s="71" t="str">
        <f t="shared" ca="1" si="70"/>
        <v/>
      </c>
      <c r="AS23" s="40" t="str">
        <f t="shared" ca="1" si="69"/>
        <v/>
      </c>
      <c r="AT23" s="71" t="str">
        <f t="shared" ca="1" si="70"/>
        <v/>
      </c>
      <c r="AU23" s="40" t="str">
        <f t="shared" ca="1" si="69"/>
        <v/>
      </c>
      <c r="AV23" s="71" t="str">
        <f t="shared" ca="1" si="70"/>
        <v/>
      </c>
      <c r="AW23" s="40" t="str">
        <f t="shared" ca="1" si="69"/>
        <v/>
      </c>
      <c r="AX23" s="71" t="str">
        <f t="shared" ca="1" si="70"/>
        <v/>
      </c>
      <c r="AY23" s="40" t="str">
        <f t="shared" ca="1" si="69"/>
        <v/>
      </c>
      <c r="AZ23" s="71" t="str">
        <f t="shared" ca="1" si="70"/>
        <v/>
      </c>
      <c r="BA23" s="40" t="str">
        <f t="shared" ca="1" si="69"/>
        <v/>
      </c>
      <c r="BB23" s="71" t="str">
        <f t="shared" ca="1" si="70"/>
        <v/>
      </c>
      <c r="BC23" s="40" t="str">
        <f t="shared" ca="1" si="69"/>
        <v/>
      </c>
      <c r="BD23" s="71" t="str">
        <f t="shared" ca="1" si="70"/>
        <v/>
      </c>
      <c r="BE23" s="40" t="str">
        <f t="shared" ca="1" si="69"/>
        <v/>
      </c>
      <c r="BF23" s="71" t="str">
        <f t="shared" ca="1" si="70"/>
        <v/>
      </c>
      <c r="BG23" s="40" t="str">
        <f t="shared" ca="1" si="69"/>
        <v/>
      </c>
      <c r="BH23" s="71" t="str">
        <f t="shared" ca="1" si="70"/>
        <v/>
      </c>
      <c r="BI23" s="40" t="str">
        <f t="shared" ca="1" si="69"/>
        <v/>
      </c>
      <c r="BJ23" s="71" t="str">
        <f t="shared" ca="1" si="70"/>
        <v/>
      </c>
      <c r="BK23" s="40" t="str">
        <f t="shared" ca="1" si="69"/>
        <v/>
      </c>
      <c r="BL23" s="71" t="str">
        <f t="shared" ca="1" si="70"/>
        <v/>
      </c>
      <c r="BM23" s="40" t="str">
        <f t="shared" ca="1" si="69"/>
        <v/>
      </c>
      <c r="BN23" s="71" t="str">
        <f t="shared" ca="1" si="70"/>
        <v/>
      </c>
      <c r="BO23" s="64"/>
    </row>
    <row r="24" spans="1:67 16384:16384" x14ac:dyDescent="0.25">
      <c r="A24" s="67" t="s">
        <v>39</v>
      </c>
      <c r="B24" s="42">
        <f t="shared" ca="1" si="62"/>
        <v>0</v>
      </c>
      <c r="C24" s="40" t="str">
        <f t="shared" ca="1" si="63"/>
        <v/>
      </c>
      <c r="D24" s="71" t="str">
        <f t="shared" ca="1" si="64"/>
        <v/>
      </c>
      <c r="E24" s="40" t="str">
        <f t="shared" ca="1" si="69"/>
        <v/>
      </c>
      <c r="F24" s="71" t="str">
        <f t="shared" ca="1" si="70"/>
        <v/>
      </c>
      <c r="G24" s="40" t="str">
        <f t="shared" ca="1" si="69"/>
        <v/>
      </c>
      <c r="H24" s="71" t="str">
        <f t="shared" ca="1" si="70"/>
        <v/>
      </c>
      <c r="I24" s="40" t="str">
        <f t="shared" ca="1" si="69"/>
        <v/>
      </c>
      <c r="J24" s="71" t="str">
        <f t="shared" ca="1" si="70"/>
        <v/>
      </c>
      <c r="K24" s="40" t="str">
        <f t="shared" ca="1" si="69"/>
        <v/>
      </c>
      <c r="L24" s="71" t="str">
        <f t="shared" ca="1" si="70"/>
        <v/>
      </c>
      <c r="M24" s="40" t="str">
        <f t="shared" ca="1" si="69"/>
        <v/>
      </c>
      <c r="N24" s="71" t="str">
        <f t="shared" ca="1" si="70"/>
        <v/>
      </c>
      <c r="O24" s="40" t="str">
        <f t="shared" ca="1" si="69"/>
        <v/>
      </c>
      <c r="P24" s="71" t="str">
        <f t="shared" ca="1" si="70"/>
        <v/>
      </c>
      <c r="Q24" s="40" t="str">
        <f t="shared" ca="1" si="69"/>
        <v/>
      </c>
      <c r="R24" s="71" t="str">
        <f t="shared" ca="1" si="70"/>
        <v/>
      </c>
      <c r="S24" s="40" t="str">
        <f t="shared" ca="1" si="69"/>
        <v/>
      </c>
      <c r="T24" s="71" t="str">
        <f t="shared" ca="1" si="70"/>
        <v/>
      </c>
      <c r="U24" s="40" t="str">
        <f t="shared" ca="1" si="69"/>
        <v/>
      </c>
      <c r="V24" s="71" t="str">
        <f t="shared" ca="1" si="70"/>
        <v/>
      </c>
      <c r="W24" s="40" t="str">
        <f t="shared" ca="1" si="69"/>
        <v/>
      </c>
      <c r="X24" s="71" t="str">
        <f t="shared" ca="1" si="70"/>
        <v/>
      </c>
      <c r="Y24" s="40" t="str">
        <f t="shared" ca="1" si="69"/>
        <v/>
      </c>
      <c r="Z24" s="71" t="str">
        <f t="shared" ca="1" si="70"/>
        <v/>
      </c>
      <c r="AA24" s="40" t="str">
        <f t="shared" ca="1" si="69"/>
        <v/>
      </c>
      <c r="AB24" s="71" t="str">
        <f t="shared" ca="1" si="70"/>
        <v/>
      </c>
      <c r="AC24" s="40" t="str">
        <f t="shared" ca="1" si="69"/>
        <v/>
      </c>
      <c r="AD24" s="71" t="str">
        <f t="shared" ca="1" si="70"/>
        <v/>
      </c>
      <c r="AE24" s="40" t="str">
        <f t="shared" ca="1" si="69"/>
        <v/>
      </c>
      <c r="AF24" s="71" t="str">
        <f t="shared" ca="1" si="70"/>
        <v/>
      </c>
      <c r="AG24" s="40" t="str">
        <f t="shared" ca="1" si="69"/>
        <v/>
      </c>
      <c r="AH24" s="71" t="str">
        <f t="shared" ca="1" si="70"/>
        <v/>
      </c>
      <c r="AI24" s="40" t="str">
        <f t="shared" ca="1" si="69"/>
        <v/>
      </c>
      <c r="AJ24" s="71" t="str">
        <f t="shared" ca="1" si="70"/>
        <v/>
      </c>
      <c r="AK24" s="40" t="str">
        <f t="shared" ca="1" si="69"/>
        <v/>
      </c>
      <c r="AL24" s="71" t="str">
        <f t="shared" ca="1" si="70"/>
        <v/>
      </c>
      <c r="AM24" s="40" t="str">
        <f t="shared" ca="1" si="69"/>
        <v/>
      </c>
      <c r="AN24" s="71" t="str">
        <f t="shared" ca="1" si="70"/>
        <v/>
      </c>
      <c r="AO24" s="40" t="str">
        <f t="shared" ca="1" si="69"/>
        <v/>
      </c>
      <c r="AP24" s="71" t="str">
        <f t="shared" ca="1" si="70"/>
        <v/>
      </c>
      <c r="AQ24" s="40" t="str">
        <f t="shared" ca="1" si="69"/>
        <v/>
      </c>
      <c r="AR24" s="71" t="str">
        <f t="shared" ca="1" si="70"/>
        <v/>
      </c>
      <c r="AS24" s="40" t="str">
        <f t="shared" ca="1" si="69"/>
        <v/>
      </c>
      <c r="AT24" s="71" t="str">
        <f t="shared" ca="1" si="70"/>
        <v/>
      </c>
      <c r="AU24" s="40" t="str">
        <f t="shared" ca="1" si="69"/>
        <v/>
      </c>
      <c r="AV24" s="71" t="str">
        <f t="shared" ca="1" si="70"/>
        <v/>
      </c>
      <c r="AW24" s="40" t="str">
        <f t="shared" ca="1" si="69"/>
        <v/>
      </c>
      <c r="AX24" s="71" t="str">
        <f t="shared" ca="1" si="70"/>
        <v/>
      </c>
      <c r="AY24" s="40" t="str">
        <f t="shared" ca="1" si="69"/>
        <v/>
      </c>
      <c r="AZ24" s="71" t="str">
        <f t="shared" ca="1" si="70"/>
        <v/>
      </c>
      <c r="BA24" s="40" t="str">
        <f t="shared" ca="1" si="69"/>
        <v/>
      </c>
      <c r="BB24" s="71" t="str">
        <f t="shared" ca="1" si="70"/>
        <v/>
      </c>
      <c r="BC24" s="40" t="str">
        <f t="shared" ca="1" si="69"/>
        <v/>
      </c>
      <c r="BD24" s="71" t="str">
        <f t="shared" ca="1" si="70"/>
        <v/>
      </c>
      <c r="BE24" s="40" t="str">
        <f t="shared" ca="1" si="69"/>
        <v/>
      </c>
      <c r="BF24" s="71" t="str">
        <f t="shared" ca="1" si="70"/>
        <v/>
      </c>
      <c r="BG24" s="40" t="str">
        <f t="shared" ca="1" si="69"/>
        <v/>
      </c>
      <c r="BH24" s="71" t="str">
        <f t="shared" ca="1" si="70"/>
        <v/>
      </c>
      <c r="BI24" s="40" t="str">
        <f t="shared" ca="1" si="69"/>
        <v/>
      </c>
      <c r="BJ24" s="71" t="str">
        <f t="shared" ca="1" si="70"/>
        <v/>
      </c>
      <c r="BK24" s="40" t="str">
        <f t="shared" ca="1" si="69"/>
        <v/>
      </c>
      <c r="BL24" s="71" t="str">
        <f t="shared" ca="1" si="70"/>
        <v/>
      </c>
      <c r="BM24" s="40" t="str">
        <f t="shared" ca="1" si="69"/>
        <v/>
      </c>
      <c r="BN24" s="71" t="str">
        <f t="shared" ca="1" si="70"/>
        <v/>
      </c>
      <c r="BO24" s="64"/>
    </row>
    <row r="25" spans="1:67 16384:16384" x14ac:dyDescent="0.25">
      <c r="A25" s="67" t="s">
        <v>35</v>
      </c>
      <c r="B25" s="42">
        <f t="shared" ca="1" si="62"/>
        <v>0</v>
      </c>
      <c r="C25" s="40" t="str">
        <f t="shared" ca="1" si="63"/>
        <v/>
      </c>
      <c r="D25" s="71" t="str">
        <f t="shared" ca="1" si="64"/>
        <v/>
      </c>
      <c r="E25" s="40" t="str">
        <f t="shared" ca="1" si="69"/>
        <v/>
      </c>
      <c r="F25" s="71" t="str">
        <f t="shared" ca="1" si="70"/>
        <v/>
      </c>
      <c r="G25" s="40" t="str">
        <f t="shared" ca="1" si="69"/>
        <v/>
      </c>
      <c r="H25" s="71" t="str">
        <f t="shared" ca="1" si="70"/>
        <v/>
      </c>
      <c r="I25" s="40" t="str">
        <f t="shared" ca="1" si="69"/>
        <v/>
      </c>
      <c r="J25" s="71" t="str">
        <f t="shared" ca="1" si="70"/>
        <v/>
      </c>
      <c r="K25" s="40" t="str">
        <f t="shared" ca="1" si="69"/>
        <v/>
      </c>
      <c r="L25" s="71" t="str">
        <f t="shared" ca="1" si="70"/>
        <v/>
      </c>
      <c r="M25" s="40" t="str">
        <f t="shared" ca="1" si="69"/>
        <v/>
      </c>
      <c r="N25" s="71" t="str">
        <f t="shared" ca="1" si="70"/>
        <v/>
      </c>
      <c r="O25" s="40" t="str">
        <f t="shared" ca="1" si="69"/>
        <v/>
      </c>
      <c r="P25" s="71" t="str">
        <f t="shared" ca="1" si="70"/>
        <v/>
      </c>
      <c r="Q25" s="40" t="str">
        <f t="shared" ca="1" si="69"/>
        <v/>
      </c>
      <c r="R25" s="71" t="str">
        <f t="shared" ca="1" si="70"/>
        <v/>
      </c>
      <c r="S25" s="40" t="str">
        <f t="shared" ca="1" si="69"/>
        <v/>
      </c>
      <c r="T25" s="71" t="str">
        <f t="shared" ca="1" si="70"/>
        <v/>
      </c>
      <c r="U25" s="40" t="str">
        <f t="shared" ca="1" si="69"/>
        <v/>
      </c>
      <c r="V25" s="71" t="str">
        <f t="shared" ca="1" si="70"/>
        <v/>
      </c>
      <c r="W25" s="40" t="str">
        <f t="shared" ca="1" si="69"/>
        <v/>
      </c>
      <c r="X25" s="71" t="str">
        <f t="shared" ca="1" si="70"/>
        <v/>
      </c>
      <c r="Y25" s="40" t="str">
        <f t="shared" ca="1" si="69"/>
        <v/>
      </c>
      <c r="Z25" s="71" t="str">
        <f t="shared" ca="1" si="70"/>
        <v/>
      </c>
      <c r="AA25" s="40" t="str">
        <f t="shared" ca="1" si="69"/>
        <v/>
      </c>
      <c r="AB25" s="71" t="str">
        <f t="shared" ca="1" si="70"/>
        <v/>
      </c>
      <c r="AC25" s="40" t="str">
        <f t="shared" ca="1" si="69"/>
        <v/>
      </c>
      <c r="AD25" s="71" t="str">
        <f t="shared" ca="1" si="70"/>
        <v/>
      </c>
      <c r="AE25" s="40" t="str">
        <f t="shared" ca="1" si="69"/>
        <v/>
      </c>
      <c r="AF25" s="71" t="str">
        <f t="shared" ca="1" si="70"/>
        <v/>
      </c>
      <c r="AG25" s="40" t="str">
        <f t="shared" ca="1" si="69"/>
        <v/>
      </c>
      <c r="AH25" s="71" t="str">
        <f t="shared" ca="1" si="70"/>
        <v/>
      </c>
      <c r="AI25" s="40" t="str">
        <f t="shared" ca="1" si="69"/>
        <v/>
      </c>
      <c r="AJ25" s="71" t="str">
        <f t="shared" ca="1" si="70"/>
        <v/>
      </c>
      <c r="AK25" s="40" t="str">
        <f t="shared" ca="1" si="69"/>
        <v/>
      </c>
      <c r="AL25" s="71" t="str">
        <f t="shared" ca="1" si="70"/>
        <v/>
      </c>
      <c r="AM25" s="40" t="str">
        <f t="shared" ca="1" si="69"/>
        <v/>
      </c>
      <c r="AN25" s="71" t="str">
        <f t="shared" ca="1" si="70"/>
        <v/>
      </c>
      <c r="AO25" s="40" t="str">
        <f t="shared" ca="1" si="69"/>
        <v/>
      </c>
      <c r="AP25" s="71" t="str">
        <f t="shared" ca="1" si="70"/>
        <v/>
      </c>
      <c r="AQ25" s="40" t="str">
        <f t="shared" ca="1" si="69"/>
        <v/>
      </c>
      <c r="AR25" s="71" t="str">
        <f t="shared" ca="1" si="70"/>
        <v/>
      </c>
      <c r="AS25" s="40" t="str">
        <f t="shared" ca="1" si="69"/>
        <v/>
      </c>
      <c r="AT25" s="71" t="str">
        <f t="shared" ca="1" si="70"/>
        <v/>
      </c>
      <c r="AU25" s="40" t="str">
        <f t="shared" ca="1" si="69"/>
        <v/>
      </c>
      <c r="AV25" s="71" t="str">
        <f t="shared" ca="1" si="70"/>
        <v/>
      </c>
      <c r="AW25" s="40" t="str">
        <f t="shared" ca="1" si="69"/>
        <v/>
      </c>
      <c r="AX25" s="71" t="str">
        <f t="shared" ca="1" si="70"/>
        <v/>
      </c>
      <c r="AY25" s="40" t="str">
        <f t="shared" ca="1" si="69"/>
        <v/>
      </c>
      <c r="AZ25" s="71" t="str">
        <f t="shared" ca="1" si="70"/>
        <v/>
      </c>
      <c r="BA25" s="40" t="str">
        <f t="shared" ca="1" si="69"/>
        <v/>
      </c>
      <c r="BB25" s="71" t="str">
        <f t="shared" ca="1" si="70"/>
        <v/>
      </c>
      <c r="BC25" s="40" t="str">
        <f t="shared" ca="1" si="69"/>
        <v/>
      </c>
      <c r="BD25" s="71" t="str">
        <f t="shared" ca="1" si="70"/>
        <v/>
      </c>
      <c r="BE25" s="40" t="str">
        <f t="shared" ca="1" si="69"/>
        <v/>
      </c>
      <c r="BF25" s="71" t="str">
        <f t="shared" ca="1" si="70"/>
        <v/>
      </c>
      <c r="BG25" s="40" t="str">
        <f t="shared" ca="1" si="69"/>
        <v/>
      </c>
      <c r="BH25" s="71" t="str">
        <f t="shared" ca="1" si="70"/>
        <v/>
      </c>
      <c r="BI25" s="40" t="str">
        <f t="shared" ca="1" si="69"/>
        <v/>
      </c>
      <c r="BJ25" s="71" t="str">
        <f t="shared" ca="1" si="70"/>
        <v/>
      </c>
      <c r="BK25" s="40" t="str">
        <f t="shared" ca="1" si="69"/>
        <v/>
      </c>
      <c r="BL25" s="71" t="str">
        <f t="shared" ca="1" si="70"/>
        <v/>
      </c>
      <c r="BM25" s="40" t="str">
        <f t="shared" ca="1" si="69"/>
        <v/>
      </c>
      <c r="BN25" s="71" t="str">
        <f t="shared" ca="1" si="70"/>
        <v/>
      </c>
      <c r="BO25" s="64"/>
    </row>
    <row r="26" spans="1:67 16384:16384" x14ac:dyDescent="0.25">
      <c r="A26" s="67" t="s">
        <v>33</v>
      </c>
      <c r="B26" s="42">
        <f t="shared" ca="1" si="62"/>
        <v>0</v>
      </c>
      <c r="C26" s="40" t="str">
        <f t="shared" ca="1" si="63"/>
        <v/>
      </c>
      <c r="D26" s="71" t="str">
        <f t="shared" ca="1" si="64"/>
        <v/>
      </c>
      <c r="E26" s="40">
        <f t="shared" ca="1" si="69"/>
        <v>0</v>
      </c>
      <c r="F26" s="71" t="str">
        <f t="shared" ca="1" si="70"/>
        <v>X</v>
      </c>
      <c r="G26" s="40" t="str">
        <f t="shared" ca="1" si="69"/>
        <v/>
      </c>
      <c r="H26" s="71" t="str">
        <f t="shared" ca="1" si="70"/>
        <v/>
      </c>
      <c r="I26" s="40" t="str">
        <f t="shared" ca="1" si="69"/>
        <v/>
      </c>
      <c r="J26" s="71" t="str">
        <f t="shared" ca="1" si="70"/>
        <v/>
      </c>
      <c r="K26" s="40" t="str">
        <f t="shared" ca="1" si="69"/>
        <v/>
      </c>
      <c r="L26" s="71" t="str">
        <f t="shared" ca="1" si="70"/>
        <v/>
      </c>
      <c r="M26" s="40" t="str">
        <f t="shared" ca="1" si="69"/>
        <v/>
      </c>
      <c r="N26" s="71" t="str">
        <f t="shared" ca="1" si="70"/>
        <v/>
      </c>
      <c r="O26" s="40" t="str">
        <f t="shared" ca="1" si="69"/>
        <v/>
      </c>
      <c r="P26" s="71" t="str">
        <f t="shared" ca="1" si="70"/>
        <v/>
      </c>
      <c r="Q26" s="40" t="str">
        <f t="shared" ca="1" si="69"/>
        <v/>
      </c>
      <c r="R26" s="71" t="str">
        <f t="shared" ca="1" si="70"/>
        <v/>
      </c>
      <c r="S26" s="40" t="str">
        <f t="shared" ca="1" si="69"/>
        <v/>
      </c>
      <c r="T26" s="71" t="str">
        <f t="shared" ca="1" si="70"/>
        <v/>
      </c>
      <c r="U26" s="40" t="str">
        <f t="shared" ca="1" si="69"/>
        <v/>
      </c>
      <c r="V26" s="71" t="str">
        <f t="shared" ca="1" si="70"/>
        <v/>
      </c>
      <c r="W26" s="40" t="str">
        <f t="shared" ca="1" si="69"/>
        <v/>
      </c>
      <c r="X26" s="71" t="str">
        <f t="shared" ca="1" si="70"/>
        <v/>
      </c>
      <c r="Y26" s="40" t="str">
        <f t="shared" ca="1" si="69"/>
        <v/>
      </c>
      <c r="Z26" s="71" t="str">
        <f t="shared" ca="1" si="70"/>
        <v/>
      </c>
      <c r="AA26" s="40" t="str">
        <f t="shared" ca="1" si="69"/>
        <v/>
      </c>
      <c r="AB26" s="71" t="str">
        <f t="shared" ca="1" si="70"/>
        <v/>
      </c>
      <c r="AC26" s="40" t="str">
        <f t="shared" ca="1" si="69"/>
        <v/>
      </c>
      <c r="AD26" s="71" t="str">
        <f t="shared" ca="1" si="70"/>
        <v/>
      </c>
      <c r="AE26" s="40" t="str">
        <f t="shared" ca="1" si="69"/>
        <v/>
      </c>
      <c r="AF26" s="71" t="str">
        <f t="shared" ca="1" si="70"/>
        <v/>
      </c>
      <c r="AG26" s="40" t="str">
        <f t="shared" ca="1" si="69"/>
        <v/>
      </c>
      <c r="AH26" s="71" t="str">
        <f t="shared" ca="1" si="70"/>
        <v/>
      </c>
      <c r="AI26" s="40" t="str">
        <f t="shared" ca="1" si="69"/>
        <v/>
      </c>
      <c r="AJ26" s="71" t="str">
        <f t="shared" ca="1" si="70"/>
        <v/>
      </c>
      <c r="AK26" s="40" t="str">
        <f t="shared" ca="1" si="69"/>
        <v/>
      </c>
      <c r="AL26" s="71" t="str">
        <f t="shared" ca="1" si="70"/>
        <v/>
      </c>
      <c r="AM26" s="40" t="str">
        <f t="shared" ca="1" si="69"/>
        <v/>
      </c>
      <c r="AN26" s="71" t="str">
        <f t="shared" ca="1" si="70"/>
        <v/>
      </c>
      <c r="AO26" s="40" t="str">
        <f t="shared" ca="1" si="69"/>
        <v/>
      </c>
      <c r="AP26" s="71" t="str">
        <f t="shared" ca="1" si="70"/>
        <v/>
      </c>
      <c r="AQ26" s="40" t="str">
        <f t="shared" ca="1" si="69"/>
        <v/>
      </c>
      <c r="AR26" s="71" t="str">
        <f t="shared" ca="1" si="70"/>
        <v/>
      </c>
      <c r="AS26" s="40" t="str">
        <f t="shared" ca="1" si="69"/>
        <v/>
      </c>
      <c r="AT26" s="71" t="str">
        <f t="shared" ca="1" si="70"/>
        <v/>
      </c>
      <c r="AU26" s="40" t="str">
        <f t="shared" ca="1" si="69"/>
        <v/>
      </c>
      <c r="AV26" s="71" t="str">
        <f t="shared" ca="1" si="70"/>
        <v/>
      </c>
      <c r="AW26" s="40" t="str">
        <f t="shared" ca="1" si="69"/>
        <v/>
      </c>
      <c r="AX26" s="71" t="str">
        <f t="shared" ca="1" si="70"/>
        <v/>
      </c>
      <c r="AY26" s="40" t="str">
        <f t="shared" ca="1" si="69"/>
        <v/>
      </c>
      <c r="AZ26" s="71" t="str">
        <f t="shared" ca="1" si="70"/>
        <v/>
      </c>
      <c r="BA26" s="40" t="str">
        <f t="shared" ca="1" si="69"/>
        <v/>
      </c>
      <c r="BB26" s="71" t="str">
        <f t="shared" ca="1" si="70"/>
        <v/>
      </c>
      <c r="BC26" s="40" t="str">
        <f t="shared" ca="1" si="69"/>
        <v/>
      </c>
      <c r="BD26" s="71" t="str">
        <f t="shared" ca="1" si="70"/>
        <v/>
      </c>
      <c r="BE26" s="40" t="str">
        <f t="shared" ca="1" si="69"/>
        <v/>
      </c>
      <c r="BF26" s="71" t="str">
        <f t="shared" ca="1" si="70"/>
        <v/>
      </c>
      <c r="BG26" s="40" t="str">
        <f t="shared" ca="1" si="69"/>
        <v/>
      </c>
      <c r="BH26" s="71" t="str">
        <f t="shared" ca="1" si="70"/>
        <v/>
      </c>
      <c r="BI26" s="40" t="str">
        <f t="shared" ca="1" si="69"/>
        <v/>
      </c>
      <c r="BJ26" s="71" t="str">
        <f t="shared" ca="1" si="70"/>
        <v/>
      </c>
      <c r="BK26" s="40" t="str">
        <f t="shared" ca="1" si="69"/>
        <v/>
      </c>
      <c r="BL26" s="71" t="str">
        <f t="shared" ca="1" si="70"/>
        <v/>
      </c>
      <c r="BM26" s="40" t="str">
        <f t="shared" ca="1" si="69"/>
        <v/>
      </c>
      <c r="BN26" s="71" t="str">
        <f t="shared" ca="1" si="70"/>
        <v/>
      </c>
      <c r="BO26" s="64"/>
    </row>
    <row r="27" spans="1:67 16384:16384" x14ac:dyDescent="0.25">
      <c r="A27" s="67" t="s">
        <v>22</v>
      </c>
      <c r="B27" s="42">
        <f t="shared" ca="1" si="62"/>
        <v>0</v>
      </c>
      <c r="C27" s="40" t="str">
        <f t="shared" ca="1" si="63"/>
        <v/>
      </c>
      <c r="D27" s="71" t="str">
        <f t="shared" ca="1" si="64"/>
        <v/>
      </c>
      <c r="E27" s="40">
        <f t="shared" ca="1" si="69"/>
        <v>0</v>
      </c>
      <c r="F27" s="71" t="str">
        <f t="shared" ca="1" si="70"/>
        <v>X</v>
      </c>
      <c r="G27" s="40" t="str">
        <f t="shared" ca="1" si="69"/>
        <v/>
      </c>
      <c r="H27" s="71" t="str">
        <f t="shared" ca="1" si="70"/>
        <v/>
      </c>
      <c r="I27" s="40" t="str">
        <f t="shared" ca="1" si="69"/>
        <v/>
      </c>
      <c r="J27" s="71" t="str">
        <f t="shared" ca="1" si="70"/>
        <v/>
      </c>
      <c r="K27" s="40" t="str">
        <f t="shared" ca="1" si="69"/>
        <v/>
      </c>
      <c r="L27" s="71" t="str">
        <f t="shared" ca="1" si="70"/>
        <v/>
      </c>
      <c r="M27" s="40" t="str">
        <f t="shared" ca="1" si="69"/>
        <v/>
      </c>
      <c r="N27" s="71" t="str">
        <f t="shared" ca="1" si="70"/>
        <v/>
      </c>
      <c r="O27" s="40" t="str">
        <f t="shared" ca="1" si="69"/>
        <v/>
      </c>
      <c r="P27" s="71" t="str">
        <f t="shared" ca="1" si="70"/>
        <v/>
      </c>
      <c r="Q27" s="40" t="str">
        <f t="shared" ca="1" si="69"/>
        <v/>
      </c>
      <c r="R27" s="71" t="str">
        <f t="shared" ca="1" si="70"/>
        <v/>
      </c>
      <c r="S27" s="40" t="str">
        <f t="shared" ca="1" si="69"/>
        <v/>
      </c>
      <c r="T27" s="71" t="str">
        <f t="shared" ca="1" si="70"/>
        <v/>
      </c>
      <c r="U27" s="40" t="str">
        <f t="shared" ca="1" si="69"/>
        <v/>
      </c>
      <c r="V27" s="71" t="str">
        <f t="shared" ca="1" si="70"/>
        <v/>
      </c>
      <c r="W27" s="40" t="str">
        <f t="shared" ca="1" si="69"/>
        <v/>
      </c>
      <c r="X27" s="71" t="str">
        <f t="shared" ca="1" si="70"/>
        <v/>
      </c>
      <c r="Y27" s="40" t="str">
        <f t="shared" ca="1" si="69"/>
        <v/>
      </c>
      <c r="Z27" s="71" t="str">
        <f t="shared" ca="1" si="70"/>
        <v/>
      </c>
      <c r="AA27" s="40" t="str">
        <f t="shared" ca="1" si="69"/>
        <v/>
      </c>
      <c r="AB27" s="71" t="str">
        <f t="shared" ca="1" si="70"/>
        <v/>
      </c>
      <c r="AC27" s="40" t="str">
        <f t="shared" ca="1" si="69"/>
        <v/>
      </c>
      <c r="AD27" s="71" t="str">
        <f t="shared" ca="1" si="70"/>
        <v/>
      </c>
      <c r="AE27" s="40" t="str">
        <f t="shared" ca="1" si="69"/>
        <v/>
      </c>
      <c r="AF27" s="71" t="str">
        <f t="shared" ca="1" si="70"/>
        <v/>
      </c>
      <c r="AG27" s="40" t="str">
        <f t="shared" ca="1" si="69"/>
        <v/>
      </c>
      <c r="AH27" s="71" t="str">
        <f t="shared" ca="1" si="70"/>
        <v/>
      </c>
      <c r="AI27" s="40" t="str">
        <f t="shared" ca="1" si="69"/>
        <v/>
      </c>
      <c r="AJ27" s="71" t="str">
        <f t="shared" ca="1" si="70"/>
        <v/>
      </c>
      <c r="AK27" s="40" t="str">
        <f t="shared" ca="1" si="69"/>
        <v/>
      </c>
      <c r="AL27" s="71" t="str">
        <f t="shared" ca="1" si="70"/>
        <v/>
      </c>
      <c r="AM27" s="40" t="str">
        <f t="shared" ca="1" si="69"/>
        <v/>
      </c>
      <c r="AN27" s="71" t="str">
        <f t="shared" ca="1" si="70"/>
        <v/>
      </c>
      <c r="AO27" s="40" t="str">
        <f t="shared" ca="1" si="69"/>
        <v/>
      </c>
      <c r="AP27" s="71" t="str">
        <f t="shared" ca="1" si="70"/>
        <v/>
      </c>
      <c r="AQ27" s="40" t="str">
        <f t="shared" ca="1" si="69"/>
        <v/>
      </c>
      <c r="AR27" s="71" t="str">
        <f t="shared" ca="1" si="70"/>
        <v/>
      </c>
      <c r="AS27" s="40" t="str">
        <f t="shared" ca="1" si="69"/>
        <v/>
      </c>
      <c r="AT27" s="71" t="str">
        <f t="shared" ca="1" si="70"/>
        <v/>
      </c>
      <c r="AU27" s="40" t="str">
        <f t="shared" ca="1" si="69"/>
        <v/>
      </c>
      <c r="AV27" s="71" t="str">
        <f t="shared" ca="1" si="70"/>
        <v/>
      </c>
      <c r="AW27" s="40" t="str">
        <f t="shared" ca="1" si="69"/>
        <v/>
      </c>
      <c r="AX27" s="71" t="str">
        <f t="shared" ca="1" si="70"/>
        <v/>
      </c>
      <c r="AY27" s="40" t="str">
        <f t="shared" ca="1" si="69"/>
        <v/>
      </c>
      <c r="AZ27" s="71" t="str">
        <f t="shared" ca="1" si="70"/>
        <v/>
      </c>
      <c r="BA27" s="40" t="str">
        <f t="shared" ca="1" si="69"/>
        <v/>
      </c>
      <c r="BB27" s="71" t="str">
        <f t="shared" ca="1" si="70"/>
        <v/>
      </c>
      <c r="BC27" s="40" t="str">
        <f t="shared" ca="1" si="69"/>
        <v/>
      </c>
      <c r="BD27" s="71" t="str">
        <f t="shared" ca="1" si="70"/>
        <v/>
      </c>
      <c r="BE27" s="40" t="str">
        <f t="shared" ca="1" si="69"/>
        <v/>
      </c>
      <c r="BF27" s="71" t="str">
        <f t="shared" ca="1" si="70"/>
        <v/>
      </c>
      <c r="BG27" s="40" t="str">
        <f t="shared" ca="1" si="69"/>
        <v/>
      </c>
      <c r="BH27" s="71" t="str">
        <f t="shared" ca="1" si="70"/>
        <v/>
      </c>
      <c r="BI27" s="40" t="str">
        <f t="shared" ca="1" si="69"/>
        <v/>
      </c>
      <c r="BJ27" s="71" t="str">
        <f t="shared" ca="1" si="70"/>
        <v/>
      </c>
      <c r="BK27" s="40" t="str">
        <f t="shared" ca="1" si="69"/>
        <v/>
      </c>
      <c r="BL27" s="71" t="str">
        <f t="shared" ca="1" si="70"/>
        <v/>
      </c>
      <c r="BM27" s="40" t="str">
        <f t="shared" ca="1" si="69"/>
        <v/>
      </c>
      <c r="BN27" s="71" t="str">
        <f t="shared" ca="1" si="70"/>
        <v/>
      </c>
      <c r="BO27" s="64"/>
    </row>
    <row r="28" spans="1:67 16384:16384" x14ac:dyDescent="0.25">
      <c r="A28" s="67" t="s">
        <v>23</v>
      </c>
      <c r="B28" s="42">
        <f t="shared" ca="1" si="62"/>
        <v>0</v>
      </c>
      <c r="C28" s="40" t="str">
        <f t="shared" ca="1" si="63"/>
        <v/>
      </c>
      <c r="D28" s="71" t="str">
        <f t="shared" ca="1" si="64"/>
        <v/>
      </c>
      <c r="E28" s="40">
        <f t="shared" ca="1" si="69"/>
        <v>0</v>
      </c>
      <c r="F28" s="71" t="str">
        <f t="shared" ca="1" si="70"/>
        <v>X</v>
      </c>
      <c r="G28" s="40" t="str">
        <f t="shared" ca="1" si="69"/>
        <v/>
      </c>
      <c r="H28" s="71" t="str">
        <f t="shared" ca="1" si="70"/>
        <v/>
      </c>
      <c r="I28" s="40" t="str">
        <f t="shared" ca="1" si="69"/>
        <v/>
      </c>
      <c r="J28" s="71" t="str">
        <f t="shared" ca="1" si="70"/>
        <v/>
      </c>
      <c r="K28" s="40" t="str">
        <f t="shared" ca="1" si="69"/>
        <v/>
      </c>
      <c r="L28" s="71" t="str">
        <f t="shared" ca="1" si="70"/>
        <v/>
      </c>
      <c r="M28" s="40" t="str">
        <f t="shared" ca="1" si="69"/>
        <v/>
      </c>
      <c r="N28" s="71" t="str">
        <f t="shared" ca="1" si="70"/>
        <v/>
      </c>
      <c r="O28" s="40" t="str">
        <f t="shared" ca="1" si="69"/>
        <v/>
      </c>
      <c r="P28" s="71" t="str">
        <f t="shared" ca="1" si="70"/>
        <v/>
      </c>
      <c r="Q28" s="40" t="str">
        <f t="shared" ca="1" si="69"/>
        <v/>
      </c>
      <c r="R28" s="71" t="str">
        <f t="shared" ca="1" si="70"/>
        <v/>
      </c>
      <c r="S28" s="40" t="str">
        <f t="shared" ca="1" si="69"/>
        <v/>
      </c>
      <c r="T28" s="71" t="str">
        <f t="shared" ca="1" si="70"/>
        <v/>
      </c>
      <c r="U28" s="40" t="str">
        <f t="shared" ca="1" si="69"/>
        <v/>
      </c>
      <c r="V28" s="71" t="str">
        <f t="shared" ca="1" si="70"/>
        <v/>
      </c>
      <c r="W28" s="40" t="str">
        <f t="shared" ca="1" si="69"/>
        <v/>
      </c>
      <c r="X28" s="71" t="str">
        <f t="shared" ca="1" si="70"/>
        <v/>
      </c>
      <c r="Y28" s="40" t="str">
        <f t="shared" ca="1" si="69"/>
        <v/>
      </c>
      <c r="Z28" s="71" t="str">
        <f t="shared" ca="1" si="70"/>
        <v/>
      </c>
      <c r="AA28" s="40" t="str">
        <f t="shared" ca="1" si="69"/>
        <v/>
      </c>
      <c r="AB28" s="71" t="str">
        <f t="shared" ca="1" si="70"/>
        <v/>
      </c>
      <c r="AC28" s="40" t="str">
        <f t="shared" ca="1" si="69"/>
        <v/>
      </c>
      <c r="AD28" s="71" t="str">
        <f t="shared" ca="1" si="70"/>
        <v/>
      </c>
      <c r="AE28" s="40" t="str">
        <f t="shared" ca="1" si="69"/>
        <v/>
      </c>
      <c r="AF28" s="71" t="str">
        <f t="shared" ca="1" si="70"/>
        <v/>
      </c>
      <c r="AG28" s="40" t="str">
        <f t="shared" ca="1" si="69"/>
        <v/>
      </c>
      <c r="AH28" s="71" t="str">
        <f t="shared" ca="1" si="70"/>
        <v/>
      </c>
      <c r="AI28" s="40" t="str">
        <f t="shared" ca="1" si="69"/>
        <v/>
      </c>
      <c r="AJ28" s="71" t="str">
        <f t="shared" ca="1" si="70"/>
        <v/>
      </c>
      <c r="AK28" s="40" t="str">
        <f t="shared" ca="1" si="69"/>
        <v/>
      </c>
      <c r="AL28" s="71" t="str">
        <f t="shared" ca="1" si="70"/>
        <v/>
      </c>
      <c r="AM28" s="40" t="str">
        <f t="shared" ca="1" si="69"/>
        <v/>
      </c>
      <c r="AN28" s="71" t="str">
        <f t="shared" ca="1" si="70"/>
        <v/>
      </c>
      <c r="AO28" s="40" t="str">
        <f t="shared" ca="1" si="69"/>
        <v/>
      </c>
      <c r="AP28" s="71" t="str">
        <f t="shared" ca="1" si="70"/>
        <v/>
      </c>
      <c r="AQ28" s="40" t="str">
        <f t="shared" ca="1" si="69"/>
        <v/>
      </c>
      <c r="AR28" s="71" t="str">
        <f t="shared" ca="1" si="70"/>
        <v/>
      </c>
      <c r="AS28" s="40" t="str">
        <f t="shared" ca="1" si="69"/>
        <v/>
      </c>
      <c r="AT28" s="71" t="str">
        <f t="shared" ca="1" si="70"/>
        <v/>
      </c>
      <c r="AU28" s="40" t="str">
        <f t="shared" ca="1" si="69"/>
        <v/>
      </c>
      <c r="AV28" s="71" t="str">
        <f t="shared" ca="1" si="70"/>
        <v/>
      </c>
      <c r="AW28" s="40" t="str">
        <f t="shared" ca="1" si="69"/>
        <v/>
      </c>
      <c r="AX28" s="71" t="str">
        <f t="shared" ca="1" si="70"/>
        <v/>
      </c>
      <c r="AY28" s="40" t="str">
        <f t="shared" ca="1" si="69"/>
        <v/>
      </c>
      <c r="AZ28" s="71" t="str">
        <f t="shared" ca="1" si="70"/>
        <v/>
      </c>
      <c r="BA28" s="40" t="str">
        <f t="shared" ca="1" si="69"/>
        <v/>
      </c>
      <c r="BB28" s="71" t="str">
        <f t="shared" ca="1" si="70"/>
        <v/>
      </c>
      <c r="BC28" s="40" t="str">
        <f t="shared" ca="1" si="69"/>
        <v/>
      </c>
      <c r="BD28" s="71" t="str">
        <f t="shared" ca="1" si="70"/>
        <v/>
      </c>
      <c r="BE28" s="40" t="str">
        <f t="shared" ca="1" si="69"/>
        <v/>
      </c>
      <c r="BF28" s="71" t="str">
        <f t="shared" ca="1" si="70"/>
        <v/>
      </c>
      <c r="BG28" s="40" t="str">
        <f t="shared" ca="1" si="69"/>
        <v/>
      </c>
      <c r="BH28" s="71" t="str">
        <f t="shared" ca="1" si="70"/>
        <v/>
      </c>
      <c r="BI28" s="40" t="str">
        <f t="shared" ca="1" si="69"/>
        <v/>
      </c>
      <c r="BJ28" s="71" t="str">
        <f t="shared" ca="1" si="70"/>
        <v/>
      </c>
      <c r="BK28" s="40" t="str">
        <f t="shared" ca="1" si="69"/>
        <v/>
      </c>
      <c r="BL28" s="71" t="str">
        <f t="shared" ca="1" si="70"/>
        <v/>
      </c>
      <c r="BM28" s="40" t="str">
        <f t="shared" ca="1" si="69"/>
        <v/>
      </c>
      <c r="BN28" s="71" t="str">
        <f t="shared" ca="1" si="70"/>
        <v/>
      </c>
      <c r="BO28" s="64"/>
    </row>
    <row r="29" spans="1:67 16384:16384" ht="15.75" thickBot="1" x14ac:dyDescent="0.3">
      <c r="A29" s="81" t="s">
        <v>42</v>
      </c>
      <c r="B29" s="47">
        <f t="shared" ca="1" si="62"/>
        <v>0</v>
      </c>
      <c r="C29" s="40" t="str">
        <f t="shared" ca="1" si="63"/>
        <v/>
      </c>
      <c r="D29" s="71" t="str">
        <f t="shared" ca="1" si="64"/>
        <v/>
      </c>
      <c r="E29" s="40">
        <f t="shared" ca="1" si="69"/>
        <v>0</v>
      </c>
      <c r="F29" s="71" t="str">
        <f t="shared" ca="1" si="70"/>
        <v>X</v>
      </c>
      <c r="G29" s="40" t="str">
        <f t="shared" ca="1" si="69"/>
        <v/>
      </c>
      <c r="H29" s="71" t="str">
        <f t="shared" ca="1" si="70"/>
        <v/>
      </c>
      <c r="I29" s="40" t="str">
        <f t="shared" ca="1" si="69"/>
        <v/>
      </c>
      <c r="J29" s="71" t="str">
        <f t="shared" ca="1" si="70"/>
        <v/>
      </c>
      <c r="K29" s="40" t="str">
        <f t="shared" ca="1" si="69"/>
        <v/>
      </c>
      <c r="L29" s="71" t="str">
        <f t="shared" ca="1" si="70"/>
        <v/>
      </c>
      <c r="M29" s="40" t="str">
        <f t="shared" ca="1" si="69"/>
        <v/>
      </c>
      <c r="N29" s="71" t="str">
        <f t="shared" ca="1" si="70"/>
        <v/>
      </c>
      <c r="O29" s="40" t="str">
        <f t="shared" ca="1" si="69"/>
        <v/>
      </c>
      <c r="P29" s="71" t="str">
        <f t="shared" ca="1" si="70"/>
        <v/>
      </c>
      <c r="Q29" s="40" t="str">
        <f t="shared" ca="1" si="69"/>
        <v/>
      </c>
      <c r="R29" s="71" t="str">
        <f t="shared" ca="1" si="70"/>
        <v/>
      </c>
      <c r="S29" s="40" t="str">
        <f t="shared" ca="1" si="69"/>
        <v/>
      </c>
      <c r="T29" s="71" t="str">
        <f t="shared" ca="1" si="70"/>
        <v/>
      </c>
      <c r="U29" s="40" t="str">
        <f t="shared" ca="1" si="69"/>
        <v/>
      </c>
      <c r="V29" s="71" t="str">
        <f t="shared" ca="1" si="70"/>
        <v/>
      </c>
      <c r="W29" s="40" t="str">
        <f t="shared" ca="1" si="69"/>
        <v/>
      </c>
      <c r="X29" s="71" t="str">
        <f t="shared" ca="1" si="70"/>
        <v/>
      </c>
      <c r="Y29" s="40" t="str">
        <f t="shared" ca="1" si="69"/>
        <v/>
      </c>
      <c r="Z29" s="71" t="str">
        <f t="shared" ca="1" si="70"/>
        <v/>
      </c>
      <c r="AA29" s="40" t="str">
        <f t="shared" ca="1" si="69"/>
        <v/>
      </c>
      <c r="AB29" s="71" t="str">
        <f t="shared" ca="1" si="70"/>
        <v/>
      </c>
      <c r="AC29" s="40" t="str">
        <f t="shared" ca="1" si="69"/>
        <v/>
      </c>
      <c r="AD29" s="71" t="str">
        <f t="shared" ca="1" si="70"/>
        <v/>
      </c>
      <c r="AE29" s="40" t="str">
        <f t="shared" ca="1" si="69"/>
        <v/>
      </c>
      <c r="AF29" s="71" t="str">
        <f t="shared" ca="1" si="70"/>
        <v/>
      </c>
      <c r="AG29" s="40" t="str">
        <f t="shared" ca="1" si="69"/>
        <v/>
      </c>
      <c r="AH29" s="71" t="str">
        <f t="shared" ca="1" si="70"/>
        <v/>
      </c>
      <c r="AI29" s="40" t="str">
        <f t="shared" ca="1" si="69"/>
        <v/>
      </c>
      <c r="AJ29" s="71" t="str">
        <f t="shared" ca="1" si="70"/>
        <v/>
      </c>
      <c r="AK29" s="40" t="str">
        <f t="shared" ca="1" si="69"/>
        <v/>
      </c>
      <c r="AL29" s="71" t="str">
        <f t="shared" ca="1" si="70"/>
        <v/>
      </c>
      <c r="AM29" s="40" t="str">
        <f t="shared" ca="1" si="69"/>
        <v/>
      </c>
      <c r="AN29" s="71" t="str">
        <f t="shared" ca="1" si="70"/>
        <v/>
      </c>
      <c r="AO29" s="40" t="str">
        <f t="shared" ca="1" si="69"/>
        <v/>
      </c>
      <c r="AP29" s="71" t="str">
        <f t="shared" ca="1" si="70"/>
        <v/>
      </c>
      <c r="AQ29" s="40" t="str">
        <f t="shared" ca="1" si="69"/>
        <v/>
      </c>
      <c r="AR29" s="71" t="str">
        <f t="shared" ca="1" si="70"/>
        <v/>
      </c>
      <c r="AS29" s="40" t="str">
        <f t="shared" ca="1" si="69"/>
        <v/>
      </c>
      <c r="AT29" s="71" t="str">
        <f t="shared" ca="1" si="70"/>
        <v/>
      </c>
      <c r="AU29" s="40" t="str">
        <f t="shared" ref="AU29:BN29" ca="1" si="71">IF(OR(AU$2="",AV29=""),"",VLOOKUP($A29,INDIRECT(AU$2&amp;"!$AE$3:$AL$29"),8,FALSE))</f>
        <v/>
      </c>
      <c r="AV29" s="71" t="str">
        <f t="shared" ref="AV29:BN29" ca="1" si="72">IF(AU$2="","",IF(TYPE(VLOOKUP($A29,INDIRECT(AU$2&amp;"!$AK$3:$AK$29"),1,FALSE))=16,"","X"))</f>
        <v/>
      </c>
      <c r="AW29" s="40" t="str">
        <f t="shared" ca="1" si="71"/>
        <v/>
      </c>
      <c r="AX29" s="71" t="str">
        <f t="shared" ca="1" si="72"/>
        <v/>
      </c>
      <c r="AY29" s="40" t="str">
        <f t="shared" ca="1" si="71"/>
        <v/>
      </c>
      <c r="AZ29" s="71" t="str">
        <f t="shared" ca="1" si="72"/>
        <v/>
      </c>
      <c r="BA29" s="40" t="str">
        <f t="shared" ca="1" si="71"/>
        <v/>
      </c>
      <c r="BB29" s="71" t="str">
        <f t="shared" ca="1" si="72"/>
        <v/>
      </c>
      <c r="BC29" s="40" t="str">
        <f t="shared" ca="1" si="71"/>
        <v/>
      </c>
      <c r="BD29" s="71" t="str">
        <f t="shared" ca="1" si="72"/>
        <v/>
      </c>
      <c r="BE29" s="40" t="str">
        <f t="shared" ca="1" si="71"/>
        <v/>
      </c>
      <c r="BF29" s="71" t="str">
        <f t="shared" ca="1" si="72"/>
        <v/>
      </c>
      <c r="BG29" s="40" t="str">
        <f t="shared" ca="1" si="71"/>
        <v/>
      </c>
      <c r="BH29" s="71" t="str">
        <f t="shared" ca="1" si="72"/>
        <v/>
      </c>
      <c r="BI29" s="40" t="str">
        <f t="shared" ca="1" si="71"/>
        <v/>
      </c>
      <c r="BJ29" s="71" t="str">
        <f t="shared" ca="1" si="72"/>
        <v/>
      </c>
      <c r="BK29" s="40" t="str">
        <f t="shared" ca="1" si="71"/>
        <v/>
      </c>
      <c r="BL29" s="71" t="str">
        <f t="shared" ca="1" si="72"/>
        <v/>
      </c>
      <c r="BM29" s="40" t="str">
        <f t="shared" ca="1" si="71"/>
        <v/>
      </c>
      <c r="BN29" s="71" t="str">
        <f t="shared" ca="1" si="72"/>
        <v/>
      </c>
      <c r="BO29" s="64"/>
    </row>
    <row r="30" spans="1:67 16384:16384" ht="15.75" thickBot="1" x14ac:dyDescent="0.3">
      <c r="A30" s="83" t="s">
        <v>50</v>
      </c>
      <c r="B30" s="36">
        <f ca="1">SUM(B3:B29)</f>
        <v>36</v>
      </c>
      <c r="C30" s="36">
        <f ca="1">SUM(C3:C29)</f>
        <v>23</v>
      </c>
      <c r="D30" s="84" t="str">
        <f t="shared" ref="D19:F30" ca="1" si="73">IF(C$2="","",IF(TYPE(VLOOKUP($A30,INDIRECT(C$2&amp;"!$AF$3:$AF$29"),1,FALSE))=16,"","X"))</f>
        <v/>
      </c>
      <c r="E30" s="36">
        <f ca="1">SUM(E3:E29)</f>
        <v>13</v>
      </c>
      <c r="F30" s="84" t="str">
        <f t="shared" ca="1" si="73"/>
        <v/>
      </c>
      <c r="G30" s="36">
        <f ca="1">SUM(G3:G29)</f>
        <v>0</v>
      </c>
      <c r="H30" s="84" t="str">
        <f t="shared" ref="H19:H30" ca="1" si="74">IF(G$2="","",IF(TYPE(VLOOKUP($A30,INDIRECT(G$2&amp;"!$AF$3:$AF$29"),1,FALSE))=16,"","X"))</f>
        <v/>
      </c>
      <c r="I30" s="36">
        <f ca="1">SUM(I3:I29)</f>
        <v>0</v>
      </c>
      <c r="J30" s="84" t="str">
        <f t="shared" ref="J4:J30" ca="1" si="75">IF(I$2="","",IF(TYPE(VLOOKUP($A30,INDIRECT(I$2&amp;"!$AF$3:$AF$29"),1,FALSE))=16,"","X"))</f>
        <v/>
      </c>
      <c r="K30" s="36">
        <f ca="1">SUM(K3:K29)</f>
        <v>0</v>
      </c>
      <c r="L30" s="84" t="str">
        <f t="shared" ref="L19:L30" ca="1" si="76">IF(K$2="","",IF(TYPE(VLOOKUP($A30,INDIRECT(K$2&amp;"!$AF$3:$AF$29"),1,FALSE))=16,"","X"))</f>
        <v/>
      </c>
      <c r="M30" s="36">
        <f ca="1">SUM(M3:M29)</f>
        <v>0</v>
      </c>
      <c r="N30" s="84" t="str">
        <f t="shared" ref="N4:N30" ca="1" si="77">IF(M$2="","",IF(TYPE(VLOOKUP($A30,INDIRECT(M$2&amp;"!$AF$3:$AF$29"),1,FALSE))=16,"","X"))</f>
        <v/>
      </c>
      <c r="O30" s="36">
        <f ca="1">SUM(O3:O29)</f>
        <v>0</v>
      </c>
      <c r="P30" s="84" t="str">
        <f t="shared" ref="P19:P30" ca="1" si="78">IF(O$2="","",IF(TYPE(VLOOKUP($A30,INDIRECT(O$2&amp;"!$AF$3:$AF$29"),1,FALSE))=16,"","X"))</f>
        <v/>
      </c>
      <c r="Q30" s="36">
        <f ca="1">SUM(Q3:Q29)</f>
        <v>0</v>
      </c>
      <c r="R30" s="84" t="str">
        <f t="shared" ref="R4:R30" ca="1" si="79">IF(Q$2="","",IF(TYPE(VLOOKUP($A30,INDIRECT(Q$2&amp;"!$AF$3:$AF$29"),1,FALSE))=16,"","X"))</f>
        <v/>
      </c>
      <c r="S30" s="36">
        <f ca="1">SUM(S3:S29)</f>
        <v>0</v>
      </c>
      <c r="T30" s="84" t="str">
        <f t="shared" ref="T19:T30" ca="1" si="80">IF(S$2="","",IF(TYPE(VLOOKUP($A30,INDIRECT(S$2&amp;"!$AF$3:$AF$29"),1,FALSE))=16,"","X"))</f>
        <v/>
      </c>
      <c r="U30" s="36">
        <f ca="1">SUM(U3:U29)</f>
        <v>0</v>
      </c>
      <c r="V30" s="84" t="str">
        <f t="shared" ref="V20:V30" ca="1" si="81">IF(U$2="","",IF(TYPE(VLOOKUP($A30,INDIRECT(U$2&amp;"!$AF$3:$AF$29"),1,FALSE))=16,"","X"))</f>
        <v/>
      </c>
      <c r="W30" s="36">
        <f ca="1">SUM(W3:W29)</f>
        <v>0</v>
      </c>
      <c r="X30" s="84" t="str">
        <f t="shared" ref="X19:X30" ca="1" si="82">IF(W$2="","",IF(TYPE(VLOOKUP($A30,INDIRECT(W$2&amp;"!$AF$3:$AF$29"),1,FALSE))=16,"","X"))</f>
        <v/>
      </c>
      <c r="Y30" s="36">
        <f ca="1">SUM(Y3:Y29)</f>
        <v>0</v>
      </c>
      <c r="Z30" s="84" t="str">
        <f t="shared" ref="Z4:Z30" ca="1" si="83">IF(Y$2="","",IF(TYPE(VLOOKUP($A30,INDIRECT(Y$2&amp;"!$AF$3:$AF$29"),1,FALSE))=16,"","X"))</f>
        <v/>
      </c>
      <c r="AA30" s="36">
        <f ca="1">SUM(AA3:AA29)</f>
        <v>0</v>
      </c>
      <c r="AB30" s="84" t="str">
        <f t="shared" ref="AB19:AB30" ca="1" si="84">IF(AA$2="","",IF(TYPE(VLOOKUP($A30,INDIRECT(AA$2&amp;"!$AF$3:$AF$29"),1,FALSE))=16,"","X"))</f>
        <v/>
      </c>
      <c r="AC30" s="36">
        <f ca="1">SUM(AC3:AC29)</f>
        <v>0</v>
      </c>
      <c r="AD30" s="84" t="str">
        <f t="shared" ref="AD4:AD30" ca="1" si="85">IF(AC$2="","",IF(TYPE(VLOOKUP($A30,INDIRECT(AC$2&amp;"!$AF$3:$AF$29"),1,FALSE))=16,"","X"))</f>
        <v/>
      </c>
      <c r="AE30" s="36">
        <f ca="1">SUM(AE3:AE29)</f>
        <v>0</v>
      </c>
      <c r="AF30" s="84" t="str">
        <f t="shared" ref="AF19:AF30" ca="1" si="86">IF(AE$2="","",IF(TYPE(VLOOKUP($A30,INDIRECT(AE$2&amp;"!$AF$3:$AF$29"),1,FALSE))=16,"","X"))</f>
        <v/>
      </c>
      <c r="AG30" s="36">
        <f ca="1">SUM(AG3:AG29)</f>
        <v>0</v>
      </c>
      <c r="AH30" s="84" t="str">
        <f t="shared" ref="AH4:AH30" ca="1" si="87">IF(AG$2="","",IF(TYPE(VLOOKUP($A30,INDIRECT(AG$2&amp;"!$AF$3:$AF$29"),1,FALSE))=16,"","X"))</f>
        <v/>
      </c>
      <c r="AI30" s="36">
        <f ca="1">SUM(AI3:AI29)</f>
        <v>0</v>
      </c>
      <c r="AJ30" s="84" t="str">
        <f t="shared" ref="AJ19:AJ30" ca="1" si="88">IF(AI$2="","",IF(TYPE(VLOOKUP($A30,INDIRECT(AI$2&amp;"!$AF$3:$AF$29"),1,FALSE))=16,"","X"))</f>
        <v/>
      </c>
      <c r="AK30" s="36">
        <f ca="1">SUM(AK3:AK29)</f>
        <v>0</v>
      </c>
      <c r="AL30" s="84" t="str">
        <f t="shared" ref="AL20:AL30" ca="1" si="89">IF(AK$2="","",IF(TYPE(VLOOKUP($A30,INDIRECT(AK$2&amp;"!$AF$3:$AF$29"),1,FALSE))=16,"","X"))</f>
        <v/>
      </c>
      <c r="AM30" s="36">
        <f ca="1">SUM(AM3:AM29)</f>
        <v>0</v>
      </c>
      <c r="AN30" s="84" t="str">
        <f t="shared" ref="AN19:AN30" ca="1" si="90">IF(AM$2="","",IF(TYPE(VLOOKUP($A30,INDIRECT(AM$2&amp;"!$AF$3:$AF$29"),1,FALSE))=16,"","X"))</f>
        <v/>
      </c>
      <c r="AO30" s="36">
        <f ca="1">SUM(AO3:AO29)</f>
        <v>0</v>
      </c>
      <c r="AP30" s="84" t="str">
        <f t="shared" ref="AP4:AP30" ca="1" si="91">IF(AO$2="","",IF(TYPE(VLOOKUP($A30,INDIRECT(AO$2&amp;"!$AF$3:$AF$29"),1,FALSE))=16,"","X"))</f>
        <v/>
      </c>
      <c r="AQ30" s="36">
        <f ca="1">SUM(AQ3:AQ29)</f>
        <v>0</v>
      </c>
      <c r="AR30" s="84" t="str">
        <f t="shared" ref="AR19:AR30" ca="1" si="92">IF(AQ$2="","",IF(TYPE(VLOOKUP($A30,INDIRECT(AQ$2&amp;"!$AF$3:$AF$29"),1,FALSE))=16,"","X"))</f>
        <v/>
      </c>
      <c r="AS30" s="36">
        <f ca="1">SUM(AS3:AS29)</f>
        <v>0</v>
      </c>
      <c r="AT30" s="84" t="str">
        <f t="shared" ref="AT4:AT30" ca="1" si="93">IF(AS$2="","",IF(TYPE(VLOOKUP($A30,INDIRECT(AS$2&amp;"!$AF$3:$AF$29"),1,FALSE))=16,"","X"))</f>
        <v/>
      </c>
      <c r="AU30" s="36">
        <f ca="1">SUM(AU3:AU29)</f>
        <v>0</v>
      </c>
      <c r="AV30" s="84" t="str">
        <f t="shared" ref="AV19:AV30" ca="1" si="94">IF(AU$2="","",IF(TYPE(VLOOKUP($A30,INDIRECT(AU$2&amp;"!$AF$3:$AF$29"),1,FALSE))=16,"","X"))</f>
        <v/>
      </c>
      <c r="AW30" s="36">
        <f ca="1">SUM(AW3:AW29)</f>
        <v>0</v>
      </c>
      <c r="AX30" s="84" t="str">
        <f t="shared" ref="AX4:AX30" ca="1" si="95">IF(AW$2="","",IF(TYPE(VLOOKUP($A30,INDIRECT(AW$2&amp;"!$AF$3:$AF$29"),1,FALSE))=16,"","X"))</f>
        <v/>
      </c>
      <c r="AY30" s="36">
        <f ca="1">SUM(AY3:AY29)</f>
        <v>0</v>
      </c>
      <c r="AZ30" s="84" t="str">
        <f t="shared" ref="AZ19:AZ30" ca="1" si="96">IF(AY$2="","",IF(TYPE(VLOOKUP($A30,INDIRECT(AY$2&amp;"!$AF$3:$AF$29"),1,FALSE))=16,"","X"))</f>
        <v/>
      </c>
      <c r="BA30" s="36">
        <f ca="1">SUM(BA3:BA29)</f>
        <v>0</v>
      </c>
      <c r="BB30" s="84" t="str">
        <f t="shared" ref="BB20:BB30" ca="1" si="97">IF(BA$2="","",IF(TYPE(VLOOKUP($A30,INDIRECT(BA$2&amp;"!$AF$3:$AF$29"),1,FALSE))=16,"","X"))</f>
        <v/>
      </c>
      <c r="BC30" s="36">
        <f ca="1">SUM(BC3:BC29)</f>
        <v>0</v>
      </c>
      <c r="BD30" s="84" t="str">
        <f t="shared" ref="BD19:BD30" ca="1" si="98">IF(BC$2="","",IF(TYPE(VLOOKUP($A30,INDIRECT(BC$2&amp;"!$AF$3:$AF$29"),1,FALSE))=16,"","X"))</f>
        <v/>
      </c>
      <c r="BE30" s="36">
        <f ca="1">SUM(BE3:BE29)</f>
        <v>0</v>
      </c>
      <c r="BF30" s="84" t="str">
        <f t="shared" ref="BF4:BF30" ca="1" si="99">IF(BE$2="","",IF(TYPE(VLOOKUP($A30,INDIRECT(BE$2&amp;"!$AF$3:$AF$29"),1,FALSE))=16,"","X"))</f>
        <v/>
      </c>
      <c r="BG30" s="36">
        <f ca="1">SUM(BG3:BG29)</f>
        <v>0</v>
      </c>
      <c r="BH30" s="84" t="str">
        <f t="shared" ref="BH19:BH30" ca="1" si="100">IF(BG$2="","",IF(TYPE(VLOOKUP($A30,INDIRECT(BG$2&amp;"!$AF$3:$AF$29"),1,FALSE))=16,"","X"))</f>
        <v/>
      </c>
      <c r="BI30" s="36">
        <f ca="1">SUM(BI3:BI29)</f>
        <v>0</v>
      </c>
      <c r="BJ30" s="84" t="str">
        <f t="shared" ref="BJ4:BJ30" ca="1" si="101">IF(BI$2="","",IF(TYPE(VLOOKUP($A30,INDIRECT(BI$2&amp;"!$AF$3:$AF$29"),1,FALSE))=16,"","X"))</f>
        <v/>
      </c>
      <c r="BK30" s="36">
        <f ca="1">SUM(BK3:BK29)</f>
        <v>0</v>
      </c>
      <c r="BL30" s="84" t="str">
        <f t="shared" ref="BL19:BL30" ca="1" si="102">IF(BK$2="","",IF(TYPE(VLOOKUP($A30,INDIRECT(BK$2&amp;"!$AF$3:$AF$29"),1,FALSE))=16,"","X"))</f>
        <v/>
      </c>
      <c r="BM30" s="36">
        <f ca="1">SUM(BM3:BM29)</f>
        <v>0</v>
      </c>
      <c r="BN30" s="84" t="str">
        <f t="shared" ref="BN4:BN30" ca="1" si="103">IF(BM$2="","",IF(TYPE(VLOOKUP($A30,INDIRECT(BM$2&amp;"!$AF$3:$AF$29"),1,FALSE))=16,"","X"))</f>
        <v/>
      </c>
      <c r="BO30" s="86"/>
      <c r="XFD30" s="36">
        <f>SUM(XFD3:XFD29)</f>
        <v>0</v>
      </c>
    </row>
  </sheetData>
  <conditionalFormatting sqref="B3:B29">
    <cfRule type="expression" dxfId="26" priority="5">
      <formula>C3="X"</formula>
    </cfRule>
  </conditionalFormatting>
  <conditionalFormatting sqref="C3:C29 E3:E29 G3:G29 I3:I29 K3:K29 M3:M29 O3:O29 Q3:Q29 S3:S29 U3:U29 W3:W29 Y3:Y29 AA3:AA29 AC3:AC29 AE3:AE29 AG3:AG29 AI3:AI29 AK3:AK29 AM3:AM29 AO3:AO29 AQ3:AQ29 AS3:AS29 AU3:AU29 AW3:AW29 AY3:AY29 BA3:BA29 BC3:BC29 BE3:BE29 BG3:BG29 BI3:BI29 BK3:BK29 BM3:BM29">
    <cfRule type="expression" dxfId="25" priority="3">
      <formula>D3="X"</formula>
    </cfRule>
  </conditionalFormatting>
  <pageMargins left="0.7" right="0.7" top="0.75" bottom="0.75" header="0.3" footer="0.3"/>
  <ignoredErrors>
    <ignoredError sqref="D3:BM3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showGridLines="0" zoomScale="86" zoomScaleNormal="86" workbookViewId="0">
      <selection activeCell="AT9" sqref="AT9"/>
    </sheetView>
  </sheetViews>
  <sheetFormatPr baseColWidth="10" defaultRowHeight="18.75" x14ac:dyDescent="0.3"/>
  <cols>
    <col min="1" max="1" width="5.140625" style="4" bestFit="1" customWidth="1"/>
    <col min="2" max="2" width="3.42578125" bestFit="1" customWidth="1"/>
    <col min="3" max="3" width="4.140625" style="4" bestFit="1" customWidth="1"/>
    <col min="4" max="4" width="2" style="4" bestFit="1" customWidth="1"/>
    <col min="5" max="5" width="6" style="4" bestFit="1" customWidth="1"/>
    <col min="6" max="6" width="2" style="4" bestFit="1" customWidth="1"/>
    <col min="7" max="7" width="3.42578125" style="4" bestFit="1" customWidth="1"/>
    <col min="8" max="8" width="3.5703125" style="4" customWidth="1"/>
    <col min="9" max="9" width="11.28515625" bestFit="1" customWidth="1"/>
    <col min="10" max="10" width="7.42578125" bestFit="1" customWidth="1"/>
    <col min="11" max="11" width="4.28515625" bestFit="1" customWidth="1"/>
    <col min="12" max="12" width="2.28515625" bestFit="1" customWidth="1"/>
    <col min="13" max="13" width="4.28515625" bestFit="1" customWidth="1"/>
    <col min="14" max="14" width="2.28515625" bestFit="1" customWidth="1"/>
    <col min="15" max="15" width="12.5703125" style="52" bestFit="1" customWidth="1"/>
    <col min="16" max="19" width="3.7109375" customWidth="1"/>
    <col min="20" max="20" width="1.28515625" customWidth="1"/>
    <col min="22" max="22" width="5.140625" style="4" bestFit="1" customWidth="1"/>
    <col min="23" max="23" width="3.42578125" style="4" bestFit="1" customWidth="1"/>
    <col min="24" max="24" width="4.140625" style="4" bestFit="1" customWidth="1"/>
    <col min="25" max="25" width="2" style="4" bestFit="1" customWidth="1"/>
    <col min="26" max="26" width="6" style="4" bestFit="1" customWidth="1"/>
    <col min="27" max="27" width="2" style="4" bestFit="1" customWidth="1"/>
    <col min="28" max="28" width="3.42578125" bestFit="1" customWidth="1"/>
    <col min="29" max="29" width="3.42578125" style="4" bestFit="1" customWidth="1"/>
    <col min="30" max="30" width="5.5703125" style="123" bestFit="1" customWidth="1"/>
    <col min="31" max="31" width="14.7109375" bestFit="1" customWidth="1"/>
    <col min="32" max="32" width="4.5703125" style="50" bestFit="1" customWidth="1"/>
    <col min="33" max="33" width="2.7109375" style="51" bestFit="1" customWidth="1"/>
    <col min="34" max="34" width="6.140625" style="50" bestFit="1" customWidth="1"/>
    <col min="35" max="35" width="2.5703125" style="51" bestFit="1" customWidth="1"/>
    <col min="36" max="36" width="12.5703125" bestFit="1" customWidth="1"/>
    <col min="37" max="37" width="1.28515625" customWidth="1"/>
    <col min="38" max="38" width="6.5703125" hidden="1" customWidth="1"/>
    <col min="39" max="39" width="11.42578125" hidden="1" customWidth="1"/>
    <col min="40" max="42" width="11.42578125" style="4" hidden="1" customWidth="1"/>
    <col min="43" max="44" width="11.42578125" customWidth="1"/>
    <col min="46" max="46" width="14" bestFit="1" customWidth="1"/>
  </cols>
  <sheetData>
    <row r="1" spans="1:46" ht="15.75" thickBot="1" x14ac:dyDescent="0.3">
      <c r="A1" s="56" t="s">
        <v>51</v>
      </c>
      <c r="B1" s="57"/>
      <c r="C1" s="57"/>
      <c r="D1" s="57"/>
      <c r="E1" s="57"/>
      <c r="F1" s="57"/>
      <c r="G1" s="57"/>
      <c r="H1" s="57"/>
      <c r="I1" s="94"/>
      <c r="J1" s="94"/>
      <c r="K1" s="94"/>
      <c r="L1" s="94"/>
      <c r="M1" s="94"/>
      <c r="N1" s="94"/>
      <c r="O1" s="95"/>
      <c r="P1" s="78" t="s">
        <v>65</v>
      </c>
      <c r="Q1" s="79"/>
      <c r="R1" s="79"/>
      <c r="S1" s="79"/>
      <c r="T1" s="79"/>
      <c r="V1" s="56" t="s">
        <v>50</v>
      </c>
      <c r="W1" s="57"/>
      <c r="X1" s="57"/>
      <c r="Y1" s="57"/>
      <c r="Z1" s="57"/>
      <c r="AA1" s="57"/>
      <c r="AB1" s="57"/>
      <c r="AC1" s="57"/>
      <c r="AD1" s="94"/>
      <c r="AE1" s="94"/>
      <c r="AF1" s="94"/>
      <c r="AG1" s="94"/>
      <c r="AH1" s="94"/>
      <c r="AI1" s="94"/>
      <c r="AJ1" s="94"/>
      <c r="AK1" s="58"/>
      <c r="AN1" s="4" t="s">
        <v>66</v>
      </c>
    </row>
    <row r="2" spans="1:46" x14ac:dyDescent="0.3">
      <c r="A2" s="53" t="s">
        <v>49</v>
      </c>
      <c r="B2" s="54"/>
      <c r="C2" s="54"/>
      <c r="D2" s="54"/>
      <c r="E2" s="54"/>
      <c r="F2" s="54"/>
      <c r="G2" s="55"/>
      <c r="I2" s="105" t="s">
        <v>52</v>
      </c>
      <c r="J2" s="106" t="s">
        <v>54</v>
      </c>
      <c r="K2" s="105" t="s">
        <v>48</v>
      </c>
      <c r="L2" s="107" t="s">
        <v>47</v>
      </c>
      <c r="M2" s="105" t="s">
        <v>48</v>
      </c>
      <c r="N2" s="106" t="s">
        <v>47</v>
      </c>
      <c r="O2" s="108" t="s">
        <v>53</v>
      </c>
      <c r="P2" s="132">
        <v>1</v>
      </c>
      <c r="Q2" s="133">
        <v>2</v>
      </c>
      <c r="R2" s="134"/>
      <c r="S2" s="135"/>
      <c r="T2" s="64"/>
      <c r="V2" s="53" t="s">
        <v>49</v>
      </c>
      <c r="W2" s="54"/>
      <c r="X2" s="54"/>
      <c r="Y2" s="54"/>
      <c r="Z2" s="54"/>
      <c r="AA2" s="54"/>
      <c r="AB2" s="55"/>
      <c r="AC2" s="17">
        <f>SUM(AC3:AC30)</f>
        <v>10</v>
      </c>
      <c r="AD2" s="109" t="s">
        <v>56</v>
      </c>
      <c r="AE2" s="106" t="s">
        <v>52</v>
      </c>
      <c r="AF2" s="109" t="s">
        <v>48</v>
      </c>
      <c r="AG2" s="110" t="s">
        <v>47</v>
      </c>
      <c r="AH2" s="109" t="s">
        <v>48</v>
      </c>
      <c r="AI2" s="111" t="s">
        <v>47</v>
      </c>
      <c r="AJ2" s="108" t="s">
        <v>53</v>
      </c>
      <c r="AK2" s="64"/>
      <c r="AL2" t="s">
        <v>63</v>
      </c>
      <c r="AN2" s="4">
        <v>1</v>
      </c>
      <c r="AO2" s="4">
        <v>2</v>
      </c>
      <c r="AP2" s="4">
        <v>3</v>
      </c>
    </row>
    <row r="3" spans="1:46" x14ac:dyDescent="0.3">
      <c r="A3" s="21" t="s">
        <v>60</v>
      </c>
      <c r="B3" s="22">
        <f>MAX($AD$3:$AD$30)*3</f>
        <v>30</v>
      </c>
      <c r="C3" s="23"/>
      <c r="D3" s="23"/>
      <c r="E3" s="23"/>
      <c r="F3" s="23"/>
      <c r="G3" s="24"/>
      <c r="I3" s="121">
        <v>1</v>
      </c>
      <c r="J3" s="90" t="s">
        <v>55</v>
      </c>
      <c r="K3" s="91">
        <v>2</v>
      </c>
      <c r="L3" s="92">
        <v>2</v>
      </c>
      <c r="M3" s="91">
        <v>1</v>
      </c>
      <c r="N3" s="92">
        <v>1</v>
      </c>
      <c r="O3" s="117">
        <f t="shared" ref="O3:O27" si="0">IF(J3="","",3-(SUMIF($AF$3:$AF$30,$I3,$AG$3:$AG$30)+SUMIF($AH$3:$AH$30,$I3,$AI$3:$AI$30)))</f>
        <v>2</v>
      </c>
      <c r="P3" s="124">
        <v>1</v>
      </c>
      <c r="Q3" s="125"/>
      <c r="R3" s="126"/>
      <c r="S3" s="127"/>
      <c r="T3" s="60">
        <f>IF(J3="","",I3)</f>
        <v>1</v>
      </c>
      <c r="V3" s="21" t="s">
        <v>60</v>
      </c>
      <c r="W3" s="22">
        <f>MAX($AD$3:$AD$30)*3</f>
        <v>30</v>
      </c>
      <c r="X3" s="23"/>
      <c r="Y3" s="23"/>
      <c r="Z3" s="23"/>
      <c r="AA3" s="23"/>
      <c r="AB3" s="24"/>
      <c r="AC3" s="122">
        <v>1</v>
      </c>
      <c r="AD3" s="97">
        <v>1</v>
      </c>
      <c r="AE3" s="136" t="s">
        <v>24</v>
      </c>
      <c r="AF3" s="114">
        <f>IF($AD3="","",VLOOKUP($AD3,$P$3:$T$27,5,FALSE))</f>
        <v>1</v>
      </c>
      <c r="AG3" s="98">
        <v>1</v>
      </c>
      <c r="AH3" s="114">
        <f>IF(AD3="","",IF(AN3&lt;&gt;"",AN3,IF(AO3&lt;&gt;"",AO3,AP3)))</f>
        <v>2</v>
      </c>
      <c r="AI3" s="98">
        <v>2</v>
      </c>
      <c r="AJ3" s="93">
        <f>IF(AD3="","",3-(SUMIF($K$3:$K$27,$AD3,$L$3:$L$27)+SUMIF($M$3:$M$27,$AD3,$N$3:$N$27)))</f>
        <v>2</v>
      </c>
      <c r="AK3" s="60" t="str">
        <f>IF(AD3="","",AE3)</f>
        <v>Fred</v>
      </c>
      <c r="AL3" s="4">
        <f>IF(AD3="","",AG3+AI3)</f>
        <v>3</v>
      </c>
      <c r="AN3" s="4">
        <f>IF($AD3="","",IFERROR(VLOOKUP($AD3,$Q$3:$T$27,4,FALSE),""))</f>
        <v>2</v>
      </c>
      <c r="AO3" s="4" t="str">
        <f>IF($AD3="","",IFERROR(VLOOKUP($AD3,$R$3:$T$27,3,FALSE),""))</f>
        <v/>
      </c>
      <c r="AP3" s="4" t="str">
        <f>+IF($AD3="","",IFERROR(VLOOKUP($AD3,$S$3:$T$27,2,FALSE),""))</f>
        <v/>
      </c>
    </row>
    <row r="4" spans="1:46" x14ac:dyDescent="0.3">
      <c r="A4" s="25" t="s">
        <v>58</v>
      </c>
      <c r="B4" s="48">
        <f>SUM(L3:L27)+SUM(N3:N27)</f>
        <v>19</v>
      </c>
      <c r="C4" s="26"/>
      <c r="D4" s="26"/>
      <c r="E4" s="26" t="s">
        <v>59</v>
      </c>
      <c r="F4" s="26"/>
      <c r="G4" s="27">
        <f>B3-B4</f>
        <v>11</v>
      </c>
      <c r="I4" s="115">
        <v>2</v>
      </c>
      <c r="J4" s="75" t="s">
        <v>55</v>
      </c>
      <c r="K4" s="72">
        <v>3</v>
      </c>
      <c r="L4" s="73">
        <v>0</v>
      </c>
      <c r="M4" s="72"/>
      <c r="N4" s="73"/>
      <c r="O4" s="118">
        <f t="shared" si="0"/>
        <v>1</v>
      </c>
      <c r="P4" s="124">
        <v>2</v>
      </c>
      <c r="Q4" s="125">
        <v>1</v>
      </c>
      <c r="R4" s="126"/>
      <c r="S4" s="127"/>
      <c r="T4" s="60">
        <f>IF(J4="","",I4)</f>
        <v>2</v>
      </c>
      <c r="V4" s="25" t="s">
        <v>58</v>
      </c>
      <c r="W4" s="48">
        <f>SUM(AG3:AG27)+SUM(AI3:AI27)</f>
        <v>23</v>
      </c>
      <c r="X4" s="26"/>
      <c r="Y4" s="26"/>
      <c r="Z4" s="26" t="s">
        <v>59</v>
      </c>
      <c r="AA4" s="26"/>
      <c r="AB4" s="27">
        <f>W3-W4</f>
        <v>7</v>
      </c>
      <c r="AC4" s="122">
        <v>1</v>
      </c>
      <c r="AD4" s="76">
        <v>2</v>
      </c>
      <c r="AE4" s="44" t="s">
        <v>34</v>
      </c>
      <c r="AF4" s="115">
        <f t="shared" ref="AF4:AF30" si="1">IF($AD4="","",VLOOKUP($AD4,$P$3:$T$27,5,FALSE))</f>
        <v>2</v>
      </c>
      <c r="AG4" s="77">
        <v>0</v>
      </c>
      <c r="AH4" s="115">
        <f t="shared" ref="AH4:AH30" si="2">IF(AD4="","",IF(AN4&lt;&gt;"",AN4,IF(AO4&lt;&gt;"",AO4,AP4)))</f>
        <v>3</v>
      </c>
      <c r="AI4" s="77">
        <v>0</v>
      </c>
      <c r="AJ4" s="43">
        <f>IF(AD4="","",3-(SUMIF($K$3:$K$27,$AD4,$L$3:$L$27)+SUMIF($M$3:$M$27,$AD4,$N$3:$N$27)))</f>
        <v>1</v>
      </c>
      <c r="AK4" s="60" t="str">
        <f t="shared" ref="AK4:AK30" si="3">IF(AD4="","",AE4)</f>
        <v>GE</v>
      </c>
      <c r="AL4" s="4">
        <f t="shared" ref="AL4:AL30" si="4">IF(AD4="","",AG4+AI4)</f>
        <v>0</v>
      </c>
      <c r="AN4" s="4">
        <f t="shared" ref="AN4:AO30" si="5">IF($AD4="","",IFERROR(VLOOKUP($AD4,$Q$3:$T$27,4,FALSE),""))</f>
        <v>3</v>
      </c>
      <c r="AO4" s="4" t="str">
        <f t="shared" ref="AO4:AO30" si="6">IF($AD4="","",IFERROR(VLOOKUP($AD4,$R$3:$T$27,3,FALSE),""))</f>
        <v/>
      </c>
      <c r="AP4" s="4" t="str">
        <f t="shared" ref="AP4:AP30" si="7">+IF($AD4="","",IFERROR(VLOOKUP($AD4,$S$3:$T$27,2,FALSE),""))</f>
        <v/>
      </c>
    </row>
    <row r="5" spans="1:46" x14ac:dyDescent="0.3">
      <c r="A5" s="31" t="s">
        <v>57</v>
      </c>
      <c r="B5" s="32"/>
      <c r="C5" s="32"/>
      <c r="D5" s="32"/>
      <c r="E5" s="32"/>
      <c r="F5" s="32"/>
      <c r="G5" s="33"/>
      <c r="I5" s="121">
        <v>3</v>
      </c>
      <c r="J5" s="75" t="s">
        <v>55</v>
      </c>
      <c r="K5" s="72">
        <v>3</v>
      </c>
      <c r="L5" s="73">
        <v>1</v>
      </c>
      <c r="M5" s="72">
        <v>5</v>
      </c>
      <c r="N5" s="73">
        <v>1</v>
      </c>
      <c r="O5" s="118">
        <f t="shared" si="0"/>
        <v>2</v>
      </c>
      <c r="P5" s="124">
        <v>3</v>
      </c>
      <c r="Q5" s="125">
        <v>2</v>
      </c>
      <c r="R5" s="126">
        <v>4</v>
      </c>
      <c r="S5" s="127"/>
      <c r="T5" s="60">
        <f>IF(J5="","",I5)</f>
        <v>3</v>
      </c>
      <c r="V5" s="31" t="s">
        <v>57</v>
      </c>
      <c r="W5" s="32"/>
      <c r="X5" s="32"/>
      <c r="Y5" s="32"/>
      <c r="Z5" s="32"/>
      <c r="AA5" s="32"/>
      <c r="AB5" s="33"/>
      <c r="AC5" s="122">
        <v>1</v>
      </c>
      <c r="AD5" s="76">
        <v>3</v>
      </c>
      <c r="AE5" s="44" t="s">
        <v>20</v>
      </c>
      <c r="AF5" s="115">
        <f t="shared" si="1"/>
        <v>3</v>
      </c>
      <c r="AG5" s="77">
        <v>1</v>
      </c>
      <c r="AH5" s="115">
        <f t="shared" si="2"/>
        <v>4</v>
      </c>
      <c r="AI5" s="77">
        <v>0</v>
      </c>
      <c r="AJ5" s="43">
        <f>IF(AD5="","",3-(SUMIF($K$3:$K$27,$AD5,$L$3:$L$27)+SUMIF($M$3:$M$27,$AD5,$N$3:$N$27)))</f>
        <v>2</v>
      </c>
      <c r="AK5" s="60" t="str">
        <f t="shared" si="3"/>
        <v>Benji</v>
      </c>
      <c r="AL5" s="4">
        <f t="shared" si="4"/>
        <v>1</v>
      </c>
      <c r="AN5" s="4" t="str">
        <f t="shared" si="5"/>
        <v/>
      </c>
      <c r="AO5" s="4">
        <f t="shared" si="6"/>
        <v>4</v>
      </c>
      <c r="AP5" s="4" t="str">
        <f t="shared" si="7"/>
        <v/>
      </c>
    </row>
    <row r="6" spans="1:46" x14ac:dyDescent="0.3">
      <c r="A6" s="21" t="s">
        <v>60</v>
      </c>
      <c r="B6" s="22">
        <f>MAX($AD$3:$AD$30)*2</f>
        <v>20</v>
      </c>
      <c r="C6" s="23"/>
      <c r="D6" s="23"/>
      <c r="E6" s="23" t="s">
        <v>61</v>
      </c>
      <c r="F6" s="23"/>
      <c r="G6" s="74">
        <v>1</v>
      </c>
      <c r="I6" s="115">
        <v>4</v>
      </c>
      <c r="J6" s="75" t="s">
        <v>55</v>
      </c>
      <c r="K6" s="72">
        <v>4</v>
      </c>
      <c r="L6" s="73">
        <v>2</v>
      </c>
      <c r="M6" s="72">
        <v>9</v>
      </c>
      <c r="N6" s="73">
        <v>2</v>
      </c>
      <c r="O6" s="118">
        <f t="shared" si="0"/>
        <v>1</v>
      </c>
      <c r="P6" s="124">
        <v>4</v>
      </c>
      <c r="Q6" s="125">
        <v>6</v>
      </c>
      <c r="R6" s="126">
        <v>3</v>
      </c>
      <c r="S6" s="127"/>
      <c r="T6" s="60">
        <f>IF(J6="","",I6)</f>
        <v>4</v>
      </c>
      <c r="V6" s="21" t="s">
        <v>60</v>
      </c>
      <c r="W6" s="22">
        <f>MAX($AD$3:$AD$30)*2</f>
        <v>20</v>
      </c>
      <c r="X6" s="23"/>
      <c r="Y6" s="23"/>
      <c r="Z6" s="23" t="s">
        <v>61</v>
      </c>
      <c r="AA6" s="23"/>
      <c r="AB6" s="74">
        <v>0</v>
      </c>
      <c r="AC6" s="122">
        <v>1</v>
      </c>
      <c r="AD6" s="76">
        <v>4</v>
      </c>
      <c r="AE6" s="44" t="s">
        <v>26</v>
      </c>
      <c r="AF6" s="115">
        <f t="shared" si="1"/>
        <v>4</v>
      </c>
      <c r="AG6" s="77">
        <v>2</v>
      </c>
      <c r="AH6" s="115">
        <f t="shared" si="2"/>
        <v>3</v>
      </c>
      <c r="AI6" s="77">
        <v>0</v>
      </c>
      <c r="AJ6" s="43">
        <f>IF(AD6="","",3-(SUMIF($K$3:$K$27,$AD6,$L$3:$L$27)+SUMIF($M$3:$M$27,$AD6,$N$3:$N$27)))</f>
        <v>1</v>
      </c>
      <c r="AK6" s="60" t="str">
        <f t="shared" si="3"/>
        <v>Riton</v>
      </c>
      <c r="AL6" s="4">
        <f t="shared" si="4"/>
        <v>2</v>
      </c>
      <c r="AN6" s="4" t="str">
        <f t="shared" si="5"/>
        <v/>
      </c>
      <c r="AO6" s="4">
        <f t="shared" si="6"/>
        <v>3</v>
      </c>
      <c r="AP6" s="4" t="str">
        <f t="shared" si="7"/>
        <v/>
      </c>
    </row>
    <row r="7" spans="1:46" ht="19.5" thickBot="1" x14ac:dyDescent="0.35">
      <c r="A7" s="18" t="s">
        <v>58</v>
      </c>
      <c r="B7" s="19">
        <f>COUNT(K3:K27)+COUNT(M3:M27)</f>
        <v>16</v>
      </c>
      <c r="C7" s="20"/>
      <c r="D7" s="20"/>
      <c r="E7" s="20" t="s">
        <v>59</v>
      </c>
      <c r="F7" s="20"/>
      <c r="G7" s="49">
        <f>B6-B7-G6</f>
        <v>3</v>
      </c>
      <c r="I7" s="121">
        <v>5</v>
      </c>
      <c r="J7" s="75" t="s">
        <v>55</v>
      </c>
      <c r="K7" s="72">
        <v>6</v>
      </c>
      <c r="L7" s="73">
        <v>2</v>
      </c>
      <c r="M7" s="72"/>
      <c r="N7" s="73"/>
      <c r="O7" s="118">
        <f t="shared" si="0"/>
        <v>1</v>
      </c>
      <c r="P7" s="124">
        <v>5</v>
      </c>
      <c r="Q7" s="125">
        <v>7</v>
      </c>
      <c r="R7" s="126"/>
      <c r="S7" s="127"/>
      <c r="T7" s="60">
        <f>IF(J7="","",I7)</f>
        <v>5</v>
      </c>
      <c r="V7" s="18" t="s">
        <v>58</v>
      </c>
      <c r="W7" s="19">
        <f>COUNT(AG3:AG27)+COUNT(AI3:AI27)</f>
        <v>20</v>
      </c>
      <c r="X7" s="20"/>
      <c r="Y7" s="20"/>
      <c r="Z7" s="20" t="s">
        <v>59</v>
      </c>
      <c r="AA7" s="20"/>
      <c r="AB7" s="49">
        <f>W6-W7-AB6</f>
        <v>0</v>
      </c>
      <c r="AC7" s="122">
        <v>1</v>
      </c>
      <c r="AD7" s="76">
        <v>5</v>
      </c>
      <c r="AE7" s="44" t="s">
        <v>31</v>
      </c>
      <c r="AF7" s="115">
        <f t="shared" si="1"/>
        <v>5</v>
      </c>
      <c r="AG7" s="77">
        <v>2</v>
      </c>
      <c r="AH7" s="115">
        <f t="shared" si="2"/>
        <v>7</v>
      </c>
      <c r="AI7" s="77">
        <v>1</v>
      </c>
      <c r="AJ7" s="43">
        <f>IF(AD7="","",3-(SUMIF($K$3:$K$27,$AD7,$L$3:$L$27)+SUMIF($M$3:$M$27,$AD7,$N$3:$N$27)))</f>
        <v>2</v>
      </c>
      <c r="AK7" s="60" t="str">
        <f t="shared" si="3"/>
        <v>Bbge</v>
      </c>
      <c r="AL7" s="4">
        <f t="shared" si="4"/>
        <v>3</v>
      </c>
      <c r="AN7" s="4" t="str">
        <f t="shared" si="5"/>
        <v/>
      </c>
      <c r="AO7" s="4">
        <f t="shared" si="6"/>
        <v>7</v>
      </c>
      <c r="AP7" s="4" t="str">
        <f t="shared" si="7"/>
        <v/>
      </c>
    </row>
    <row r="8" spans="1:46" x14ac:dyDescent="0.3">
      <c r="I8" s="115">
        <v>6</v>
      </c>
      <c r="J8" s="75" t="s">
        <v>55</v>
      </c>
      <c r="K8" s="72">
        <v>7</v>
      </c>
      <c r="L8" s="73">
        <v>2</v>
      </c>
      <c r="M8" s="72">
        <v>8</v>
      </c>
      <c r="N8" s="73">
        <v>3</v>
      </c>
      <c r="O8" s="118">
        <f t="shared" si="0"/>
        <v>0</v>
      </c>
      <c r="P8" s="124">
        <v>6</v>
      </c>
      <c r="Q8" s="125"/>
      <c r="R8" s="126"/>
      <c r="S8" s="127"/>
      <c r="T8" s="60">
        <f>IF(J8="","",I8)</f>
        <v>6</v>
      </c>
      <c r="W8"/>
      <c r="AB8" s="4"/>
      <c r="AC8" s="122">
        <v>1</v>
      </c>
      <c r="AD8" s="76">
        <v>6</v>
      </c>
      <c r="AE8" s="44" t="s">
        <v>36</v>
      </c>
      <c r="AF8" s="115">
        <f t="shared" si="1"/>
        <v>6</v>
      </c>
      <c r="AG8" s="77">
        <v>3</v>
      </c>
      <c r="AH8" s="115">
        <f t="shared" si="2"/>
        <v>4</v>
      </c>
      <c r="AI8" s="77">
        <v>0</v>
      </c>
      <c r="AJ8" s="43">
        <f>IF(AD8="","",3-(SUMIF($K$3:$K$27,$AD8,$L$3:$L$27)+SUMIF($M$3:$M$27,$AD8,$N$3:$N$27)))</f>
        <v>1</v>
      </c>
      <c r="AK8" s="60" t="str">
        <f t="shared" si="3"/>
        <v>Roka</v>
      </c>
      <c r="AL8" s="4">
        <f t="shared" si="4"/>
        <v>3</v>
      </c>
      <c r="AN8" s="4">
        <f t="shared" si="5"/>
        <v>4</v>
      </c>
      <c r="AO8" s="4" t="str">
        <f t="shared" si="6"/>
        <v/>
      </c>
      <c r="AP8" s="4" t="str">
        <f t="shared" si="7"/>
        <v/>
      </c>
    </row>
    <row r="9" spans="1:46" s="4" customFormat="1" x14ac:dyDescent="0.3">
      <c r="I9" s="121">
        <v>7</v>
      </c>
      <c r="J9" s="75" t="s">
        <v>55</v>
      </c>
      <c r="K9" s="72">
        <v>6</v>
      </c>
      <c r="L9" s="73">
        <v>0</v>
      </c>
      <c r="M9" s="72">
        <v>2</v>
      </c>
      <c r="N9" s="73">
        <v>0</v>
      </c>
      <c r="O9" s="118">
        <f t="shared" si="0"/>
        <v>0</v>
      </c>
      <c r="P9" s="124">
        <v>7</v>
      </c>
      <c r="Q9" s="125">
        <v>8</v>
      </c>
      <c r="R9" s="126">
        <v>5</v>
      </c>
      <c r="S9" s="127"/>
      <c r="T9" s="60">
        <f>IF(J9="","",I9)</f>
        <v>7</v>
      </c>
      <c r="AC9" s="122">
        <v>1</v>
      </c>
      <c r="AD9" s="76">
        <v>7</v>
      </c>
      <c r="AE9" s="44" t="s">
        <v>25</v>
      </c>
      <c r="AF9" s="115">
        <f t="shared" si="1"/>
        <v>7</v>
      </c>
      <c r="AG9" s="77">
        <v>1</v>
      </c>
      <c r="AH9" s="115">
        <f t="shared" si="2"/>
        <v>5</v>
      </c>
      <c r="AI9" s="77">
        <v>0</v>
      </c>
      <c r="AJ9" s="43">
        <f>IF(AD9="","",3-(SUMIF($K$3:$K$27,$AD9,$L$3:$L$27)+SUMIF($M$3:$M$27,$AD9,$N$3:$N$27)))</f>
        <v>1</v>
      </c>
      <c r="AK9" s="60" t="str">
        <f t="shared" si="3"/>
        <v>Death</v>
      </c>
      <c r="AL9" s="4">
        <f t="shared" si="4"/>
        <v>1</v>
      </c>
      <c r="AN9" s="4">
        <f t="shared" si="5"/>
        <v>5</v>
      </c>
      <c r="AO9" s="4" t="str">
        <f t="shared" si="6"/>
        <v/>
      </c>
      <c r="AP9" s="4" t="str">
        <f t="shared" si="7"/>
        <v/>
      </c>
    </row>
    <row r="10" spans="1:46" x14ac:dyDescent="0.3">
      <c r="I10" s="115">
        <v>8</v>
      </c>
      <c r="J10" s="75" t="s">
        <v>55</v>
      </c>
      <c r="K10" s="72">
        <v>9</v>
      </c>
      <c r="L10" s="73">
        <v>1</v>
      </c>
      <c r="M10" s="72">
        <v>10</v>
      </c>
      <c r="N10" s="73">
        <v>0</v>
      </c>
      <c r="O10" s="118">
        <f t="shared" si="0"/>
        <v>0</v>
      </c>
      <c r="P10" s="124">
        <v>8</v>
      </c>
      <c r="Q10" s="125"/>
      <c r="R10" s="126"/>
      <c r="S10" s="127"/>
      <c r="T10" s="60">
        <f>IF(J10="","",I10)</f>
        <v>8</v>
      </c>
      <c r="W10"/>
      <c r="AB10" s="4"/>
      <c r="AC10" s="122">
        <v>1</v>
      </c>
      <c r="AD10" s="76">
        <v>8</v>
      </c>
      <c r="AE10" s="44" t="s">
        <v>27</v>
      </c>
      <c r="AF10" s="115">
        <f t="shared" si="1"/>
        <v>8</v>
      </c>
      <c r="AG10" s="77">
        <v>3</v>
      </c>
      <c r="AH10" s="115">
        <f t="shared" si="2"/>
        <v>7</v>
      </c>
      <c r="AI10" s="77">
        <v>1</v>
      </c>
      <c r="AJ10" s="43">
        <f>IF(AD10="","",3-(SUMIF($K$3:$K$27,$AD10,$L$3:$L$27)+SUMIF($M$3:$M$27,$AD10,$N$3:$N$27)))</f>
        <v>0</v>
      </c>
      <c r="AK10" s="60" t="str">
        <f t="shared" si="3"/>
        <v>Reda</v>
      </c>
      <c r="AL10" s="4">
        <f t="shared" si="4"/>
        <v>4</v>
      </c>
      <c r="AN10" s="4">
        <f t="shared" si="5"/>
        <v>7</v>
      </c>
      <c r="AO10" s="4" t="str">
        <f t="shared" si="6"/>
        <v/>
      </c>
      <c r="AP10" s="4" t="str">
        <f t="shared" si="7"/>
        <v/>
      </c>
    </row>
    <row r="11" spans="1:46" x14ac:dyDescent="0.3">
      <c r="I11" s="115">
        <v>9</v>
      </c>
      <c r="J11" s="75" t="s">
        <v>55</v>
      </c>
      <c r="K11" s="72">
        <v>10</v>
      </c>
      <c r="L11" s="73">
        <v>2</v>
      </c>
      <c r="M11" s="72"/>
      <c r="N11" s="73"/>
      <c r="O11" s="118">
        <f t="shared" si="0"/>
        <v>0</v>
      </c>
      <c r="P11" s="124">
        <v>9</v>
      </c>
      <c r="Q11" s="125">
        <v>10</v>
      </c>
      <c r="R11" s="126"/>
      <c r="S11" s="127"/>
      <c r="T11" s="60">
        <f>IF(J11="","",I11)</f>
        <v>9</v>
      </c>
      <c r="W11"/>
      <c r="AB11" s="4"/>
      <c r="AC11" s="122">
        <v>1</v>
      </c>
      <c r="AD11" s="76">
        <v>9</v>
      </c>
      <c r="AE11" s="44" t="s">
        <v>18</v>
      </c>
      <c r="AF11" s="115">
        <f t="shared" si="1"/>
        <v>9</v>
      </c>
      <c r="AG11" s="77">
        <v>3</v>
      </c>
      <c r="AH11" s="115">
        <f t="shared" si="2"/>
        <v>10</v>
      </c>
      <c r="AI11" s="77">
        <v>2</v>
      </c>
      <c r="AJ11" s="43">
        <f>IF(AD11="","",3-(SUMIF($K$3:$K$27,$AD11,$L$3:$L$27)+SUMIF($M$3:$M$27,$AD11,$N$3:$N$27)))</f>
        <v>0</v>
      </c>
      <c r="AK11" s="60" t="str">
        <f t="shared" si="3"/>
        <v>Les hautgrades</v>
      </c>
      <c r="AL11" s="4">
        <f t="shared" si="4"/>
        <v>5</v>
      </c>
      <c r="AN11" s="4">
        <f t="shared" si="5"/>
        <v>10</v>
      </c>
      <c r="AO11" s="4" t="str">
        <f t="shared" si="6"/>
        <v/>
      </c>
      <c r="AP11" s="4" t="str">
        <f t="shared" si="7"/>
        <v/>
      </c>
    </row>
    <row r="12" spans="1:46" x14ac:dyDescent="0.3">
      <c r="I12" s="121">
        <v>10</v>
      </c>
      <c r="J12" s="75" t="s">
        <v>55</v>
      </c>
      <c r="K12" s="72">
        <v>10</v>
      </c>
      <c r="L12" s="73">
        <v>0</v>
      </c>
      <c r="M12" s="138"/>
      <c r="N12" s="73"/>
      <c r="O12" s="118">
        <f>IF(J12="","",3-(SUMIF($AF$3:$AF$30,$I12,$AG$3:$AG$30)+SUMIF($AH$3:$AH$30,$I12,$AI$3:$AI$30)))</f>
        <v>0</v>
      </c>
      <c r="P12" s="124">
        <v>10</v>
      </c>
      <c r="Q12" s="125">
        <v>9</v>
      </c>
      <c r="R12" s="126"/>
      <c r="S12" s="127"/>
      <c r="T12" s="60">
        <f>IF(J12="","",I12)</f>
        <v>10</v>
      </c>
      <c r="W12"/>
      <c r="AB12" s="4"/>
      <c r="AC12" s="122">
        <v>1</v>
      </c>
      <c r="AD12" s="76">
        <v>10</v>
      </c>
      <c r="AE12" s="44" t="s">
        <v>32</v>
      </c>
      <c r="AF12" s="115">
        <f t="shared" si="1"/>
        <v>10</v>
      </c>
      <c r="AG12" s="77">
        <v>1</v>
      </c>
      <c r="AH12" s="115">
        <f t="shared" si="2"/>
        <v>9</v>
      </c>
      <c r="AI12" s="77">
        <v>0</v>
      </c>
      <c r="AJ12" s="43">
        <f>IF(AD12="","",3-(SUMIF($K$3:$K$27,$AD12,$L$3:$L$27)+SUMIF($M$3:$M$27,$AD12,$N$3:$N$27)))</f>
        <v>1</v>
      </c>
      <c r="AK12" s="60" t="str">
        <f t="shared" si="3"/>
        <v>Panthera</v>
      </c>
      <c r="AL12" s="4">
        <f t="shared" si="4"/>
        <v>1</v>
      </c>
      <c r="AN12" s="4">
        <f t="shared" si="5"/>
        <v>9</v>
      </c>
      <c r="AO12" s="4" t="str">
        <f t="shared" si="6"/>
        <v/>
      </c>
      <c r="AP12" s="4" t="str">
        <f t="shared" si="7"/>
        <v/>
      </c>
    </row>
    <row r="13" spans="1:46" x14ac:dyDescent="0.3">
      <c r="I13" s="115">
        <v>11</v>
      </c>
      <c r="J13" s="75"/>
      <c r="K13" s="72"/>
      <c r="L13" s="73"/>
      <c r="M13" s="72"/>
      <c r="N13" s="73"/>
      <c r="O13" s="118" t="str">
        <f t="shared" ref="O13:O27" si="8">IF(J13="","",3-(SUMIF($AF$3:$AF$30,$I13,$AG$3:$AG$30)+SUMIF($AH$3:$AH$30,$I13,$AI$3:$AI$30)))</f>
        <v/>
      </c>
      <c r="P13" s="124"/>
      <c r="Q13" s="125"/>
      <c r="R13" s="126"/>
      <c r="S13" s="127"/>
      <c r="T13" s="60" t="str">
        <f>IF(J13="","",I13)</f>
        <v/>
      </c>
      <c r="W13"/>
      <c r="AB13" s="4"/>
      <c r="AC13" s="122">
        <v>0</v>
      </c>
      <c r="AD13" s="76"/>
      <c r="AE13" s="44" t="s">
        <v>33</v>
      </c>
      <c r="AF13" s="115" t="str">
        <f t="shared" si="1"/>
        <v/>
      </c>
      <c r="AG13" s="77"/>
      <c r="AH13" s="115" t="str">
        <f t="shared" si="2"/>
        <v/>
      </c>
      <c r="AI13" s="77"/>
      <c r="AJ13" s="43" t="str">
        <f>IF(AD13="","",3-(SUMIF($K$3:$K$27,$AD13,$L$3:$L$27)+SUMIF($M$3:$M$27,$AD13,$N$3:$N$27)))</f>
        <v/>
      </c>
      <c r="AK13" s="60" t="str">
        <f t="shared" si="3"/>
        <v/>
      </c>
      <c r="AL13" s="4" t="str">
        <f t="shared" si="4"/>
        <v/>
      </c>
      <c r="AN13" s="4" t="str">
        <f t="shared" si="5"/>
        <v/>
      </c>
      <c r="AO13" s="4" t="str">
        <f t="shared" si="6"/>
        <v/>
      </c>
      <c r="AP13" s="4" t="str">
        <f t="shared" si="7"/>
        <v/>
      </c>
    </row>
    <row r="14" spans="1:46" x14ac:dyDescent="0.3">
      <c r="I14" s="115">
        <v>12</v>
      </c>
      <c r="J14" s="75"/>
      <c r="K14" s="72"/>
      <c r="L14" s="73"/>
      <c r="M14" s="72"/>
      <c r="N14" s="73"/>
      <c r="O14" s="118" t="str">
        <f t="shared" si="8"/>
        <v/>
      </c>
      <c r="P14" s="124"/>
      <c r="Q14" s="125"/>
      <c r="R14" s="126"/>
      <c r="S14" s="127"/>
      <c r="T14" s="60" t="str">
        <f>IF(J14="","",I14)</f>
        <v/>
      </c>
      <c r="W14"/>
      <c r="AB14" s="4"/>
      <c r="AC14" s="122">
        <v>0</v>
      </c>
      <c r="AD14" s="76"/>
      <c r="AE14" s="44">
        <v>921</v>
      </c>
      <c r="AF14" s="115" t="str">
        <f t="shared" si="1"/>
        <v/>
      </c>
      <c r="AG14" s="77"/>
      <c r="AH14" s="115" t="str">
        <f t="shared" si="2"/>
        <v/>
      </c>
      <c r="AI14" s="77"/>
      <c r="AJ14" s="43" t="str">
        <f>IF(AD14="","",3-(SUMIF($K$3:$K$27,$AD14,$L$3:$L$27)+SUMIF($M$3:$M$27,$AD14,$N$3:$N$27)))</f>
        <v/>
      </c>
      <c r="AK14" s="60" t="str">
        <f t="shared" si="3"/>
        <v/>
      </c>
      <c r="AL14" s="4" t="str">
        <f t="shared" si="4"/>
        <v/>
      </c>
      <c r="AN14" s="4" t="str">
        <f t="shared" si="5"/>
        <v/>
      </c>
      <c r="AO14" s="4" t="str">
        <f t="shared" si="6"/>
        <v/>
      </c>
      <c r="AP14" s="4" t="str">
        <f t="shared" si="7"/>
        <v/>
      </c>
    </row>
    <row r="15" spans="1:46" x14ac:dyDescent="0.3">
      <c r="I15" s="115">
        <v>13</v>
      </c>
      <c r="J15" s="75"/>
      <c r="K15" s="72"/>
      <c r="L15" s="73"/>
      <c r="M15" s="72"/>
      <c r="N15" s="73"/>
      <c r="O15" s="118" t="str">
        <f t="shared" si="8"/>
        <v/>
      </c>
      <c r="P15" s="124"/>
      <c r="Q15" s="125"/>
      <c r="R15" s="126"/>
      <c r="S15" s="127"/>
      <c r="T15" s="60" t="str">
        <f>IF(J15="","",I15)</f>
        <v/>
      </c>
      <c r="W15"/>
      <c r="AB15" s="4"/>
      <c r="AC15" s="122">
        <v>0</v>
      </c>
      <c r="AD15" s="76"/>
      <c r="AE15" s="44" t="s">
        <v>21</v>
      </c>
      <c r="AF15" s="115" t="str">
        <f t="shared" si="1"/>
        <v/>
      </c>
      <c r="AG15" s="77"/>
      <c r="AH15" s="115" t="str">
        <f t="shared" si="2"/>
        <v/>
      </c>
      <c r="AI15" s="77"/>
      <c r="AJ15" s="43" t="str">
        <f>IF(AD15="","",3-(SUMIF($K$3:$K$27,$AD15,$L$3:$L$27)+SUMIF($M$3:$M$27,$AD15,$N$3:$N$27)))</f>
        <v/>
      </c>
      <c r="AK15" s="60" t="str">
        <f t="shared" si="3"/>
        <v/>
      </c>
      <c r="AL15" s="4" t="str">
        <f t="shared" si="4"/>
        <v/>
      </c>
      <c r="AN15" s="4" t="str">
        <f t="shared" si="5"/>
        <v/>
      </c>
      <c r="AO15" s="4" t="str">
        <f t="shared" si="6"/>
        <v/>
      </c>
      <c r="AP15" s="4" t="str">
        <f t="shared" si="7"/>
        <v/>
      </c>
      <c r="AT15" s="152"/>
    </row>
    <row r="16" spans="1:46" x14ac:dyDescent="0.3">
      <c r="I16" s="115">
        <v>14</v>
      </c>
      <c r="J16" s="75"/>
      <c r="K16" s="72"/>
      <c r="L16" s="73"/>
      <c r="M16" s="72"/>
      <c r="N16" s="73"/>
      <c r="O16" s="118" t="str">
        <f t="shared" si="8"/>
        <v/>
      </c>
      <c r="P16" s="124"/>
      <c r="Q16" s="125"/>
      <c r="R16" s="126"/>
      <c r="S16" s="127"/>
      <c r="T16" s="60" t="str">
        <f>IF(J16="","",I16)</f>
        <v/>
      </c>
      <c r="W16"/>
      <c r="AB16" s="4"/>
      <c r="AC16" s="122">
        <v>0</v>
      </c>
      <c r="AD16" s="76"/>
      <c r="AE16" s="44" t="s">
        <v>22</v>
      </c>
      <c r="AF16" s="115" t="str">
        <f t="shared" si="1"/>
        <v/>
      </c>
      <c r="AG16" s="77"/>
      <c r="AH16" s="115" t="str">
        <f t="shared" si="2"/>
        <v/>
      </c>
      <c r="AI16" s="77"/>
      <c r="AJ16" s="43" t="str">
        <f>IF(AD16="","",3-(SUMIF($K$3:$K$27,$AD16,$L$3:$L$27)+SUMIF($M$3:$M$27,$AD16,$N$3:$N$27)))</f>
        <v/>
      </c>
      <c r="AK16" s="60" t="str">
        <f t="shared" si="3"/>
        <v/>
      </c>
      <c r="AL16" s="4" t="str">
        <f t="shared" si="4"/>
        <v/>
      </c>
      <c r="AN16" s="4" t="str">
        <f t="shared" si="5"/>
        <v/>
      </c>
      <c r="AO16" s="4" t="str">
        <f t="shared" si="6"/>
        <v/>
      </c>
      <c r="AP16" s="4" t="str">
        <f t="shared" si="7"/>
        <v/>
      </c>
    </row>
    <row r="17" spans="9:46" x14ac:dyDescent="0.3">
      <c r="I17" s="115">
        <v>15</v>
      </c>
      <c r="J17" s="75"/>
      <c r="K17" s="72"/>
      <c r="L17" s="73"/>
      <c r="M17" s="72"/>
      <c r="N17" s="73"/>
      <c r="O17" s="118" t="str">
        <f t="shared" si="8"/>
        <v/>
      </c>
      <c r="P17" s="124"/>
      <c r="Q17" s="125"/>
      <c r="R17" s="126"/>
      <c r="S17" s="127"/>
      <c r="T17" s="60" t="str">
        <f>IF(J17="","",I17)</f>
        <v/>
      </c>
      <c r="W17"/>
      <c r="AB17" s="4"/>
      <c r="AC17" s="122">
        <v>0</v>
      </c>
      <c r="AD17" s="76"/>
      <c r="AE17" s="44" t="s">
        <v>40</v>
      </c>
      <c r="AF17" s="115" t="str">
        <f t="shared" si="1"/>
        <v/>
      </c>
      <c r="AG17" s="77"/>
      <c r="AH17" s="115" t="str">
        <f t="shared" si="2"/>
        <v/>
      </c>
      <c r="AI17" s="77"/>
      <c r="AJ17" s="43" t="str">
        <f>IF(AD17="","",3-(SUMIF($K$3:$K$27,$AD17,$L$3:$L$27)+SUMIF($M$3:$M$27,$AD17,$N$3:$N$27)))</f>
        <v/>
      </c>
      <c r="AK17" s="60" t="str">
        <f t="shared" si="3"/>
        <v/>
      </c>
      <c r="AL17" s="4" t="str">
        <f t="shared" si="4"/>
        <v/>
      </c>
      <c r="AN17" s="4" t="str">
        <f t="shared" si="5"/>
        <v/>
      </c>
      <c r="AO17" s="4" t="str">
        <f t="shared" si="6"/>
        <v/>
      </c>
      <c r="AP17" s="4" t="str">
        <f t="shared" si="7"/>
        <v/>
      </c>
      <c r="AT17" s="152"/>
    </row>
    <row r="18" spans="9:46" x14ac:dyDescent="0.3">
      <c r="I18" s="115">
        <v>16</v>
      </c>
      <c r="J18" s="75"/>
      <c r="K18" s="72"/>
      <c r="L18" s="73"/>
      <c r="M18" s="72"/>
      <c r="N18" s="73"/>
      <c r="O18" s="118" t="str">
        <f t="shared" si="8"/>
        <v/>
      </c>
      <c r="P18" s="124"/>
      <c r="Q18" s="125"/>
      <c r="R18" s="126"/>
      <c r="S18" s="127"/>
      <c r="T18" s="60" t="str">
        <f>IF(J18="","",I18)</f>
        <v/>
      </c>
      <c r="W18"/>
      <c r="AB18" s="4"/>
      <c r="AC18" s="122">
        <v>0</v>
      </c>
      <c r="AD18" s="76"/>
      <c r="AE18" s="44" t="s">
        <v>23</v>
      </c>
      <c r="AF18" s="115" t="str">
        <f t="shared" si="1"/>
        <v/>
      </c>
      <c r="AG18" s="77"/>
      <c r="AH18" s="115" t="str">
        <f t="shared" si="2"/>
        <v/>
      </c>
      <c r="AI18" s="77"/>
      <c r="AJ18" s="43" t="str">
        <f>IF(AD18="","",3-(SUMIF($K$3:$K$27,$AD18,$L$3:$L$27)+SUMIF($M$3:$M$27,$AD18,$N$3:$N$27)))</f>
        <v/>
      </c>
      <c r="AK18" s="60" t="str">
        <f t="shared" si="3"/>
        <v/>
      </c>
      <c r="AL18" s="4" t="str">
        <f t="shared" si="4"/>
        <v/>
      </c>
      <c r="AN18" s="4" t="str">
        <f t="shared" si="5"/>
        <v/>
      </c>
      <c r="AO18" s="4" t="str">
        <f t="shared" si="6"/>
        <v/>
      </c>
      <c r="AP18" s="4" t="str">
        <f t="shared" si="7"/>
        <v/>
      </c>
    </row>
    <row r="19" spans="9:46" x14ac:dyDescent="0.3">
      <c r="I19" s="115">
        <v>17</v>
      </c>
      <c r="J19" s="75"/>
      <c r="K19" s="72"/>
      <c r="L19" s="73"/>
      <c r="M19" s="72"/>
      <c r="N19" s="73"/>
      <c r="O19" s="118" t="str">
        <f t="shared" si="8"/>
        <v/>
      </c>
      <c r="P19" s="124"/>
      <c r="Q19" s="125"/>
      <c r="R19" s="126"/>
      <c r="S19" s="127"/>
      <c r="T19" s="60" t="str">
        <f>IF(J19="","",I19)</f>
        <v/>
      </c>
      <c r="W19"/>
      <c r="AB19" s="4"/>
      <c r="AC19" s="122">
        <v>0</v>
      </c>
      <c r="AD19" s="76"/>
      <c r="AE19" s="44" t="s">
        <v>28</v>
      </c>
      <c r="AF19" s="115" t="str">
        <f t="shared" si="1"/>
        <v/>
      </c>
      <c r="AG19" s="77"/>
      <c r="AH19" s="115" t="str">
        <f t="shared" si="2"/>
        <v/>
      </c>
      <c r="AI19" s="77"/>
      <c r="AJ19" s="43" t="str">
        <f>IF(AD19="","",3-(SUMIF($K$3:$K$27,$AD19,$L$3:$L$27)+SUMIF($M$3:$M$27,$AD19,$N$3:$N$27)))</f>
        <v/>
      </c>
      <c r="AK19" s="60" t="str">
        <f t="shared" si="3"/>
        <v/>
      </c>
      <c r="AL19" s="4" t="str">
        <f t="shared" si="4"/>
        <v/>
      </c>
      <c r="AN19" s="4" t="str">
        <f t="shared" si="5"/>
        <v/>
      </c>
      <c r="AO19" s="4" t="str">
        <f t="shared" si="6"/>
        <v/>
      </c>
      <c r="AP19" s="4" t="str">
        <f t="shared" si="7"/>
        <v/>
      </c>
    </row>
    <row r="20" spans="9:46" x14ac:dyDescent="0.3">
      <c r="I20" s="115">
        <v>18</v>
      </c>
      <c r="J20" s="75"/>
      <c r="K20" s="72"/>
      <c r="L20" s="73"/>
      <c r="M20" s="72"/>
      <c r="N20" s="73"/>
      <c r="O20" s="118" t="str">
        <f t="shared" si="8"/>
        <v/>
      </c>
      <c r="P20" s="124"/>
      <c r="Q20" s="125"/>
      <c r="R20" s="126"/>
      <c r="S20" s="127"/>
      <c r="T20" s="60" t="str">
        <f>IF(J20="","",I20)</f>
        <v/>
      </c>
      <c r="W20"/>
      <c r="AB20" s="4"/>
      <c r="AC20" s="122">
        <v>0</v>
      </c>
      <c r="AD20" s="76"/>
      <c r="AE20" s="44" t="s">
        <v>29</v>
      </c>
      <c r="AF20" s="115" t="str">
        <f t="shared" si="1"/>
        <v/>
      </c>
      <c r="AG20" s="77"/>
      <c r="AH20" s="115" t="str">
        <f t="shared" si="2"/>
        <v/>
      </c>
      <c r="AI20" s="77"/>
      <c r="AJ20" s="43" t="str">
        <f>IF(AD20="","",3-(SUMIF($K$3:$K$27,$AD20,$L$3:$L$27)+SUMIF($M$3:$M$27,$AD20,$N$3:$N$27)))</f>
        <v/>
      </c>
      <c r="AK20" s="60" t="str">
        <f t="shared" si="3"/>
        <v/>
      </c>
      <c r="AL20" s="4" t="str">
        <f t="shared" si="4"/>
        <v/>
      </c>
      <c r="AN20" s="4" t="str">
        <f t="shared" si="5"/>
        <v/>
      </c>
      <c r="AO20" s="4" t="str">
        <f t="shared" si="6"/>
        <v/>
      </c>
      <c r="AP20" s="4" t="str">
        <f t="shared" si="7"/>
        <v/>
      </c>
    </row>
    <row r="21" spans="9:46" x14ac:dyDescent="0.3">
      <c r="I21" s="115">
        <v>19</v>
      </c>
      <c r="J21" s="75"/>
      <c r="K21" s="72"/>
      <c r="L21" s="73"/>
      <c r="M21" s="72"/>
      <c r="N21" s="73"/>
      <c r="O21" s="118" t="str">
        <f t="shared" si="8"/>
        <v/>
      </c>
      <c r="P21" s="124"/>
      <c r="Q21" s="125"/>
      <c r="R21" s="126"/>
      <c r="S21" s="127"/>
      <c r="T21" s="60" t="str">
        <f>IF(J21="","",I21)</f>
        <v/>
      </c>
      <c r="W21"/>
      <c r="AB21" s="4"/>
      <c r="AC21" s="122">
        <v>0</v>
      </c>
      <c r="AD21" s="76"/>
      <c r="AE21" s="44" t="s">
        <v>30</v>
      </c>
      <c r="AF21" s="115" t="str">
        <f t="shared" si="1"/>
        <v/>
      </c>
      <c r="AG21" s="77"/>
      <c r="AH21" s="115" t="str">
        <f t="shared" si="2"/>
        <v/>
      </c>
      <c r="AI21" s="77"/>
      <c r="AJ21" s="43" t="str">
        <f>IF(AD21="","",3-(SUMIF($K$3:$K$27,$AD21,$L$3:$L$27)+SUMIF($M$3:$M$27,$AD21,$N$3:$N$27)))</f>
        <v/>
      </c>
      <c r="AK21" s="60" t="str">
        <f t="shared" si="3"/>
        <v/>
      </c>
      <c r="AL21" s="4" t="str">
        <f t="shared" si="4"/>
        <v/>
      </c>
      <c r="AN21" s="4" t="str">
        <f t="shared" si="5"/>
        <v/>
      </c>
      <c r="AO21" s="4" t="str">
        <f t="shared" si="6"/>
        <v/>
      </c>
      <c r="AP21" s="4" t="str">
        <f t="shared" si="7"/>
        <v/>
      </c>
    </row>
    <row r="22" spans="9:46" x14ac:dyDescent="0.3">
      <c r="I22" s="115">
        <v>20</v>
      </c>
      <c r="J22" s="75"/>
      <c r="K22" s="72"/>
      <c r="L22" s="73"/>
      <c r="M22" s="72"/>
      <c r="N22" s="73"/>
      <c r="O22" s="118" t="str">
        <f t="shared" si="8"/>
        <v/>
      </c>
      <c r="P22" s="124"/>
      <c r="Q22" s="125"/>
      <c r="R22" s="126"/>
      <c r="S22" s="127"/>
      <c r="T22" s="60" t="str">
        <f>IF(J22="","",I22)</f>
        <v/>
      </c>
      <c r="W22"/>
      <c r="AB22" s="4"/>
      <c r="AC22" s="122">
        <v>0</v>
      </c>
      <c r="AD22" s="76"/>
      <c r="AE22" s="44" t="s">
        <v>38</v>
      </c>
      <c r="AF22" s="115" t="str">
        <f t="shared" si="1"/>
        <v/>
      </c>
      <c r="AG22" s="77"/>
      <c r="AH22" s="115" t="str">
        <f t="shared" si="2"/>
        <v/>
      </c>
      <c r="AI22" s="77"/>
      <c r="AJ22" s="43" t="str">
        <f>IF(AD22="","",3-(SUMIF($K$3:$K$27,$AD22,$L$3:$L$27)+SUMIF($M$3:$M$27,$AD22,$N$3:$N$27)))</f>
        <v/>
      </c>
      <c r="AK22" s="60" t="str">
        <f t="shared" si="3"/>
        <v/>
      </c>
      <c r="AL22" s="4" t="str">
        <f t="shared" si="4"/>
        <v/>
      </c>
      <c r="AN22" s="4" t="str">
        <f t="shared" si="5"/>
        <v/>
      </c>
      <c r="AO22" s="4" t="str">
        <f t="shared" si="6"/>
        <v/>
      </c>
      <c r="AP22" s="4" t="str">
        <f t="shared" si="7"/>
        <v/>
      </c>
    </row>
    <row r="23" spans="9:46" x14ac:dyDescent="0.3">
      <c r="I23" s="115">
        <v>21</v>
      </c>
      <c r="J23" s="75"/>
      <c r="K23" s="72"/>
      <c r="L23" s="73"/>
      <c r="M23" s="72"/>
      <c r="N23" s="73"/>
      <c r="O23" s="118" t="str">
        <f t="shared" si="8"/>
        <v/>
      </c>
      <c r="P23" s="124"/>
      <c r="Q23" s="125"/>
      <c r="R23" s="126"/>
      <c r="S23" s="127"/>
      <c r="T23" s="60" t="str">
        <f>IF(J23="","",I23)</f>
        <v/>
      </c>
      <c r="W23"/>
      <c r="AB23" s="4"/>
      <c r="AC23" s="122">
        <v>0</v>
      </c>
      <c r="AD23" s="76"/>
      <c r="AE23" s="44" t="s">
        <v>35</v>
      </c>
      <c r="AF23" s="115" t="str">
        <f t="shared" si="1"/>
        <v/>
      </c>
      <c r="AG23" s="77"/>
      <c r="AH23" s="115" t="str">
        <f t="shared" si="2"/>
        <v/>
      </c>
      <c r="AI23" s="77"/>
      <c r="AJ23" s="43" t="str">
        <f>IF(AD23="","",3-(SUMIF($K$3:$K$27,$AD23,$L$3:$L$27)+SUMIF($M$3:$M$27,$AD23,$N$3:$N$27)))</f>
        <v/>
      </c>
      <c r="AK23" s="60" t="str">
        <f t="shared" si="3"/>
        <v/>
      </c>
      <c r="AL23" s="4" t="str">
        <f t="shared" si="4"/>
        <v/>
      </c>
      <c r="AN23" s="4" t="str">
        <f t="shared" si="5"/>
        <v/>
      </c>
      <c r="AO23" s="4" t="str">
        <f t="shared" si="6"/>
        <v/>
      </c>
      <c r="AP23" s="4" t="str">
        <f t="shared" si="7"/>
        <v/>
      </c>
    </row>
    <row r="24" spans="9:46" x14ac:dyDescent="0.3">
      <c r="I24" s="115">
        <v>22</v>
      </c>
      <c r="J24" s="75"/>
      <c r="K24" s="72"/>
      <c r="L24" s="73"/>
      <c r="M24" s="72"/>
      <c r="N24" s="73"/>
      <c r="O24" s="118" t="str">
        <f t="shared" si="8"/>
        <v/>
      </c>
      <c r="P24" s="124"/>
      <c r="Q24" s="125"/>
      <c r="R24" s="126"/>
      <c r="S24" s="127"/>
      <c r="T24" s="60" t="str">
        <f>IF(J24="","",I24)</f>
        <v/>
      </c>
      <c r="W24"/>
      <c r="AB24" s="4"/>
      <c r="AC24" s="122">
        <v>0</v>
      </c>
      <c r="AD24" s="76"/>
      <c r="AE24" s="44" t="s">
        <v>37</v>
      </c>
      <c r="AF24" s="115" t="str">
        <f t="shared" si="1"/>
        <v/>
      </c>
      <c r="AG24" s="77"/>
      <c r="AH24" s="115" t="str">
        <f t="shared" si="2"/>
        <v/>
      </c>
      <c r="AI24" s="77"/>
      <c r="AJ24" s="43" t="str">
        <f>IF(AD24="","",3-(SUMIF($K$3:$K$27,$AD24,$L$3:$L$27)+SUMIF($M$3:$M$27,$AD24,$N$3:$N$27)))</f>
        <v/>
      </c>
      <c r="AK24" s="60" t="str">
        <f t="shared" si="3"/>
        <v/>
      </c>
      <c r="AL24" s="4" t="str">
        <f t="shared" si="4"/>
        <v/>
      </c>
      <c r="AN24" s="4" t="str">
        <f t="shared" si="5"/>
        <v/>
      </c>
      <c r="AO24" s="4" t="str">
        <f t="shared" si="6"/>
        <v/>
      </c>
      <c r="AP24" s="4" t="str">
        <f t="shared" si="7"/>
        <v/>
      </c>
    </row>
    <row r="25" spans="9:46" x14ac:dyDescent="0.3">
      <c r="I25" s="115">
        <v>23</v>
      </c>
      <c r="J25" s="75"/>
      <c r="K25" s="72"/>
      <c r="L25" s="73"/>
      <c r="M25" s="72"/>
      <c r="N25" s="73"/>
      <c r="O25" s="118" t="str">
        <f t="shared" si="8"/>
        <v/>
      </c>
      <c r="P25" s="124"/>
      <c r="Q25" s="125"/>
      <c r="R25" s="126"/>
      <c r="S25" s="127"/>
      <c r="T25" s="60" t="str">
        <f>IF(J25="","",I25)</f>
        <v/>
      </c>
      <c r="W25"/>
      <c r="AB25" s="4"/>
      <c r="AC25" s="122">
        <v>0</v>
      </c>
      <c r="AD25" s="76"/>
      <c r="AE25" s="44" t="s">
        <v>39</v>
      </c>
      <c r="AF25" s="115" t="str">
        <f t="shared" si="1"/>
        <v/>
      </c>
      <c r="AG25" s="77"/>
      <c r="AH25" s="115" t="str">
        <f t="shared" si="2"/>
        <v/>
      </c>
      <c r="AI25" s="77"/>
      <c r="AJ25" s="43" t="str">
        <f>IF(AD25="","",3-(SUMIF($K$3:$K$27,$AD25,$L$3:$L$27)+SUMIF($M$3:$M$27,$AD25,$N$3:$N$27)))</f>
        <v/>
      </c>
      <c r="AK25" s="60" t="str">
        <f t="shared" si="3"/>
        <v/>
      </c>
      <c r="AL25" s="4" t="str">
        <f t="shared" si="4"/>
        <v/>
      </c>
      <c r="AN25" s="4" t="str">
        <f t="shared" si="5"/>
        <v/>
      </c>
      <c r="AO25" s="4" t="str">
        <f t="shared" si="6"/>
        <v/>
      </c>
      <c r="AP25" s="4" t="str">
        <f t="shared" si="7"/>
        <v/>
      </c>
    </row>
    <row r="26" spans="9:46" x14ac:dyDescent="0.3">
      <c r="I26" s="115">
        <v>24</v>
      </c>
      <c r="J26" s="75"/>
      <c r="K26" s="72"/>
      <c r="L26" s="73"/>
      <c r="M26" s="72"/>
      <c r="N26" s="73"/>
      <c r="O26" s="118" t="str">
        <f t="shared" si="8"/>
        <v/>
      </c>
      <c r="P26" s="124"/>
      <c r="Q26" s="125"/>
      <c r="R26" s="126"/>
      <c r="S26" s="127"/>
      <c r="T26" s="60" t="str">
        <f>IF(J26="","",I26)</f>
        <v/>
      </c>
      <c r="W26"/>
      <c r="AB26" s="4"/>
      <c r="AC26" s="122">
        <v>0</v>
      </c>
      <c r="AD26" s="76"/>
      <c r="AE26" s="44" t="s">
        <v>46</v>
      </c>
      <c r="AF26" s="115" t="str">
        <f t="shared" si="1"/>
        <v/>
      </c>
      <c r="AG26" s="77"/>
      <c r="AH26" s="115" t="str">
        <f t="shared" si="2"/>
        <v/>
      </c>
      <c r="AI26" s="77"/>
      <c r="AJ26" s="43" t="str">
        <f>IF(AD26="","",3-(SUMIF($K$3:$K$27,$AD26,$L$3:$L$27)+SUMIF($M$3:$M$27,$AD26,$N$3:$N$27)))</f>
        <v/>
      </c>
      <c r="AK26" s="60" t="str">
        <f t="shared" si="3"/>
        <v/>
      </c>
      <c r="AL26" s="4" t="str">
        <f t="shared" si="4"/>
        <v/>
      </c>
      <c r="AN26" s="4" t="str">
        <f t="shared" si="5"/>
        <v/>
      </c>
      <c r="AO26" s="4" t="str">
        <f t="shared" si="6"/>
        <v/>
      </c>
      <c r="AP26" s="4" t="str">
        <f t="shared" si="7"/>
        <v/>
      </c>
    </row>
    <row r="27" spans="9:46" ht="19.5" thickBot="1" x14ac:dyDescent="0.35">
      <c r="I27" s="116">
        <v>25</v>
      </c>
      <c r="J27" s="100"/>
      <c r="K27" s="101"/>
      <c r="L27" s="102"/>
      <c r="M27" s="101"/>
      <c r="N27" s="102"/>
      <c r="O27" s="119" t="str">
        <f t="shared" si="8"/>
        <v/>
      </c>
      <c r="P27" s="128"/>
      <c r="Q27" s="129"/>
      <c r="R27" s="130"/>
      <c r="S27" s="131"/>
      <c r="T27" s="60" t="str">
        <f>IF(J27="","",I27)</f>
        <v/>
      </c>
      <c r="W27"/>
      <c r="AB27" s="4"/>
      <c r="AC27" s="122">
        <v>0</v>
      </c>
      <c r="AD27" s="76"/>
      <c r="AE27" s="44" t="s">
        <v>41</v>
      </c>
      <c r="AF27" s="115" t="str">
        <f t="shared" si="1"/>
        <v/>
      </c>
      <c r="AG27" s="77"/>
      <c r="AH27" s="115" t="str">
        <f t="shared" si="2"/>
        <v/>
      </c>
      <c r="AI27" s="77"/>
      <c r="AJ27" s="43" t="str">
        <f>IF(AD27="","",3-(SUMIF($K$3:$K$27,$AD27,$L$3:$L$27)+SUMIF($M$3:$M$27,$AD27,$N$3:$N$27)))</f>
        <v/>
      </c>
      <c r="AK27" s="60" t="str">
        <f t="shared" si="3"/>
        <v/>
      </c>
      <c r="AL27" s="4" t="str">
        <f t="shared" si="4"/>
        <v/>
      </c>
      <c r="AN27" s="4" t="str">
        <f t="shared" si="5"/>
        <v/>
      </c>
      <c r="AO27" s="4" t="str">
        <f t="shared" si="6"/>
        <v/>
      </c>
      <c r="AP27" s="4" t="str">
        <f t="shared" si="7"/>
        <v/>
      </c>
    </row>
    <row r="28" spans="9:46" x14ac:dyDescent="0.3">
      <c r="I28" s="139"/>
      <c r="J28" s="140"/>
      <c r="K28" s="141"/>
      <c r="L28" s="142"/>
      <c r="M28" s="141"/>
      <c r="N28" s="142"/>
      <c r="O28" s="143"/>
      <c r="P28" s="144"/>
      <c r="Q28" s="144"/>
      <c r="R28" s="144"/>
      <c r="S28" s="144"/>
      <c r="T28" s="60"/>
      <c r="W28"/>
      <c r="AB28" s="4"/>
      <c r="AC28" s="122">
        <v>0</v>
      </c>
      <c r="AD28" s="76"/>
      <c r="AE28" s="44" t="s">
        <v>67</v>
      </c>
      <c r="AF28" s="115"/>
      <c r="AG28" s="77"/>
      <c r="AH28" s="115"/>
      <c r="AI28" s="77"/>
      <c r="AJ28" s="43"/>
      <c r="AK28" s="60" t="str">
        <f t="shared" si="3"/>
        <v/>
      </c>
      <c r="AL28" s="4"/>
    </row>
    <row r="29" spans="9:46" x14ac:dyDescent="0.3">
      <c r="T29" s="60"/>
      <c r="W29"/>
      <c r="AB29" s="4"/>
      <c r="AC29" s="122">
        <v>0</v>
      </c>
      <c r="AD29" s="76"/>
      <c r="AE29" s="44" t="s">
        <v>42</v>
      </c>
      <c r="AF29" s="115" t="str">
        <f t="shared" si="1"/>
        <v/>
      </c>
      <c r="AG29" s="77"/>
      <c r="AH29" s="115" t="str">
        <f t="shared" si="2"/>
        <v/>
      </c>
      <c r="AI29" s="77"/>
      <c r="AJ29" s="43" t="str">
        <f>IF(AD29="","",3-(SUMIF($K$3:$K$27,$AD29,$L$3:$L$27)+SUMIF($M$3:$M$27,$AD29,$N$3:$N$27)))</f>
        <v/>
      </c>
      <c r="AK29" s="60" t="str">
        <f t="shared" si="3"/>
        <v/>
      </c>
      <c r="AL29" s="4" t="str">
        <f t="shared" si="4"/>
        <v/>
      </c>
      <c r="AN29" s="4" t="str">
        <f t="shared" si="5"/>
        <v/>
      </c>
      <c r="AO29" s="4" t="str">
        <f t="shared" si="6"/>
        <v/>
      </c>
      <c r="AP29" s="4" t="str">
        <f t="shared" si="7"/>
        <v/>
      </c>
    </row>
    <row r="30" spans="9:46" ht="19.5" thickBot="1" x14ac:dyDescent="0.35">
      <c r="T30" s="60"/>
      <c r="W30"/>
      <c r="AB30" s="4"/>
      <c r="AC30" s="122">
        <v>0</v>
      </c>
      <c r="AD30" s="103"/>
      <c r="AE30" s="45" t="s">
        <v>43</v>
      </c>
      <c r="AF30" s="116" t="str">
        <f t="shared" si="1"/>
        <v/>
      </c>
      <c r="AG30" s="104"/>
      <c r="AH30" s="116" t="str">
        <f t="shared" si="2"/>
        <v/>
      </c>
      <c r="AI30" s="104"/>
      <c r="AJ30" s="46" t="str">
        <f>IF(AD30="","",3-(SUMIF($K$3:$K$27,$AD30,$L$3:$L$27)+SUMIF($M$3:$M$27,$AD30,$N$3:$N$27)))</f>
        <v/>
      </c>
      <c r="AK30" s="60" t="str">
        <f t="shared" si="3"/>
        <v/>
      </c>
      <c r="AL30" s="4" t="str">
        <f t="shared" si="4"/>
        <v/>
      </c>
      <c r="AN30" s="4" t="str">
        <f t="shared" si="5"/>
        <v/>
      </c>
      <c r="AO30" s="4" t="str">
        <f t="shared" si="6"/>
        <v/>
      </c>
      <c r="AP30" s="4" t="str">
        <f t="shared" si="7"/>
        <v/>
      </c>
    </row>
  </sheetData>
  <mergeCells count="8">
    <mergeCell ref="V1:AK1"/>
    <mergeCell ref="P1:T1"/>
    <mergeCell ref="Q2:S2"/>
    <mergeCell ref="A1:O1"/>
    <mergeCell ref="A2:G2"/>
    <mergeCell ref="A5:G5"/>
    <mergeCell ref="V2:AB2"/>
    <mergeCell ref="V5:AB5"/>
  </mergeCells>
  <conditionalFormatting sqref="Q3:S28">
    <cfRule type="expression" dxfId="23" priority="2">
      <formula>$O3=""</formula>
    </cfRule>
    <cfRule type="expression" dxfId="22" priority="3">
      <formula>$O3=0</formula>
    </cfRule>
    <cfRule type="expression" dxfId="21" priority="4">
      <formula>$O3=1</formula>
    </cfRule>
    <cfRule type="expression" dxfId="20" priority="5">
      <formula>$O3=2</formula>
    </cfRule>
    <cfRule type="expression" dxfId="19" priority="6">
      <formula>$O3=3</formula>
    </cfRule>
  </conditionalFormatting>
  <conditionalFormatting sqref="AE3:AE30">
    <cfRule type="expression" dxfId="18" priority="1">
      <formula>AC3=0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1"/>
  <sheetViews>
    <sheetView showGridLines="0" zoomScale="86" zoomScaleNormal="86" workbookViewId="0">
      <selection activeCell="AT15" sqref="AT15"/>
    </sheetView>
  </sheetViews>
  <sheetFormatPr baseColWidth="10" defaultRowHeight="18.75" x14ac:dyDescent="0.3"/>
  <cols>
    <col min="1" max="1" width="5.140625" style="4" bestFit="1" customWidth="1"/>
    <col min="2" max="2" width="3.42578125" bestFit="1" customWidth="1"/>
    <col min="3" max="3" width="4.140625" style="4" bestFit="1" customWidth="1"/>
    <col min="4" max="4" width="2" style="4" bestFit="1" customWidth="1"/>
    <col min="5" max="5" width="6" style="4" bestFit="1" customWidth="1"/>
    <col min="6" max="6" width="2" style="4" bestFit="1" customWidth="1"/>
    <col min="7" max="7" width="3.42578125" style="4" bestFit="1" customWidth="1"/>
    <col min="8" max="8" width="3.5703125" style="4" customWidth="1"/>
    <col min="9" max="9" width="11.28515625" bestFit="1" customWidth="1"/>
    <col min="10" max="10" width="7.42578125" bestFit="1" customWidth="1"/>
    <col min="11" max="11" width="4.28515625" bestFit="1" customWidth="1"/>
    <col min="12" max="12" width="2.28515625" bestFit="1" customWidth="1"/>
    <col min="13" max="13" width="4.28515625" bestFit="1" customWidth="1"/>
    <col min="14" max="14" width="2.28515625" bestFit="1" customWidth="1"/>
    <col min="15" max="15" width="12.5703125" style="52" bestFit="1" customWidth="1"/>
    <col min="16" max="19" width="3.7109375" customWidth="1"/>
    <col min="20" max="20" width="1.140625" customWidth="1"/>
    <col min="22" max="22" width="5.140625" style="4" bestFit="1" customWidth="1"/>
    <col min="23" max="23" width="3.42578125" style="4" bestFit="1" customWidth="1"/>
    <col min="24" max="24" width="4.140625" style="4" bestFit="1" customWidth="1"/>
    <col min="25" max="25" width="2" style="4" bestFit="1" customWidth="1"/>
    <col min="26" max="26" width="6" style="4" bestFit="1" customWidth="1"/>
    <col min="27" max="27" width="2" style="4" bestFit="1" customWidth="1"/>
    <col min="28" max="28" width="3.42578125" bestFit="1" customWidth="1"/>
    <col min="29" max="29" width="5.140625" style="4" customWidth="1"/>
    <col min="30" max="30" width="5.5703125" style="123" bestFit="1" customWidth="1"/>
    <col min="31" max="31" width="14.7109375" bestFit="1" customWidth="1"/>
    <col min="32" max="32" width="6.140625" style="50" bestFit="1" customWidth="1"/>
    <col min="33" max="33" width="2.7109375" style="51" bestFit="1" customWidth="1"/>
    <col min="34" max="34" width="6.140625" style="50" bestFit="1" customWidth="1"/>
    <col min="35" max="35" width="2.5703125" style="51" bestFit="1" customWidth="1"/>
    <col min="36" max="36" width="12.5703125" bestFit="1" customWidth="1"/>
    <col min="37" max="37" width="1.28515625" customWidth="1"/>
    <col min="38" max="38" width="6.5703125" hidden="1" customWidth="1"/>
    <col min="39" max="39" width="0" hidden="1" customWidth="1"/>
    <col min="40" max="42" width="0" style="4" hidden="1" customWidth="1"/>
    <col min="43" max="43" width="0" hidden="1" customWidth="1"/>
  </cols>
  <sheetData>
    <row r="1" spans="1:45" ht="15.75" thickBot="1" x14ac:dyDescent="0.3">
      <c r="A1" s="56" t="s">
        <v>51</v>
      </c>
      <c r="B1" s="57"/>
      <c r="C1" s="57"/>
      <c r="D1" s="57"/>
      <c r="E1" s="57"/>
      <c r="F1" s="57"/>
      <c r="G1" s="57"/>
      <c r="H1" s="57"/>
      <c r="I1" s="94"/>
      <c r="J1" s="94"/>
      <c r="K1" s="94"/>
      <c r="L1" s="94"/>
      <c r="M1" s="94"/>
      <c r="N1" s="94"/>
      <c r="O1" s="95"/>
      <c r="P1" s="78" t="s">
        <v>65</v>
      </c>
      <c r="Q1" s="79"/>
      <c r="R1" s="79"/>
      <c r="S1" s="79"/>
      <c r="T1" s="79"/>
      <c r="V1" s="56" t="s">
        <v>50</v>
      </c>
      <c r="W1" s="57"/>
      <c r="X1" s="57"/>
      <c r="Y1" s="57"/>
      <c r="Z1" s="57"/>
      <c r="AA1" s="57"/>
      <c r="AB1" s="57"/>
      <c r="AC1" s="57"/>
      <c r="AD1" s="94"/>
      <c r="AE1" s="94"/>
      <c r="AF1" s="94"/>
      <c r="AG1" s="94"/>
      <c r="AH1" s="94"/>
      <c r="AI1" s="94"/>
      <c r="AJ1" s="94"/>
      <c r="AK1" s="58"/>
      <c r="AN1" s="4" t="s">
        <v>66</v>
      </c>
    </row>
    <row r="2" spans="1:45" x14ac:dyDescent="0.3">
      <c r="A2" s="53" t="s">
        <v>49</v>
      </c>
      <c r="B2" s="54"/>
      <c r="C2" s="54"/>
      <c r="D2" s="54"/>
      <c r="E2" s="54"/>
      <c r="F2" s="54"/>
      <c r="G2" s="55"/>
      <c r="I2" s="105" t="s">
        <v>52</v>
      </c>
      <c r="J2" s="106" t="s">
        <v>54</v>
      </c>
      <c r="K2" s="105" t="s">
        <v>48</v>
      </c>
      <c r="L2" s="107" t="s">
        <v>47</v>
      </c>
      <c r="M2" s="105" t="s">
        <v>48</v>
      </c>
      <c r="N2" s="106" t="s">
        <v>47</v>
      </c>
      <c r="O2" s="108" t="s">
        <v>53</v>
      </c>
      <c r="P2" s="132">
        <v>1</v>
      </c>
      <c r="Q2" s="133">
        <v>2</v>
      </c>
      <c r="R2" s="134"/>
      <c r="S2" s="135"/>
      <c r="T2" s="64"/>
      <c r="V2" s="53" t="s">
        <v>49</v>
      </c>
      <c r="W2" s="54"/>
      <c r="X2" s="54"/>
      <c r="Y2" s="54"/>
      <c r="Z2" s="54"/>
      <c r="AA2" s="54"/>
      <c r="AB2" s="55"/>
      <c r="AC2" s="17">
        <f>SUM(AC3:AC30)</f>
        <v>15</v>
      </c>
      <c r="AD2" s="109" t="s">
        <v>56</v>
      </c>
      <c r="AE2" s="106" t="s">
        <v>52</v>
      </c>
      <c r="AF2" s="109" t="s">
        <v>48</v>
      </c>
      <c r="AG2" s="110" t="s">
        <v>47</v>
      </c>
      <c r="AH2" s="109" t="s">
        <v>48</v>
      </c>
      <c r="AI2" s="111" t="s">
        <v>47</v>
      </c>
      <c r="AJ2" s="108" t="s">
        <v>53</v>
      </c>
      <c r="AK2" s="64"/>
      <c r="AL2" t="s">
        <v>63</v>
      </c>
      <c r="AN2" s="4">
        <v>1</v>
      </c>
      <c r="AO2" s="4">
        <v>2</v>
      </c>
      <c r="AP2" s="4">
        <v>3</v>
      </c>
    </row>
    <row r="3" spans="1:45" x14ac:dyDescent="0.3">
      <c r="A3" s="21" t="s">
        <v>60</v>
      </c>
      <c r="B3" s="22">
        <f>MAX($AD$3:$AD$30)*3</f>
        <v>45</v>
      </c>
      <c r="C3" s="23"/>
      <c r="D3" s="23"/>
      <c r="E3" s="23"/>
      <c r="F3" s="23"/>
      <c r="G3" s="24"/>
      <c r="I3" s="121">
        <v>1</v>
      </c>
      <c r="J3" s="90" t="s">
        <v>55</v>
      </c>
      <c r="K3" s="91">
        <v>2</v>
      </c>
      <c r="L3" s="92">
        <v>1</v>
      </c>
      <c r="M3" s="91"/>
      <c r="N3" s="92"/>
      <c r="O3" s="117">
        <f>IF(J3="","",3-(SUMIF($AF$3:$AF$30,$I3,$AG$3:$AG$30)+SUMIF($AH$3:$AH$30,$I3,$AI$3:$AI$30)))</f>
        <v>3</v>
      </c>
      <c r="P3" s="124">
        <v>1</v>
      </c>
      <c r="Q3" s="125"/>
      <c r="R3" s="126"/>
      <c r="S3" s="127"/>
      <c r="T3" s="60">
        <f>IF(J3="","",I3)</f>
        <v>1</v>
      </c>
      <c r="V3" s="21" t="s">
        <v>60</v>
      </c>
      <c r="W3" s="22">
        <f>MAX($AD$3:$AD$30)*3</f>
        <v>45</v>
      </c>
      <c r="X3" s="23"/>
      <c r="Y3" s="23"/>
      <c r="Z3" s="23"/>
      <c r="AA3" s="23"/>
      <c r="AB3" s="24"/>
      <c r="AC3" s="4">
        <v>1</v>
      </c>
      <c r="AD3" s="97">
        <v>1</v>
      </c>
      <c r="AE3" s="136" t="s">
        <v>42</v>
      </c>
      <c r="AF3" s="114">
        <f>IF($AD3="","",VLOOKUP($AD3,$P$3:$T$27,5,FALSE))</f>
        <v>1</v>
      </c>
      <c r="AG3" s="98">
        <v>0</v>
      </c>
      <c r="AH3" s="114" t="str">
        <f>IF(AD3="","",IF(AN3&lt;&gt;"",AN3,IF(AO3&lt;&gt;"",AO3,AP3)))</f>
        <v/>
      </c>
      <c r="AI3" s="98"/>
      <c r="AJ3" s="93">
        <f>IF(AD3="","",3-(SUMIF($K$3:$K$27,$AD3,$L$3:$L$27)+SUMIF($M$3:$M$27,$AD3,$N$3:$N$27)))</f>
        <v>3</v>
      </c>
      <c r="AK3" s="60" t="str">
        <f>IF(AD3="","",AE3)</f>
        <v>ZIC</v>
      </c>
      <c r="AL3" s="4">
        <f>IF(AD3="","",AG3+AI3)</f>
        <v>0</v>
      </c>
      <c r="AN3" s="4" t="str">
        <f>IF($AD3="","",IFERROR(VLOOKUP($AD3,$Q$3:$T$27,4,FALSE),""))</f>
        <v/>
      </c>
      <c r="AO3" s="4" t="str">
        <f>IF($AD3="","",IFERROR(VLOOKUP($AD3,$R$3:$T$27,3,FALSE),""))</f>
        <v/>
      </c>
      <c r="AP3" s="4" t="str">
        <f>+IF($AD3="","",IFERROR(VLOOKUP($AD3,$S$3:$T$27,2,FALSE),""))</f>
        <v/>
      </c>
    </row>
    <row r="4" spans="1:45" x14ac:dyDescent="0.3">
      <c r="A4" s="25" t="s">
        <v>58</v>
      </c>
      <c r="B4" s="48">
        <f>SUM(L3:L27)+SUM(N3:N27)</f>
        <v>21</v>
      </c>
      <c r="C4" s="26"/>
      <c r="D4" s="26"/>
      <c r="E4" s="26" t="s">
        <v>59</v>
      </c>
      <c r="F4" s="26"/>
      <c r="G4" s="27">
        <f>B3-B4</f>
        <v>24</v>
      </c>
      <c r="I4" s="115">
        <v>2</v>
      </c>
      <c r="J4" s="75" t="s">
        <v>55</v>
      </c>
      <c r="K4" s="72">
        <v>2</v>
      </c>
      <c r="L4" s="73">
        <v>0</v>
      </c>
      <c r="M4" s="72"/>
      <c r="N4" s="73"/>
      <c r="O4" s="118">
        <f t="shared" ref="O3:O27" si="0">IF(J4="","",3-(SUMIF($AF$3:$AF$30,$I4,$AG$3:$AG$30)+SUMIF($AH$3:$AH$30,$I4,$AI$3:$AI$30)))</f>
        <v>1</v>
      </c>
      <c r="P4" s="124">
        <v>2</v>
      </c>
      <c r="Q4" s="125"/>
      <c r="R4" s="126"/>
      <c r="S4" s="127"/>
      <c r="T4" s="60">
        <f>IF(J4="","",I4)</f>
        <v>2</v>
      </c>
      <c r="V4" s="25" t="s">
        <v>58</v>
      </c>
      <c r="W4" s="48">
        <f>SUM(AG3:AG27)+SUM(AI3:AI27)</f>
        <v>13</v>
      </c>
      <c r="X4" s="26"/>
      <c r="Y4" s="26"/>
      <c r="Z4" s="26" t="s">
        <v>59</v>
      </c>
      <c r="AA4" s="26"/>
      <c r="AB4" s="27">
        <f>W3-W4</f>
        <v>32</v>
      </c>
      <c r="AC4" s="4">
        <v>1</v>
      </c>
      <c r="AD4" s="76">
        <v>2</v>
      </c>
      <c r="AE4" s="44" t="s">
        <v>24</v>
      </c>
      <c r="AF4" s="115">
        <f>IF($AD4="","",VLOOKUP($AD4,$P$3:$T$27,5,FALSE))</f>
        <v>2</v>
      </c>
      <c r="AG4" s="77">
        <v>2</v>
      </c>
      <c r="AH4" s="115" t="str">
        <f>IF(AD4="","",IF(AN4&lt;&gt;"",AN4,IF(AO4&lt;&gt;"",AO4,AP4)))</f>
        <v/>
      </c>
      <c r="AI4" s="77"/>
      <c r="AJ4" s="43">
        <f>IF(AD4="","",3-(SUMIF($K$3:$K$27,$AD4,$L$3:$L$27)+SUMIF($M$3:$M$27,$AD4,$N$3:$N$27)))</f>
        <v>0</v>
      </c>
      <c r="AK4" s="60" t="str">
        <f>IF(AD4="","",AE4)</f>
        <v>Fred</v>
      </c>
      <c r="AL4" s="4">
        <f t="shared" ref="AL4:AL30" si="1">IF(AD4="","",AG4+AI4)</f>
        <v>2</v>
      </c>
      <c r="AN4" s="4" t="str">
        <f t="shared" ref="AN4:AO30" si="2">IF($AD4="","",IFERROR(VLOOKUP($AD4,$Q$3:$T$27,4,FALSE),""))</f>
        <v/>
      </c>
      <c r="AO4" s="4" t="str">
        <f t="shared" ref="AO4:AO30" si="3">IF($AD4="","",IFERROR(VLOOKUP($AD4,$R$3:$T$27,3,FALSE),""))</f>
        <v/>
      </c>
      <c r="AP4" s="4" t="str">
        <f t="shared" ref="AP4:AP30" si="4">+IF($AD4="","",IFERROR(VLOOKUP($AD4,$S$3:$T$27,2,FALSE),""))</f>
        <v/>
      </c>
    </row>
    <row r="5" spans="1:45" x14ac:dyDescent="0.3">
      <c r="A5" s="31" t="s">
        <v>57</v>
      </c>
      <c r="B5" s="32"/>
      <c r="C5" s="32"/>
      <c r="D5" s="32"/>
      <c r="E5" s="32"/>
      <c r="F5" s="32"/>
      <c r="G5" s="33"/>
      <c r="I5" s="121">
        <v>3</v>
      </c>
      <c r="J5" s="75" t="s">
        <v>55</v>
      </c>
      <c r="K5" s="72"/>
      <c r="L5" s="73"/>
      <c r="M5" s="72"/>
      <c r="N5" s="73"/>
      <c r="O5" s="118">
        <f t="shared" si="0"/>
        <v>3</v>
      </c>
      <c r="P5" s="124">
        <v>3</v>
      </c>
      <c r="Q5" s="125"/>
      <c r="R5" s="126"/>
      <c r="S5" s="127"/>
      <c r="T5" s="60">
        <f>IF(J5="","",I5)</f>
        <v>3</v>
      </c>
      <c r="V5" s="31" t="s">
        <v>57</v>
      </c>
      <c r="W5" s="32"/>
      <c r="X5" s="32"/>
      <c r="Y5" s="32"/>
      <c r="Z5" s="32"/>
      <c r="AA5" s="32"/>
      <c r="AB5" s="33"/>
      <c r="AC5" s="4">
        <v>1</v>
      </c>
      <c r="AD5" s="76">
        <v>3</v>
      </c>
      <c r="AE5" s="44" t="s">
        <v>33</v>
      </c>
      <c r="AF5" s="115">
        <f>IF($AD5="","",VLOOKUP($AD5,$P$3:$T$27,5,FALSE))</f>
        <v>3</v>
      </c>
      <c r="AG5" s="77">
        <v>0</v>
      </c>
      <c r="AH5" s="115" t="str">
        <f>IF(AD5="","",IF(AN5&lt;&gt;"",AN5,IF(AO5&lt;&gt;"",AO5,AP5)))</f>
        <v/>
      </c>
      <c r="AI5" s="77"/>
      <c r="AJ5" s="43">
        <f>IF(AD5="","",3-(SUMIF($K$3:$K$27,$AD5,$L$3:$L$27)+SUMIF($M$3:$M$27,$AD5,$N$3:$N$27)))</f>
        <v>3</v>
      </c>
      <c r="AK5" s="60" t="str">
        <f>IF(AD5="","",AE5)</f>
        <v>Toro</v>
      </c>
      <c r="AL5" s="4">
        <f t="shared" si="1"/>
        <v>0</v>
      </c>
      <c r="AN5" s="4" t="str">
        <f t="shared" si="2"/>
        <v/>
      </c>
      <c r="AO5" s="4" t="str">
        <f t="shared" si="3"/>
        <v/>
      </c>
      <c r="AP5" s="4" t="str">
        <f t="shared" si="4"/>
        <v/>
      </c>
    </row>
    <row r="6" spans="1:45" x14ac:dyDescent="0.3">
      <c r="A6" s="21" t="s">
        <v>60</v>
      </c>
      <c r="B6" s="22">
        <f>MAX($AD$3:$AD$30)*2</f>
        <v>30</v>
      </c>
      <c r="C6" s="23"/>
      <c r="D6" s="23"/>
      <c r="E6" s="23" t="s">
        <v>61</v>
      </c>
      <c r="F6" s="23"/>
      <c r="G6" s="74">
        <v>0</v>
      </c>
      <c r="I6" s="115">
        <v>4</v>
      </c>
      <c r="J6" s="75" t="s">
        <v>55</v>
      </c>
      <c r="K6" s="72"/>
      <c r="L6" s="73"/>
      <c r="M6" s="72"/>
      <c r="N6" s="73"/>
      <c r="O6" s="118">
        <f t="shared" si="0"/>
        <v>1</v>
      </c>
      <c r="P6" s="124">
        <v>4</v>
      </c>
      <c r="Q6" s="125"/>
      <c r="R6" s="126"/>
      <c r="S6" s="127"/>
      <c r="T6" s="60">
        <f>IF(J6="","",I6)</f>
        <v>4</v>
      </c>
      <c r="V6" s="21" t="s">
        <v>60</v>
      </c>
      <c r="W6" s="22">
        <f>MAX($AD$3:$AD$30)*2</f>
        <v>30</v>
      </c>
      <c r="X6" s="23"/>
      <c r="Y6" s="23"/>
      <c r="Z6" s="23" t="s">
        <v>61</v>
      </c>
      <c r="AA6" s="23"/>
      <c r="AB6" s="74">
        <v>0</v>
      </c>
      <c r="AC6" s="4">
        <v>1</v>
      </c>
      <c r="AD6" s="76">
        <v>4</v>
      </c>
      <c r="AE6" s="44" t="s">
        <v>31</v>
      </c>
      <c r="AF6" s="115">
        <f>IF($AD6="","",VLOOKUP($AD6,$P$3:$T$27,5,FALSE))</f>
        <v>4</v>
      </c>
      <c r="AG6" s="77">
        <v>2</v>
      </c>
      <c r="AH6" s="115" t="str">
        <f>IF(AD6="","",IF(AN6&lt;&gt;"",AN6,IF(AO6&lt;&gt;"",AO6,AP6)))</f>
        <v/>
      </c>
      <c r="AI6" s="77"/>
      <c r="AJ6" s="43">
        <f>IF(AD6="","",3-(SUMIF($K$3:$K$27,$AD6,$L$3:$L$27)+SUMIF($M$3:$M$27,$AD6,$N$3:$N$27)))</f>
        <v>3</v>
      </c>
      <c r="AK6" s="60" t="str">
        <f>IF(AD6="","",AE6)</f>
        <v>Bbge</v>
      </c>
      <c r="AL6" s="4">
        <f t="shared" si="1"/>
        <v>2</v>
      </c>
      <c r="AN6" s="4" t="str">
        <f t="shared" si="2"/>
        <v/>
      </c>
      <c r="AO6" s="4" t="str">
        <f t="shared" si="3"/>
        <v/>
      </c>
      <c r="AP6" s="4" t="str">
        <f t="shared" si="4"/>
        <v/>
      </c>
    </row>
    <row r="7" spans="1:45" ht="19.5" thickBot="1" x14ac:dyDescent="0.35">
      <c r="A7" s="18" t="s">
        <v>58</v>
      </c>
      <c r="B7" s="19">
        <f>COUNT(K3:K27)+COUNT(M3:M27)</f>
        <v>10</v>
      </c>
      <c r="C7" s="20"/>
      <c r="D7" s="20"/>
      <c r="E7" s="20" t="s">
        <v>59</v>
      </c>
      <c r="F7" s="20"/>
      <c r="G7" s="49">
        <f>B6-B7-G6</f>
        <v>20</v>
      </c>
      <c r="I7" s="121">
        <v>5</v>
      </c>
      <c r="J7" s="75" t="s">
        <v>55</v>
      </c>
      <c r="K7" s="72">
        <v>2</v>
      </c>
      <c r="L7" s="73">
        <v>2</v>
      </c>
      <c r="M7" s="72"/>
      <c r="N7" s="73"/>
      <c r="O7" s="118">
        <f t="shared" si="0"/>
        <v>2</v>
      </c>
      <c r="P7" s="124">
        <v>5</v>
      </c>
      <c r="Q7" s="125"/>
      <c r="R7" s="126"/>
      <c r="S7" s="127"/>
      <c r="T7" s="60">
        <f>IF(J7="","",I7)</f>
        <v>5</v>
      </c>
      <c r="V7" s="18" t="s">
        <v>58</v>
      </c>
      <c r="W7" s="19">
        <f>COUNT(AG3:AG27)+COUNT(AI3:AI27)</f>
        <v>13</v>
      </c>
      <c r="X7" s="20"/>
      <c r="Y7" s="20"/>
      <c r="Z7" s="20" t="s">
        <v>59</v>
      </c>
      <c r="AA7" s="20"/>
      <c r="AB7" s="49">
        <f>W6-W7-AB6</f>
        <v>17</v>
      </c>
      <c r="AC7" s="4">
        <v>1</v>
      </c>
      <c r="AD7" s="76">
        <v>5</v>
      </c>
      <c r="AE7" s="44" t="s">
        <v>36</v>
      </c>
      <c r="AF7" s="115">
        <f>IF($AD7="","",VLOOKUP($AD7,$P$3:$T$27,5,FALSE))</f>
        <v>5</v>
      </c>
      <c r="AG7" s="77">
        <v>1</v>
      </c>
      <c r="AH7" s="115" t="str">
        <f>IF(AD7="","",IF(AN7&lt;&gt;"",AN7,IF(AO7&lt;&gt;"",AO7,AP7)))</f>
        <v/>
      </c>
      <c r="AI7" s="77"/>
      <c r="AJ7" s="43">
        <f>IF(AD7="","",3-(SUMIF($K$3:$K$27,$AD7,$L$3:$L$27)+SUMIF($M$3:$M$27,$AD7,$N$3:$N$27)))</f>
        <v>3</v>
      </c>
      <c r="AK7" s="60" t="str">
        <f>IF(AD7="","",AE7)</f>
        <v>Roka</v>
      </c>
      <c r="AL7" s="4">
        <f t="shared" si="1"/>
        <v>1</v>
      </c>
      <c r="AN7" s="4" t="str">
        <f t="shared" si="2"/>
        <v/>
      </c>
      <c r="AO7" s="4" t="str">
        <f t="shared" si="3"/>
        <v/>
      </c>
      <c r="AP7" s="4" t="str">
        <f t="shared" si="4"/>
        <v/>
      </c>
    </row>
    <row r="8" spans="1:45" x14ac:dyDescent="0.3">
      <c r="I8" s="115">
        <v>6</v>
      </c>
      <c r="J8" s="75" t="s">
        <v>55</v>
      </c>
      <c r="K8" s="72">
        <v>6</v>
      </c>
      <c r="L8" s="73">
        <v>2</v>
      </c>
      <c r="M8" s="72"/>
      <c r="N8" s="73"/>
      <c r="O8" s="118">
        <f t="shared" si="0"/>
        <v>2</v>
      </c>
      <c r="P8" s="124">
        <v>6</v>
      </c>
      <c r="Q8" s="125"/>
      <c r="R8" s="126"/>
      <c r="S8" s="127"/>
      <c r="T8" s="60">
        <f>IF(J8="","",I8)</f>
        <v>6</v>
      </c>
      <c r="W8"/>
      <c r="AB8" s="4"/>
      <c r="AC8" s="4">
        <v>1</v>
      </c>
      <c r="AD8" s="76">
        <v>6</v>
      </c>
      <c r="AE8" s="44" t="s">
        <v>43</v>
      </c>
      <c r="AF8" s="115">
        <f>IF($AD8="","",VLOOKUP($AD8,$P$3:$T$27,5,FALSE))</f>
        <v>6</v>
      </c>
      <c r="AG8" s="77">
        <v>1</v>
      </c>
      <c r="AH8" s="115" t="str">
        <f>IF(AD8="","",IF(AN8&lt;&gt;"",AN8,IF(AO8&lt;&gt;"",AO8,AP8)))</f>
        <v/>
      </c>
      <c r="AI8" s="77"/>
      <c r="AJ8" s="43">
        <f>IF(AD8="","",3-(SUMIF($K$3:$K$27,$AD8,$L$3:$L$27)+SUMIF($M$3:$M$27,$AD8,$N$3:$N$27)))</f>
        <v>1</v>
      </c>
      <c r="AK8" s="60" t="str">
        <f>IF(AD8="","",AE8)</f>
        <v>Amazone</v>
      </c>
      <c r="AL8" s="4">
        <f t="shared" si="1"/>
        <v>1</v>
      </c>
      <c r="AN8" s="4" t="str">
        <f t="shared" si="2"/>
        <v/>
      </c>
      <c r="AO8" s="4" t="str">
        <f t="shared" si="3"/>
        <v/>
      </c>
      <c r="AP8" s="4" t="str">
        <f t="shared" si="4"/>
        <v/>
      </c>
    </row>
    <row r="9" spans="1:45" s="4" customFormat="1" x14ac:dyDescent="0.3">
      <c r="I9" s="121">
        <v>7</v>
      </c>
      <c r="J9" s="75" t="s">
        <v>55</v>
      </c>
      <c r="K9" s="72"/>
      <c r="L9" s="73"/>
      <c r="M9" s="72"/>
      <c r="N9" s="73"/>
      <c r="O9" s="118">
        <f t="shared" si="0"/>
        <v>3</v>
      </c>
      <c r="P9" s="124">
        <v>7</v>
      </c>
      <c r="Q9" s="125"/>
      <c r="R9" s="126"/>
      <c r="S9" s="127"/>
      <c r="T9" s="60">
        <f>IF(J9="","",I9)</f>
        <v>7</v>
      </c>
      <c r="AC9" s="4">
        <v>1</v>
      </c>
      <c r="AD9" s="76">
        <v>7</v>
      </c>
      <c r="AE9" s="44" t="s">
        <v>22</v>
      </c>
      <c r="AF9" s="115">
        <f>IF($AD9="","",VLOOKUP($AD9,$P$3:$T$27,5,FALSE))</f>
        <v>7</v>
      </c>
      <c r="AG9" s="77">
        <v>0</v>
      </c>
      <c r="AH9" s="115" t="str">
        <f>IF(AD9="","",IF(AN9&lt;&gt;"",AN9,IF(AO9&lt;&gt;"",AO9,AP9)))</f>
        <v/>
      </c>
      <c r="AI9" s="77"/>
      <c r="AJ9" s="43">
        <f>IF(AD9="","",3-(SUMIF($K$3:$K$27,$AD9,$L$3:$L$27)+SUMIF($M$3:$M$27,$AD9,$N$3:$N$27)))</f>
        <v>3</v>
      </c>
      <c r="AK9" s="60" t="str">
        <f>IF(AD9="","",AE9)</f>
        <v>Wood</v>
      </c>
      <c r="AL9" s="4">
        <f t="shared" si="1"/>
        <v>0</v>
      </c>
      <c r="AN9" s="4" t="str">
        <f t="shared" si="2"/>
        <v/>
      </c>
      <c r="AO9" s="4" t="str">
        <f t="shared" si="3"/>
        <v/>
      </c>
      <c r="AP9" s="4" t="str">
        <f t="shared" si="4"/>
        <v/>
      </c>
      <c r="AS9"/>
    </row>
    <row r="10" spans="1:45" x14ac:dyDescent="0.3">
      <c r="I10" s="115">
        <v>8</v>
      </c>
      <c r="J10" s="75" t="s">
        <v>55</v>
      </c>
      <c r="K10" s="72">
        <v>8</v>
      </c>
      <c r="L10" s="73">
        <v>3</v>
      </c>
      <c r="M10" s="72"/>
      <c r="N10" s="73"/>
      <c r="O10" s="118">
        <f t="shared" si="0"/>
        <v>3</v>
      </c>
      <c r="P10" s="124">
        <v>8</v>
      </c>
      <c r="Q10" s="125"/>
      <c r="R10" s="126"/>
      <c r="S10" s="127"/>
      <c r="T10" s="60">
        <f>IF(J10="","",I10)</f>
        <v>8</v>
      </c>
      <c r="W10"/>
      <c r="AB10" s="4"/>
      <c r="AC10" s="4">
        <v>1</v>
      </c>
      <c r="AD10" s="76">
        <v>8</v>
      </c>
      <c r="AE10" s="44" t="s">
        <v>38</v>
      </c>
      <c r="AF10" s="115">
        <f>IF($AD10="","",VLOOKUP($AD10,$P$3:$T$27,5,FALSE))</f>
        <v>8</v>
      </c>
      <c r="AG10" s="77">
        <v>0</v>
      </c>
      <c r="AH10" s="115" t="str">
        <f>IF(AD10="","",IF(AN10&lt;&gt;"",AN10,IF(AO10&lt;&gt;"",AO10,AP10)))</f>
        <v/>
      </c>
      <c r="AI10" s="77"/>
      <c r="AJ10" s="43">
        <f>IF(AD10="","",3-(SUMIF($K$3:$K$27,$AD10,$L$3:$L$27)+SUMIF($M$3:$M$27,$AD10,$N$3:$N$27)))</f>
        <v>0</v>
      </c>
      <c r="AK10" s="60" t="str">
        <f>IF(AD10="","",AE10)</f>
        <v>Patron</v>
      </c>
      <c r="AL10" s="4">
        <f t="shared" si="1"/>
        <v>0</v>
      </c>
      <c r="AN10" s="4" t="str">
        <f t="shared" si="2"/>
        <v/>
      </c>
      <c r="AO10" s="4" t="str">
        <f t="shared" si="3"/>
        <v/>
      </c>
      <c r="AP10" s="4" t="str">
        <f t="shared" si="4"/>
        <v/>
      </c>
    </row>
    <row r="11" spans="1:45" x14ac:dyDescent="0.3">
      <c r="I11" s="115">
        <v>9</v>
      </c>
      <c r="J11" s="75" t="s">
        <v>55</v>
      </c>
      <c r="K11" s="72">
        <v>9</v>
      </c>
      <c r="L11" s="73">
        <v>3</v>
      </c>
      <c r="M11" s="72"/>
      <c r="N11" s="73"/>
      <c r="O11" s="118">
        <f t="shared" si="0"/>
        <v>3</v>
      </c>
      <c r="P11" s="124">
        <v>9</v>
      </c>
      <c r="Q11" s="125"/>
      <c r="R11" s="126"/>
      <c r="S11" s="127"/>
      <c r="T11" s="60">
        <f>IF(J11="","",I11)</f>
        <v>9</v>
      </c>
      <c r="W11"/>
      <c r="AB11" s="4"/>
      <c r="AC11" s="4">
        <v>1</v>
      </c>
      <c r="AD11" s="76">
        <v>9</v>
      </c>
      <c r="AE11" s="44" t="s">
        <v>23</v>
      </c>
      <c r="AF11" s="115">
        <f>IF($AD11="","",VLOOKUP($AD11,$P$3:$T$27,5,FALSE))</f>
        <v>9</v>
      </c>
      <c r="AG11" s="77"/>
      <c r="AH11" s="115" t="str">
        <f>IF(AD11="","",IF(AN11&lt;&gt;"",AN11,IF(AO11&lt;&gt;"",AO11,AP11)))</f>
        <v/>
      </c>
      <c r="AI11" s="77"/>
      <c r="AJ11" s="43">
        <f>IF(AD11="","",3-(SUMIF($K$3:$K$27,$AD11,$L$3:$L$27)+SUMIF($M$3:$M$27,$AD11,$N$3:$N$27)))</f>
        <v>0</v>
      </c>
      <c r="AK11" s="60" t="str">
        <f>IF(AD11="","",AE11)</f>
        <v>Yoann</v>
      </c>
      <c r="AL11" s="4">
        <f t="shared" si="1"/>
        <v>0</v>
      </c>
      <c r="AN11" s="4" t="str">
        <f t="shared" si="2"/>
        <v/>
      </c>
      <c r="AO11" s="4" t="str">
        <f t="shared" si="3"/>
        <v/>
      </c>
      <c r="AP11" s="4" t="str">
        <f t="shared" si="4"/>
        <v/>
      </c>
    </row>
    <row r="12" spans="1:45" x14ac:dyDescent="0.3">
      <c r="I12" s="121">
        <v>10</v>
      </c>
      <c r="J12" s="75" t="s">
        <v>55</v>
      </c>
      <c r="K12" s="72"/>
      <c r="L12" s="73"/>
      <c r="M12" s="72"/>
      <c r="N12" s="73"/>
      <c r="O12" s="118">
        <f>IF(J12="","",3-(SUMIF($AF$3:$AF$30,$I12,$AG$3:$AG$30)+SUMIF($AH$3:$AH$30,$I12,$AI$3:$AI$30)))</f>
        <v>3</v>
      </c>
      <c r="P12" s="124">
        <v>10</v>
      </c>
      <c r="Q12" s="125"/>
      <c r="R12" s="126"/>
      <c r="S12" s="127"/>
      <c r="T12" s="60">
        <f>IF(J12="","",I12)</f>
        <v>10</v>
      </c>
      <c r="W12"/>
      <c r="AB12" s="4"/>
      <c r="AC12" s="4">
        <v>1</v>
      </c>
      <c r="AD12" s="76">
        <v>10</v>
      </c>
      <c r="AE12" s="44" t="s">
        <v>30</v>
      </c>
      <c r="AF12" s="115">
        <f>IF($AD12="","",VLOOKUP($AD12,$P$3:$T$27,5,FALSE))</f>
        <v>10</v>
      </c>
      <c r="AG12" s="77"/>
      <c r="AH12" s="115" t="str">
        <f>IF(AD12="","",IF(AN12&lt;&gt;"",AN12,IF(AO12&lt;&gt;"",AO12,AP12)))</f>
        <v/>
      </c>
      <c r="AI12" s="77"/>
      <c r="AJ12" s="43">
        <f>IF(AD12="","",3-(SUMIF($K$3:$K$27,$AD12,$L$3:$L$27)+SUMIF($M$3:$M$27,$AD12,$N$3:$N$27)))</f>
        <v>3</v>
      </c>
      <c r="AK12" s="60" t="str">
        <f>IF(AD12="","",AE12)</f>
        <v>Lavache</v>
      </c>
      <c r="AL12" s="4">
        <f t="shared" si="1"/>
        <v>0</v>
      </c>
      <c r="AN12" s="4" t="str">
        <f t="shared" si="2"/>
        <v/>
      </c>
      <c r="AO12" s="4" t="str">
        <f t="shared" si="3"/>
        <v/>
      </c>
      <c r="AP12" s="4" t="str">
        <f t="shared" si="4"/>
        <v/>
      </c>
    </row>
    <row r="13" spans="1:45" x14ac:dyDescent="0.3">
      <c r="I13" s="115">
        <v>11</v>
      </c>
      <c r="J13" s="75" t="s">
        <v>55</v>
      </c>
      <c r="K13" s="72">
        <v>11</v>
      </c>
      <c r="L13" s="73">
        <v>3</v>
      </c>
      <c r="M13" s="72"/>
      <c r="N13" s="73"/>
      <c r="O13" s="118">
        <f t="shared" ref="O13:O27" si="5">IF(J13="","",3-(SUMIF($AF$3:$AF$30,$I13,$AG$3:$AG$30)+SUMIF($AH$3:$AH$30,$I13,$AI$3:$AI$30)))</f>
        <v>0</v>
      </c>
      <c r="P13" s="124">
        <v>11</v>
      </c>
      <c r="Q13" s="125"/>
      <c r="R13" s="126"/>
      <c r="S13" s="127"/>
      <c r="T13" s="60">
        <f>IF(J13="","",I13)</f>
        <v>11</v>
      </c>
      <c r="W13"/>
      <c r="AB13" s="4"/>
      <c r="AC13" s="4">
        <v>1</v>
      </c>
      <c r="AD13" s="76">
        <v>11</v>
      </c>
      <c r="AE13" s="44" t="s">
        <v>27</v>
      </c>
      <c r="AF13" s="115">
        <f>IF($AD13="","",VLOOKUP($AD13,$P$3:$T$27,5,FALSE))</f>
        <v>11</v>
      </c>
      <c r="AG13" s="77">
        <v>3</v>
      </c>
      <c r="AH13" s="115" t="str">
        <f>IF(AD13="","",IF(AN13&lt;&gt;"",AN13,IF(AO13&lt;&gt;"",AO13,AP13)))</f>
        <v/>
      </c>
      <c r="AI13" s="77"/>
      <c r="AJ13" s="43">
        <f>IF(AD13="","",3-(SUMIF($K$3:$K$27,$AD13,$L$3:$L$27)+SUMIF($M$3:$M$27,$AD13,$N$3:$N$27)))</f>
        <v>0</v>
      </c>
      <c r="AK13" s="60" t="str">
        <f>IF(AD13="","",AE13)</f>
        <v>Reda</v>
      </c>
      <c r="AL13" s="4">
        <f t="shared" si="1"/>
        <v>3</v>
      </c>
      <c r="AN13" s="4" t="str">
        <f t="shared" si="2"/>
        <v/>
      </c>
      <c r="AO13" s="4" t="str">
        <f t="shared" si="3"/>
        <v/>
      </c>
      <c r="AP13" s="4" t="str">
        <f t="shared" si="4"/>
        <v/>
      </c>
    </row>
    <row r="14" spans="1:45" x14ac:dyDescent="0.3">
      <c r="I14" s="115">
        <v>12</v>
      </c>
      <c r="J14" s="75" t="s">
        <v>55</v>
      </c>
      <c r="K14" s="72"/>
      <c r="L14" s="73"/>
      <c r="M14" s="72"/>
      <c r="N14" s="73"/>
      <c r="O14" s="118">
        <f t="shared" si="5"/>
        <v>3</v>
      </c>
      <c r="P14" s="124">
        <v>12</v>
      </c>
      <c r="Q14" s="125"/>
      <c r="R14" s="126"/>
      <c r="S14" s="127"/>
      <c r="T14" s="60">
        <f>IF(J14="","",I14)</f>
        <v>12</v>
      </c>
      <c r="W14"/>
      <c r="AB14" s="4"/>
      <c r="AC14" s="4">
        <v>1</v>
      </c>
      <c r="AD14" s="76">
        <v>12</v>
      </c>
      <c r="AE14" s="44" t="s">
        <v>29</v>
      </c>
      <c r="AF14" s="115">
        <f>IF($AD14="","",VLOOKUP($AD14,$P$3:$T$27,5,FALSE))</f>
        <v>12</v>
      </c>
      <c r="AG14" s="77">
        <v>0</v>
      </c>
      <c r="AH14" s="115" t="str">
        <f>IF(AD14="","",IF(AN14&lt;&gt;"",AN14,IF(AO14&lt;&gt;"",AO14,AP14)))</f>
        <v/>
      </c>
      <c r="AI14" s="77"/>
      <c r="AJ14" s="43">
        <f>IF(AD14="","",3-(SUMIF($K$3:$K$27,$AD14,$L$3:$L$27)+SUMIF($M$3:$M$27,$AD14,$N$3:$N$27)))</f>
        <v>1</v>
      </c>
      <c r="AK14" s="60" t="str">
        <f>IF(AD14="","",AE14)</f>
        <v>JeanMarrant</v>
      </c>
      <c r="AL14" s="4">
        <f t="shared" si="1"/>
        <v>0</v>
      </c>
      <c r="AN14" s="4" t="str">
        <f t="shared" si="2"/>
        <v/>
      </c>
      <c r="AO14" s="4" t="str">
        <f t="shared" si="3"/>
        <v/>
      </c>
      <c r="AP14" s="4" t="str">
        <f t="shared" si="4"/>
        <v/>
      </c>
    </row>
    <row r="15" spans="1:45" x14ac:dyDescent="0.3">
      <c r="I15" s="115">
        <v>13</v>
      </c>
      <c r="J15" s="75" t="s">
        <v>55</v>
      </c>
      <c r="K15" s="72">
        <v>12</v>
      </c>
      <c r="L15" s="73">
        <v>2</v>
      </c>
      <c r="M15" s="72"/>
      <c r="N15" s="73"/>
      <c r="O15" s="118">
        <f t="shared" si="5"/>
        <v>0</v>
      </c>
      <c r="P15" s="124">
        <v>13</v>
      </c>
      <c r="Q15" s="125"/>
      <c r="R15" s="126"/>
      <c r="S15" s="127"/>
      <c r="T15" s="60">
        <f>IF(J15="","",I15)</f>
        <v>13</v>
      </c>
      <c r="W15"/>
      <c r="AB15" s="4"/>
      <c r="AC15" s="4">
        <v>1</v>
      </c>
      <c r="AD15" s="76">
        <v>13</v>
      </c>
      <c r="AE15" s="44" t="s">
        <v>18</v>
      </c>
      <c r="AF15" s="115">
        <f>IF($AD15="","",VLOOKUP($AD15,$P$3:$T$27,5,FALSE))</f>
        <v>13</v>
      </c>
      <c r="AG15" s="77">
        <v>3</v>
      </c>
      <c r="AH15" s="115" t="str">
        <f>IF(AD15="","",IF(AN15&lt;&gt;"",AN15,IF(AO15&lt;&gt;"",AO15,AP15)))</f>
        <v/>
      </c>
      <c r="AI15" s="77"/>
      <c r="AJ15" s="43">
        <f>IF(AD15="","",3-(SUMIF($K$3:$K$27,$AD15,$L$3:$L$27)+SUMIF($M$3:$M$27,$AD15,$N$3:$N$27)))</f>
        <v>1</v>
      </c>
      <c r="AK15" s="60" t="str">
        <f>IF(AD15="","",AE15)</f>
        <v>Les hautgrades</v>
      </c>
      <c r="AL15" s="4">
        <f t="shared" si="1"/>
        <v>3</v>
      </c>
      <c r="AN15" s="4" t="str">
        <f t="shared" si="2"/>
        <v/>
      </c>
      <c r="AO15" s="4" t="str">
        <f t="shared" si="3"/>
        <v/>
      </c>
      <c r="AP15" s="4" t="str">
        <f t="shared" si="4"/>
        <v/>
      </c>
    </row>
    <row r="16" spans="1:45" x14ac:dyDescent="0.3">
      <c r="I16" s="115">
        <v>14</v>
      </c>
      <c r="J16" s="75" t="s">
        <v>55</v>
      </c>
      <c r="K16" s="72">
        <v>13</v>
      </c>
      <c r="L16" s="73">
        <v>2</v>
      </c>
      <c r="M16" s="72"/>
      <c r="N16" s="73"/>
      <c r="O16" s="118">
        <f t="shared" si="5"/>
        <v>2</v>
      </c>
      <c r="P16" s="124">
        <v>14</v>
      </c>
      <c r="Q16" s="125"/>
      <c r="R16" s="126"/>
      <c r="S16" s="127"/>
      <c r="T16" s="60">
        <f>IF(J16="","",I16)</f>
        <v>14</v>
      </c>
      <c r="W16"/>
      <c r="AB16" s="4"/>
      <c r="AC16" s="4">
        <v>1</v>
      </c>
      <c r="AD16" s="76">
        <v>14</v>
      </c>
      <c r="AE16" s="44" t="s">
        <v>46</v>
      </c>
      <c r="AF16" s="115">
        <f>IF($AD16="","",VLOOKUP($AD16,$P$3:$T$27,5,FALSE))</f>
        <v>14</v>
      </c>
      <c r="AG16" s="77">
        <v>1</v>
      </c>
      <c r="AH16" s="115" t="str">
        <f>IF(AD16="","",IF(AN16&lt;&gt;"",AN16,IF(AO16&lt;&gt;"",AO16,AP16)))</f>
        <v/>
      </c>
      <c r="AI16" s="77"/>
      <c r="AJ16" s="43">
        <f>IF(AD16="","",3-(SUMIF($K$3:$K$27,$AD16,$L$3:$L$27)+SUMIF($M$3:$M$27,$AD16,$N$3:$N$27)))</f>
        <v>3</v>
      </c>
      <c r="AK16" s="60" t="str">
        <f>IF(AD16="","",AE16)</f>
        <v>Nolvl19</v>
      </c>
      <c r="AL16" s="4">
        <f t="shared" si="1"/>
        <v>1</v>
      </c>
      <c r="AN16" s="4" t="str">
        <f t="shared" si="2"/>
        <v/>
      </c>
      <c r="AO16" s="4" t="str">
        <f t="shared" si="3"/>
        <v/>
      </c>
      <c r="AP16" s="4" t="str">
        <f t="shared" si="4"/>
        <v/>
      </c>
    </row>
    <row r="17" spans="9:42" x14ac:dyDescent="0.3">
      <c r="I17" s="115">
        <v>15</v>
      </c>
      <c r="J17" s="75" t="s">
        <v>55</v>
      </c>
      <c r="K17" s="72">
        <v>15</v>
      </c>
      <c r="L17" s="73">
        <v>3</v>
      </c>
      <c r="M17" s="72"/>
      <c r="N17" s="73"/>
      <c r="O17" s="118">
        <f t="shared" si="5"/>
        <v>3</v>
      </c>
      <c r="P17" s="124">
        <v>15</v>
      </c>
      <c r="Q17" s="125"/>
      <c r="R17" s="126"/>
      <c r="S17" s="127"/>
      <c r="T17" s="60">
        <f>IF(J17="","",I17)</f>
        <v>15</v>
      </c>
      <c r="W17"/>
      <c r="AB17" s="4"/>
      <c r="AC17" s="4">
        <v>1</v>
      </c>
      <c r="AD17" s="76">
        <v>15</v>
      </c>
      <c r="AE17" s="44" t="s">
        <v>67</v>
      </c>
      <c r="AF17" s="115">
        <v>15</v>
      </c>
      <c r="AG17" s="77">
        <v>0</v>
      </c>
      <c r="AH17" s="115"/>
      <c r="AI17" s="77"/>
      <c r="AJ17" s="43"/>
      <c r="AK17" s="60" t="str">
        <f>IF(AD17="","",AE17)</f>
        <v>Dadoo</v>
      </c>
      <c r="AL17" s="4">
        <f t="shared" si="1"/>
        <v>0</v>
      </c>
      <c r="AN17" s="4" t="str">
        <f t="shared" si="2"/>
        <v/>
      </c>
      <c r="AO17" s="4" t="str">
        <f t="shared" si="3"/>
        <v/>
      </c>
      <c r="AP17" s="4" t="str">
        <f t="shared" si="4"/>
        <v/>
      </c>
    </row>
    <row r="18" spans="9:42" x14ac:dyDescent="0.3">
      <c r="I18" s="115">
        <v>16</v>
      </c>
      <c r="J18" s="75"/>
      <c r="K18" s="72"/>
      <c r="L18" s="73"/>
      <c r="M18" s="72"/>
      <c r="N18" s="73"/>
      <c r="O18" s="118" t="str">
        <f t="shared" si="5"/>
        <v/>
      </c>
      <c r="P18" s="124"/>
      <c r="Q18" s="125"/>
      <c r="R18" s="126"/>
      <c r="S18" s="127"/>
      <c r="T18" s="60" t="str">
        <f>IF(J18="","",I18)</f>
        <v/>
      </c>
      <c r="W18"/>
      <c r="AB18" s="4"/>
      <c r="AC18" s="137">
        <v>0</v>
      </c>
      <c r="AD18" s="76"/>
      <c r="AE18" s="44" t="s">
        <v>34</v>
      </c>
      <c r="AF18" s="115" t="str">
        <f>IF($AD18="","",VLOOKUP($AD18,$P$3:$T$27,5,FALSE))</f>
        <v/>
      </c>
      <c r="AG18" s="77"/>
      <c r="AH18" s="115" t="str">
        <f>IF(AD18="","",IF(AN18&lt;&gt;"",AN18,IF(AO18&lt;&gt;"",AO18,AP18)))</f>
        <v/>
      </c>
      <c r="AI18" s="77"/>
      <c r="AJ18" s="43" t="str">
        <f>IF(AD18="","",3-(SUMIF($K$3:$K$27,$AD18,$L$3:$L$27)+SUMIF($M$3:$M$27,$AD18,$N$3:$N$27)))</f>
        <v/>
      </c>
      <c r="AK18" s="60" t="str">
        <f>IF(AD18="","",AE18)</f>
        <v/>
      </c>
      <c r="AL18" s="4" t="str">
        <f t="shared" si="1"/>
        <v/>
      </c>
      <c r="AN18" s="4" t="str">
        <f t="shared" si="2"/>
        <v/>
      </c>
      <c r="AO18" s="4" t="str">
        <f t="shared" si="3"/>
        <v/>
      </c>
      <c r="AP18" s="4" t="str">
        <f t="shared" si="4"/>
        <v/>
      </c>
    </row>
    <row r="19" spans="9:42" x14ac:dyDescent="0.3">
      <c r="I19" s="115">
        <v>17</v>
      </c>
      <c r="J19" s="75"/>
      <c r="K19" s="72"/>
      <c r="L19" s="73"/>
      <c r="M19" s="72"/>
      <c r="N19" s="73"/>
      <c r="O19" s="118" t="str">
        <f t="shared" si="5"/>
        <v/>
      </c>
      <c r="P19" s="124"/>
      <c r="Q19" s="125"/>
      <c r="R19" s="126"/>
      <c r="S19" s="127"/>
      <c r="T19" s="60" t="str">
        <f>IF(J19="","",I19)</f>
        <v/>
      </c>
      <c r="W19"/>
      <c r="AB19" s="4"/>
      <c r="AC19" s="4">
        <v>0</v>
      </c>
      <c r="AD19" s="76"/>
      <c r="AE19" s="44" t="s">
        <v>20</v>
      </c>
      <c r="AF19" s="115" t="str">
        <f>IF($AD19="","",VLOOKUP($AD19,$P$3:$T$27,5,FALSE))</f>
        <v/>
      </c>
      <c r="AG19" s="77"/>
      <c r="AH19" s="115" t="str">
        <f>IF(AD19="","",IF(AN19&lt;&gt;"",AN19,IF(AO19&lt;&gt;"",AO19,AP19)))</f>
        <v/>
      </c>
      <c r="AI19" s="77"/>
      <c r="AJ19" s="43" t="str">
        <f>IF(AD19="","",3-(SUMIF($K$3:$K$27,$AD19,$L$3:$L$27)+SUMIF($M$3:$M$27,$AD19,$N$3:$N$27)))</f>
        <v/>
      </c>
      <c r="AK19" s="60" t="str">
        <f>IF(AD19="","",AE19)</f>
        <v/>
      </c>
      <c r="AL19" s="4" t="str">
        <f t="shared" si="1"/>
        <v/>
      </c>
      <c r="AN19" s="4" t="str">
        <f t="shared" si="2"/>
        <v/>
      </c>
      <c r="AO19" s="4" t="str">
        <f t="shared" si="3"/>
        <v/>
      </c>
      <c r="AP19" s="4" t="str">
        <f t="shared" si="4"/>
        <v/>
      </c>
    </row>
    <row r="20" spans="9:42" x14ac:dyDescent="0.3">
      <c r="I20" s="115">
        <v>18</v>
      </c>
      <c r="J20" s="75"/>
      <c r="K20" s="72"/>
      <c r="L20" s="73"/>
      <c r="M20" s="72"/>
      <c r="N20" s="73"/>
      <c r="O20" s="118" t="str">
        <f t="shared" si="5"/>
        <v/>
      </c>
      <c r="P20" s="124"/>
      <c r="Q20" s="125"/>
      <c r="R20" s="126"/>
      <c r="S20" s="127"/>
      <c r="T20" s="60" t="str">
        <f>IF(J20="","",I20)</f>
        <v/>
      </c>
      <c r="W20"/>
      <c r="AB20" s="4"/>
      <c r="AC20" s="4">
        <v>0</v>
      </c>
      <c r="AD20" s="76"/>
      <c r="AE20" s="44" t="s">
        <v>26</v>
      </c>
      <c r="AF20" s="115" t="str">
        <f>IF($AD20="","",VLOOKUP($AD20,$P$3:$T$27,5,FALSE))</f>
        <v/>
      </c>
      <c r="AG20" s="77"/>
      <c r="AH20" s="115" t="str">
        <f>IF(AD20="","",IF(AN20&lt;&gt;"",AN20,IF(AO20&lt;&gt;"",AO20,AP20)))</f>
        <v/>
      </c>
      <c r="AI20" s="77"/>
      <c r="AJ20" s="43" t="str">
        <f>IF(AD20="","",3-(SUMIF($K$3:$K$27,$AD20,$L$3:$L$27)+SUMIF($M$3:$M$27,$AD20,$N$3:$N$27)))</f>
        <v/>
      </c>
      <c r="AK20" s="60" t="str">
        <f>IF(AD20="","",AE20)</f>
        <v/>
      </c>
      <c r="AL20" s="4" t="str">
        <f t="shared" si="1"/>
        <v/>
      </c>
      <c r="AN20" s="4" t="str">
        <f t="shared" si="2"/>
        <v/>
      </c>
      <c r="AO20" s="4" t="str">
        <f t="shared" si="3"/>
        <v/>
      </c>
      <c r="AP20" s="4" t="str">
        <f t="shared" si="4"/>
        <v/>
      </c>
    </row>
    <row r="21" spans="9:42" x14ac:dyDescent="0.3">
      <c r="I21" s="115">
        <v>19</v>
      </c>
      <c r="J21" s="75"/>
      <c r="K21" s="72"/>
      <c r="L21" s="73"/>
      <c r="M21" s="72"/>
      <c r="N21" s="73"/>
      <c r="O21" s="118" t="str">
        <f t="shared" si="5"/>
        <v/>
      </c>
      <c r="P21" s="124"/>
      <c r="Q21" s="125"/>
      <c r="R21" s="126"/>
      <c r="S21" s="127"/>
      <c r="T21" s="60" t="str">
        <f>IF(J21="","",I21)</f>
        <v/>
      </c>
      <c r="W21"/>
      <c r="AB21" s="4"/>
      <c r="AC21" s="137">
        <v>0</v>
      </c>
      <c r="AD21" s="76"/>
      <c r="AE21" s="44" t="s">
        <v>25</v>
      </c>
      <c r="AF21" s="115" t="str">
        <f>IF($AD21="","",VLOOKUP($AD21,$P$3:$T$27,5,FALSE))</f>
        <v/>
      </c>
      <c r="AG21" s="77"/>
      <c r="AH21" s="115" t="str">
        <f>IF(AD21="","",IF(AN21&lt;&gt;"",AN21,IF(AO21&lt;&gt;"",AO21,AP21)))</f>
        <v/>
      </c>
      <c r="AI21" s="77"/>
      <c r="AJ21" s="43" t="str">
        <f>IF(AD21="","",3-(SUMIF($K$3:$K$27,$AD21,$L$3:$L$27)+SUMIF($M$3:$M$27,$AD21,$N$3:$N$27)))</f>
        <v/>
      </c>
      <c r="AK21" s="60" t="str">
        <f>IF(AD21="","",AE21)</f>
        <v/>
      </c>
      <c r="AL21" s="4" t="str">
        <f t="shared" si="1"/>
        <v/>
      </c>
      <c r="AN21" s="4" t="str">
        <f t="shared" si="2"/>
        <v/>
      </c>
      <c r="AO21" s="4" t="str">
        <f t="shared" si="3"/>
        <v/>
      </c>
      <c r="AP21" s="4" t="str">
        <f t="shared" si="4"/>
        <v/>
      </c>
    </row>
    <row r="22" spans="9:42" x14ac:dyDescent="0.3">
      <c r="I22" s="115">
        <v>20</v>
      </c>
      <c r="J22" s="75"/>
      <c r="K22" s="72"/>
      <c r="L22" s="73"/>
      <c r="M22" s="72"/>
      <c r="N22" s="73"/>
      <c r="O22" s="118" t="str">
        <f t="shared" si="5"/>
        <v/>
      </c>
      <c r="P22" s="124"/>
      <c r="Q22" s="125"/>
      <c r="R22" s="126"/>
      <c r="S22" s="127"/>
      <c r="T22" s="60" t="str">
        <f>IF(J22="","",I22)</f>
        <v/>
      </c>
      <c r="W22"/>
      <c r="AB22" s="4"/>
      <c r="AC22" s="137">
        <v>0</v>
      </c>
      <c r="AD22" s="76"/>
      <c r="AE22" s="44" t="s">
        <v>32</v>
      </c>
      <c r="AF22" s="115" t="str">
        <f>IF($AD22="","",VLOOKUP($AD22,$P$3:$T$27,5,FALSE))</f>
        <v/>
      </c>
      <c r="AG22" s="77"/>
      <c r="AH22" s="115" t="str">
        <f>IF(AD22="","",IF(AN22&lt;&gt;"",AN22,IF(AO22&lt;&gt;"",AO22,AP22)))</f>
        <v/>
      </c>
      <c r="AI22" s="77"/>
      <c r="AJ22" s="43" t="str">
        <f>IF(AD22="","",3-(SUMIF($K$3:$K$27,$AD22,$L$3:$L$27)+SUMIF($M$3:$M$27,$AD22,$N$3:$N$27)))</f>
        <v/>
      </c>
      <c r="AK22" s="60" t="str">
        <f>IF(AD22="","",AE22)</f>
        <v/>
      </c>
      <c r="AL22" s="4" t="str">
        <f t="shared" si="1"/>
        <v/>
      </c>
      <c r="AN22" s="4" t="str">
        <f t="shared" si="2"/>
        <v/>
      </c>
      <c r="AO22" s="4" t="str">
        <f t="shared" si="3"/>
        <v/>
      </c>
      <c r="AP22" s="4" t="str">
        <f t="shared" si="4"/>
        <v/>
      </c>
    </row>
    <row r="23" spans="9:42" x14ac:dyDescent="0.3">
      <c r="I23" s="115">
        <v>21</v>
      </c>
      <c r="J23" s="75"/>
      <c r="K23" s="72"/>
      <c r="L23" s="73"/>
      <c r="M23" s="72"/>
      <c r="N23" s="73"/>
      <c r="O23" s="118" t="str">
        <f t="shared" si="5"/>
        <v/>
      </c>
      <c r="P23" s="124"/>
      <c r="Q23" s="125"/>
      <c r="R23" s="126"/>
      <c r="S23" s="127"/>
      <c r="T23" s="60" t="str">
        <f>IF(J23="","",I23)</f>
        <v/>
      </c>
      <c r="W23"/>
      <c r="AB23" s="4"/>
      <c r="AC23" s="137">
        <v>0</v>
      </c>
      <c r="AD23" s="76"/>
      <c r="AE23" s="44">
        <v>921</v>
      </c>
      <c r="AF23" s="115" t="str">
        <f>IF($AD23="","",VLOOKUP($AD23,$P$3:$T$27,5,FALSE))</f>
        <v/>
      </c>
      <c r="AG23" s="77"/>
      <c r="AH23" s="115" t="str">
        <f>IF(AD23="","",IF(AN23&lt;&gt;"",AN23,IF(AO23&lt;&gt;"",AO23,AP23)))</f>
        <v/>
      </c>
      <c r="AI23" s="77"/>
      <c r="AJ23" s="43" t="str">
        <f>IF(AD23="","",3-(SUMIF($K$3:$K$27,$AD23,$L$3:$L$27)+SUMIF($M$3:$M$27,$AD23,$N$3:$N$27)))</f>
        <v/>
      </c>
      <c r="AK23" s="60" t="str">
        <f>IF(AD23="","",AE23)</f>
        <v/>
      </c>
      <c r="AL23" s="4" t="str">
        <f t="shared" si="1"/>
        <v/>
      </c>
      <c r="AN23" s="4" t="str">
        <f t="shared" si="2"/>
        <v/>
      </c>
      <c r="AO23" s="4" t="str">
        <f t="shared" si="3"/>
        <v/>
      </c>
      <c r="AP23" s="4" t="str">
        <f t="shared" si="4"/>
        <v/>
      </c>
    </row>
    <row r="24" spans="9:42" x14ac:dyDescent="0.3">
      <c r="I24" s="115">
        <v>22</v>
      </c>
      <c r="J24" s="75"/>
      <c r="K24" s="72"/>
      <c r="L24" s="73"/>
      <c r="M24" s="72"/>
      <c r="N24" s="73"/>
      <c r="O24" s="118" t="str">
        <f t="shared" si="5"/>
        <v/>
      </c>
      <c r="P24" s="124"/>
      <c r="Q24" s="125"/>
      <c r="R24" s="126"/>
      <c r="S24" s="127"/>
      <c r="T24" s="60" t="str">
        <f>IF(J24="","",I24)</f>
        <v/>
      </c>
      <c r="W24"/>
      <c r="AB24" s="4"/>
      <c r="AC24" s="4">
        <v>0</v>
      </c>
      <c r="AD24" s="76"/>
      <c r="AE24" s="44" t="s">
        <v>21</v>
      </c>
      <c r="AF24" s="115" t="str">
        <f>IF($AD24="","",VLOOKUP($AD24,$P$3:$T$27,5,FALSE))</f>
        <v/>
      </c>
      <c r="AG24" s="77"/>
      <c r="AH24" s="115" t="str">
        <f>IF(AD24="","",IF(AN24&lt;&gt;"",AN24,IF(AO24&lt;&gt;"",AO24,AP24)))</f>
        <v/>
      </c>
      <c r="AI24" s="77"/>
      <c r="AJ24" s="43" t="str">
        <f>IF(AD24="","",3-(SUMIF($K$3:$K$27,$AD24,$L$3:$L$27)+SUMIF($M$3:$M$27,$AD24,$N$3:$N$27)))</f>
        <v/>
      </c>
      <c r="AK24" s="60" t="str">
        <f>IF(AD24="","",AE24)</f>
        <v/>
      </c>
      <c r="AL24" s="4" t="str">
        <f t="shared" si="1"/>
        <v/>
      </c>
      <c r="AN24" s="4" t="str">
        <f t="shared" si="2"/>
        <v/>
      </c>
      <c r="AO24" s="4" t="str">
        <f t="shared" si="3"/>
        <v/>
      </c>
      <c r="AP24" s="4" t="str">
        <f t="shared" si="4"/>
        <v/>
      </c>
    </row>
    <row r="25" spans="9:42" x14ac:dyDescent="0.3">
      <c r="I25" s="115">
        <v>23</v>
      </c>
      <c r="J25" s="75"/>
      <c r="K25" s="72"/>
      <c r="L25" s="73"/>
      <c r="M25" s="72"/>
      <c r="N25" s="73"/>
      <c r="O25" s="118" t="str">
        <f t="shared" si="5"/>
        <v/>
      </c>
      <c r="P25" s="124"/>
      <c r="Q25" s="125"/>
      <c r="R25" s="126"/>
      <c r="S25" s="127"/>
      <c r="T25" s="60" t="str">
        <f>IF(J25="","",I25)</f>
        <v/>
      </c>
      <c r="W25"/>
      <c r="AB25" s="4"/>
      <c r="AC25" s="4">
        <v>0</v>
      </c>
      <c r="AD25" s="76"/>
      <c r="AE25" s="44" t="s">
        <v>40</v>
      </c>
      <c r="AF25" s="115" t="str">
        <f>IF($AD25="","",VLOOKUP($AD25,$P$3:$T$27,5,FALSE))</f>
        <v/>
      </c>
      <c r="AG25" s="77"/>
      <c r="AH25" s="115" t="str">
        <f>IF(AD25="","",IF(AN25&lt;&gt;"",AN25,IF(AO25&lt;&gt;"",AO25,AP25)))</f>
        <v/>
      </c>
      <c r="AI25" s="77"/>
      <c r="AJ25" s="43" t="str">
        <f>IF(AD25="","",3-(SUMIF($K$3:$K$27,$AD25,$L$3:$L$27)+SUMIF($M$3:$M$27,$AD25,$N$3:$N$27)))</f>
        <v/>
      </c>
      <c r="AK25" s="60" t="str">
        <f>IF(AD25="","",AE25)</f>
        <v/>
      </c>
      <c r="AL25" s="4" t="str">
        <f t="shared" si="1"/>
        <v/>
      </c>
      <c r="AN25" s="4" t="str">
        <f t="shared" si="2"/>
        <v/>
      </c>
      <c r="AO25" s="4" t="str">
        <f t="shared" si="3"/>
        <v/>
      </c>
      <c r="AP25" s="4" t="str">
        <f t="shared" si="4"/>
        <v/>
      </c>
    </row>
    <row r="26" spans="9:42" x14ac:dyDescent="0.3">
      <c r="I26" s="115">
        <v>24</v>
      </c>
      <c r="J26" s="75"/>
      <c r="K26" s="72"/>
      <c r="L26" s="73"/>
      <c r="M26" s="72"/>
      <c r="N26" s="73"/>
      <c r="O26" s="118" t="str">
        <f t="shared" si="5"/>
        <v/>
      </c>
      <c r="P26" s="124"/>
      <c r="Q26" s="125"/>
      <c r="R26" s="126"/>
      <c r="S26" s="127"/>
      <c r="T26" s="60" t="str">
        <f>IF(J26="","",I26)</f>
        <v/>
      </c>
      <c r="W26"/>
      <c r="AB26" s="4"/>
      <c r="AC26" s="4">
        <v>0</v>
      </c>
      <c r="AD26" s="76"/>
      <c r="AE26" s="44" t="s">
        <v>28</v>
      </c>
      <c r="AF26" s="115" t="str">
        <f>IF($AD26="","",VLOOKUP($AD26,$P$3:$T$27,5,FALSE))</f>
        <v/>
      </c>
      <c r="AG26" s="77"/>
      <c r="AH26" s="115" t="str">
        <f>IF(AD26="","",IF(AN26&lt;&gt;"",AN26,IF(AO26&lt;&gt;"",AO26,AP26)))</f>
        <v/>
      </c>
      <c r="AI26" s="77"/>
      <c r="AJ26" s="43" t="str">
        <f>IF(AD26="","",3-(SUMIF($K$3:$K$27,$AD26,$L$3:$L$27)+SUMIF($M$3:$M$27,$AD26,$N$3:$N$27)))</f>
        <v/>
      </c>
      <c r="AK26" s="60" t="str">
        <f>IF(AD26="","",AE26)</f>
        <v/>
      </c>
      <c r="AL26" s="4" t="str">
        <f t="shared" si="1"/>
        <v/>
      </c>
      <c r="AN26" s="4" t="str">
        <f t="shared" si="2"/>
        <v/>
      </c>
      <c r="AO26" s="4" t="str">
        <f t="shared" si="3"/>
        <v/>
      </c>
      <c r="AP26" s="4" t="str">
        <f t="shared" si="4"/>
        <v/>
      </c>
    </row>
    <row r="27" spans="9:42" ht="19.5" thickBot="1" x14ac:dyDescent="0.35">
      <c r="I27" s="116">
        <v>25</v>
      </c>
      <c r="J27" s="100"/>
      <c r="K27" s="101"/>
      <c r="L27" s="102"/>
      <c r="M27" s="101"/>
      <c r="N27" s="102"/>
      <c r="O27" s="119" t="str">
        <f t="shared" si="5"/>
        <v/>
      </c>
      <c r="P27" s="128"/>
      <c r="Q27" s="129"/>
      <c r="R27" s="130"/>
      <c r="S27" s="131"/>
      <c r="T27" s="60" t="str">
        <f>IF(J27="","",I27)</f>
        <v/>
      </c>
      <c r="W27"/>
      <c r="AB27" s="4"/>
      <c r="AC27" s="4">
        <v>0</v>
      </c>
      <c r="AD27" s="76"/>
      <c r="AE27" s="44" t="s">
        <v>35</v>
      </c>
      <c r="AF27" s="115" t="str">
        <f>IF($AD27="","",VLOOKUP($AD27,$P$3:$T$27,5,FALSE))</f>
        <v/>
      </c>
      <c r="AG27" s="77"/>
      <c r="AH27" s="115" t="str">
        <f>IF(AD27="","",IF(AN27&lt;&gt;"",AN27,IF(AO27&lt;&gt;"",AO27,AP27)))</f>
        <v/>
      </c>
      <c r="AI27" s="77"/>
      <c r="AJ27" s="43" t="str">
        <f>IF(AD27="","",3-(SUMIF($K$3:$K$27,$AD27,$L$3:$L$27)+SUMIF($M$3:$M$27,$AD27,$N$3:$N$27)))</f>
        <v/>
      </c>
      <c r="AK27" s="60" t="str">
        <f>IF(AD27="","",AE27)</f>
        <v/>
      </c>
      <c r="AL27" s="4" t="str">
        <f t="shared" si="1"/>
        <v/>
      </c>
      <c r="AN27" s="4" t="str">
        <f t="shared" si="2"/>
        <v/>
      </c>
      <c r="AO27" s="4" t="str">
        <f t="shared" si="3"/>
        <v/>
      </c>
      <c r="AP27" s="4" t="str">
        <f t="shared" si="4"/>
        <v/>
      </c>
    </row>
    <row r="28" spans="9:42" x14ac:dyDescent="0.3">
      <c r="I28" s="139"/>
      <c r="J28" s="140"/>
      <c r="K28" s="141"/>
      <c r="L28" s="142"/>
      <c r="M28" s="141"/>
      <c r="N28" s="142"/>
      <c r="O28" s="143"/>
      <c r="P28" s="144"/>
      <c r="Q28" s="144"/>
      <c r="R28" s="144"/>
      <c r="S28" s="144"/>
      <c r="T28" s="60"/>
      <c r="W28"/>
      <c r="AB28" s="4"/>
      <c r="AC28" s="4">
        <v>0</v>
      </c>
      <c r="AD28" s="76"/>
      <c r="AE28" s="44" t="s">
        <v>37</v>
      </c>
      <c r="AF28" s="115" t="str">
        <f>IF($AD28="","",VLOOKUP($AD28,$P$3:$T$27,5,FALSE))</f>
        <v/>
      </c>
      <c r="AG28" s="77"/>
      <c r="AH28" s="115" t="str">
        <f>IF(AD28="","",IF(AN28&lt;&gt;"",AN28,IF(AO28&lt;&gt;"",AO28,AP28)))</f>
        <v/>
      </c>
      <c r="AI28" s="77"/>
      <c r="AJ28" s="43" t="str">
        <f>IF(AD28="","",3-(SUMIF($K$3:$K$27,$AD28,$L$3:$L$27)+SUMIF($M$3:$M$27,$AD28,$N$3:$N$27)))</f>
        <v/>
      </c>
      <c r="AK28" s="60" t="str">
        <f>IF(AD28="","",AE28)</f>
        <v/>
      </c>
      <c r="AL28" s="4"/>
    </row>
    <row r="29" spans="9:42" x14ac:dyDescent="0.3">
      <c r="T29" s="60"/>
      <c r="W29"/>
      <c r="AB29" s="4"/>
      <c r="AC29" s="4">
        <v>0</v>
      </c>
      <c r="AD29" s="76"/>
      <c r="AE29" s="44" t="s">
        <v>39</v>
      </c>
      <c r="AF29" s="115" t="str">
        <f>IF($AD29="","",VLOOKUP($AD29,$P$3:$T$27,5,FALSE))</f>
        <v/>
      </c>
      <c r="AG29" s="77"/>
      <c r="AH29" s="115" t="str">
        <f>IF(AD29="","",IF(AN29&lt;&gt;"",AN29,IF(AO29&lt;&gt;"",AO29,AP29)))</f>
        <v/>
      </c>
      <c r="AI29" s="77"/>
      <c r="AJ29" s="43" t="str">
        <f>IF(AD29="","",3-(SUMIF($K$3:$K$27,$AD29,$L$3:$L$27)+SUMIF($M$3:$M$27,$AD29,$N$3:$N$27)))</f>
        <v/>
      </c>
      <c r="AK29" s="60" t="str">
        <f>IF(AD29="","",AE29)</f>
        <v/>
      </c>
      <c r="AL29" s="4" t="str">
        <f t="shared" si="1"/>
        <v/>
      </c>
      <c r="AN29" s="4" t="str">
        <f t="shared" si="2"/>
        <v/>
      </c>
      <c r="AO29" s="4" t="str">
        <f t="shared" si="3"/>
        <v/>
      </c>
      <c r="AP29" s="4" t="str">
        <f t="shared" si="4"/>
        <v/>
      </c>
    </row>
    <row r="30" spans="9:42" x14ac:dyDescent="0.3">
      <c r="T30" s="60"/>
      <c r="W30"/>
      <c r="AB30" s="4"/>
      <c r="AC30" s="4">
        <v>0</v>
      </c>
      <c r="AD30" s="76"/>
      <c r="AE30" s="44" t="s">
        <v>41</v>
      </c>
      <c r="AF30" s="115" t="str">
        <f>IF($AD30="","",VLOOKUP($AD30,$P$3:$T$27,5,FALSE))</f>
        <v/>
      </c>
      <c r="AG30" s="77"/>
      <c r="AH30" s="115" t="str">
        <f>IF(AD30="","",IF(AN30&lt;&gt;"",AN30,IF(AO30&lt;&gt;"",AO30,AP30)))</f>
        <v/>
      </c>
      <c r="AI30" s="77"/>
      <c r="AJ30" s="43" t="str">
        <f>IF(AD30="","",3-(SUMIF($K$3:$K$27,$AD30,$L$3:$L$27)+SUMIF($M$3:$M$27,$AD30,$N$3:$N$27)))</f>
        <v/>
      </c>
      <c r="AK30" s="60" t="str">
        <f>IF(AD30="","",AE30)</f>
        <v/>
      </c>
      <c r="AL30" s="4" t="str">
        <f t="shared" si="1"/>
        <v/>
      </c>
      <c r="AN30" s="4" t="str">
        <f t="shared" si="2"/>
        <v/>
      </c>
      <c r="AO30" s="4" t="str">
        <f t="shared" si="3"/>
        <v/>
      </c>
      <c r="AP30" s="4" t="str">
        <f t="shared" si="4"/>
        <v/>
      </c>
    </row>
    <row r="31" spans="9:42" x14ac:dyDescent="0.3">
      <c r="AD31" s="145"/>
      <c r="AE31" s="22"/>
      <c r="AF31" s="146"/>
      <c r="AG31" s="147"/>
      <c r="AH31" s="146"/>
      <c r="AI31" s="147"/>
      <c r="AJ31" s="22"/>
    </row>
  </sheetData>
  <sortState ref="AC3:AK30">
    <sortCondition ref="AD3:AD30"/>
  </sortState>
  <mergeCells count="8">
    <mergeCell ref="A5:G5"/>
    <mergeCell ref="V5:AB5"/>
    <mergeCell ref="A1:O1"/>
    <mergeCell ref="P1:T1"/>
    <mergeCell ref="V1:AK1"/>
    <mergeCell ref="A2:G2"/>
    <mergeCell ref="Q2:S2"/>
    <mergeCell ref="V2:AB2"/>
  </mergeCells>
  <conditionalFormatting sqref="Q3:S28">
    <cfRule type="expression" dxfId="17" priority="2">
      <formula>$O3=""</formula>
    </cfRule>
    <cfRule type="expression" dxfId="16" priority="3">
      <formula>$O3=0</formula>
    </cfRule>
    <cfRule type="expression" dxfId="15" priority="4">
      <formula>$O3=1</formula>
    </cfRule>
    <cfRule type="expression" dxfId="14" priority="5">
      <formula>$O3=2</formula>
    </cfRule>
    <cfRule type="expression" dxfId="13" priority="6">
      <formula>$O3=3</formula>
    </cfRule>
  </conditionalFormatting>
  <conditionalFormatting sqref="AE3:AE30">
    <cfRule type="expression" dxfId="12" priority="1">
      <formula>AC3=0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showGridLines="0" zoomScale="86" zoomScaleNormal="86" workbookViewId="0">
      <selection activeCell="W22" sqref="W22"/>
    </sheetView>
  </sheetViews>
  <sheetFormatPr baseColWidth="10" defaultRowHeight="18.75" x14ac:dyDescent="0.3"/>
  <cols>
    <col min="1" max="1" width="5.140625" style="4" bestFit="1" customWidth="1"/>
    <col min="2" max="2" width="3.42578125" bestFit="1" customWidth="1"/>
    <col min="3" max="3" width="4.140625" style="4" bestFit="1" customWidth="1"/>
    <col min="4" max="4" width="2" style="4" bestFit="1" customWidth="1"/>
    <col min="5" max="5" width="6" style="4" bestFit="1" customWidth="1"/>
    <col min="6" max="6" width="2" style="4" bestFit="1" customWidth="1"/>
    <col min="7" max="7" width="3.42578125" style="4" bestFit="1" customWidth="1"/>
    <col min="8" max="8" width="3.5703125" style="4" customWidth="1"/>
    <col min="9" max="9" width="11.28515625" bestFit="1" customWidth="1"/>
    <col min="10" max="10" width="7.42578125" bestFit="1" customWidth="1"/>
    <col min="11" max="11" width="4.28515625" bestFit="1" customWidth="1"/>
    <col min="12" max="12" width="2.28515625" bestFit="1" customWidth="1"/>
    <col min="13" max="13" width="4.28515625" bestFit="1" customWidth="1"/>
    <col min="14" max="14" width="2.28515625" bestFit="1" customWidth="1"/>
    <col min="15" max="15" width="12.5703125" style="52" bestFit="1" customWidth="1"/>
    <col min="16" max="19" width="3.7109375" customWidth="1"/>
    <col min="20" max="20" width="1.28515625" customWidth="1"/>
    <col min="22" max="22" width="5.140625" style="4" bestFit="1" customWidth="1"/>
    <col min="23" max="23" width="3.42578125" style="4" bestFit="1" customWidth="1"/>
    <col min="24" max="24" width="4.140625" style="4" bestFit="1" customWidth="1"/>
    <col min="25" max="25" width="2" style="4" bestFit="1" customWidth="1"/>
    <col min="26" max="26" width="6" style="4" bestFit="1" customWidth="1"/>
    <col min="27" max="27" width="2" style="4" bestFit="1" customWidth="1"/>
    <col min="28" max="28" width="3.42578125" bestFit="1" customWidth="1"/>
    <col min="29" max="29" width="5.140625" style="4" customWidth="1"/>
    <col min="30" max="30" width="5.5703125" style="123" bestFit="1" customWidth="1"/>
    <col min="31" max="31" width="14.7109375" bestFit="1" customWidth="1"/>
    <col min="32" max="32" width="4.5703125" style="50" bestFit="1" customWidth="1"/>
    <col min="33" max="33" width="2.7109375" style="51" bestFit="1" customWidth="1"/>
    <col min="34" max="34" width="6.140625" style="50" bestFit="1" customWidth="1"/>
    <col min="35" max="35" width="2.5703125" style="51" bestFit="1" customWidth="1"/>
    <col min="36" max="36" width="12.5703125" bestFit="1" customWidth="1"/>
    <col min="37" max="37" width="1.28515625" customWidth="1"/>
    <col min="38" max="38" width="6.5703125" hidden="1" customWidth="1"/>
    <col min="39" max="39" width="0" hidden="1" customWidth="1"/>
    <col min="40" max="42" width="0" style="4" hidden="1" customWidth="1"/>
    <col min="43" max="43" width="0" hidden="1" customWidth="1"/>
  </cols>
  <sheetData>
    <row r="1" spans="1:42" ht="15.75" thickBot="1" x14ac:dyDescent="0.3">
      <c r="A1" s="56" t="s">
        <v>51</v>
      </c>
      <c r="B1" s="57"/>
      <c r="C1" s="57"/>
      <c r="D1" s="57"/>
      <c r="E1" s="57"/>
      <c r="F1" s="57"/>
      <c r="G1" s="57"/>
      <c r="H1" s="57"/>
      <c r="I1" s="94"/>
      <c r="J1" s="94"/>
      <c r="K1" s="94"/>
      <c r="L1" s="94"/>
      <c r="M1" s="94"/>
      <c r="N1" s="94"/>
      <c r="O1" s="95"/>
      <c r="P1" s="78" t="s">
        <v>65</v>
      </c>
      <c r="Q1" s="79"/>
      <c r="R1" s="79"/>
      <c r="S1" s="79"/>
      <c r="T1" s="79"/>
      <c r="V1" s="56" t="s">
        <v>50</v>
      </c>
      <c r="W1" s="57"/>
      <c r="X1" s="57"/>
      <c r="Y1" s="57"/>
      <c r="Z1" s="57"/>
      <c r="AA1" s="57"/>
      <c r="AB1" s="57"/>
      <c r="AC1" s="57"/>
      <c r="AD1" s="94"/>
      <c r="AE1" s="94"/>
      <c r="AF1" s="94"/>
      <c r="AG1" s="94"/>
      <c r="AH1" s="94"/>
      <c r="AI1" s="94"/>
      <c r="AJ1" s="94"/>
      <c r="AK1" s="58"/>
      <c r="AN1" s="4" t="s">
        <v>66</v>
      </c>
    </row>
    <row r="2" spans="1:42" x14ac:dyDescent="0.3">
      <c r="A2" s="53" t="s">
        <v>49</v>
      </c>
      <c r="B2" s="54"/>
      <c r="C2" s="54"/>
      <c r="D2" s="54"/>
      <c r="E2" s="54"/>
      <c r="F2" s="54"/>
      <c r="G2" s="55"/>
      <c r="I2" s="105" t="s">
        <v>52</v>
      </c>
      <c r="J2" s="106" t="s">
        <v>54</v>
      </c>
      <c r="K2" s="105" t="s">
        <v>48</v>
      </c>
      <c r="L2" s="107" t="s">
        <v>47</v>
      </c>
      <c r="M2" s="105" t="s">
        <v>48</v>
      </c>
      <c r="N2" s="106" t="s">
        <v>47</v>
      </c>
      <c r="O2" s="108" t="s">
        <v>53</v>
      </c>
      <c r="P2" s="132">
        <v>1</v>
      </c>
      <c r="Q2" s="133">
        <v>2</v>
      </c>
      <c r="R2" s="134"/>
      <c r="S2" s="135"/>
      <c r="T2" s="64"/>
      <c r="V2" s="53" t="s">
        <v>49</v>
      </c>
      <c r="W2" s="54"/>
      <c r="X2" s="54"/>
      <c r="Y2" s="54"/>
      <c r="Z2" s="54"/>
      <c r="AA2" s="54"/>
      <c r="AB2" s="55"/>
      <c r="AC2" s="17">
        <f>SUM(AC3:AC30)</f>
        <v>28</v>
      </c>
      <c r="AD2" s="109" t="s">
        <v>56</v>
      </c>
      <c r="AE2" s="106" t="s">
        <v>52</v>
      </c>
      <c r="AF2" s="109" t="s">
        <v>48</v>
      </c>
      <c r="AG2" s="110" t="s">
        <v>47</v>
      </c>
      <c r="AH2" s="109" t="s">
        <v>48</v>
      </c>
      <c r="AI2" s="111" t="s">
        <v>47</v>
      </c>
      <c r="AJ2" s="108" t="s">
        <v>53</v>
      </c>
      <c r="AK2" s="64"/>
      <c r="AL2" t="s">
        <v>63</v>
      </c>
      <c r="AN2" s="4">
        <v>1</v>
      </c>
      <c r="AO2" s="4">
        <v>2</v>
      </c>
      <c r="AP2" s="4">
        <v>3</v>
      </c>
    </row>
    <row r="3" spans="1:42" x14ac:dyDescent="0.3">
      <c r="A3" s="21" t="s">
        <v>60</v>
      </c>
      <c r="B3" s="22">
        <f>MAX($AD$3:$AD$30)*3</f>
        <v>0</v>
      </c>
      <c r="C3" s="23"/>
      <c r="D3" s="23"/>
      <c r="E3" s="23"/>
      <c r="F3" s="23"/>
      <c r="G3" s="24"/>
      <c r="I3" s="121">
        <v>1</v>
      </c>
      <c r="J3" s="90"/>
      <c r="K3" s="91"/>
      <c r="L3" s="92"/>
      <c r="M3" s="91"/>
      <c r="N3" s="92"/>
      <c r="O3" s="117" t="str">
        <f>IF(J3="","",3-(SUMIF($AF$3:$AF$30,$I3,$AG$3:$AG$30)+SUMIF($AH$3:$AH$30,$I3,$AI$3:$AI$30)))</f>
        <v/>
      </c>
      <c r="P3" s="124"/>
      <c r="Q3" s="125"/>
      <c r="R3" s="126"/>
      <c r="S3" s="127"/>
      <c r="T3" s="60" t="str">
        <f>IF(J3="","",I3)</f>
        <v/>
      </c>
      <c r="V3" s="21" t="s">
        <v>60</v>
      </c>
      <c r="W3" s="22">
        <f>MAX($AD$3:$AD$30)*3</f>
        <v>0</v>
      </c>
      <c r="X3" s="23"/>
      <c r="Y3" s="23"/>
      <c r="Z3" s="23"/>
      <c r="AA3" s="23"/>
      <c r="AB3" s="24"/>
      <c r="AC3" s="4">
        <v>1</v>
      </c>
      <c r="AD3" s="97"/>
      <c r="AE3" s="136" t="s">
        <v>24</v>
      </c>
      <c r="AF3" s="114" t="str">
        <f>IF($AD3="","",VLOOKUP($AD3,$P$3:$T$27,5,FALSE))</f>
        <v/>
      </c>
      <c r="AG3" s="98"/>
      <c r="AH3" s="114" t="str">
        <f>IF(AD3="","",IF(AN3&lt;&gt;"",AN3,IF(AO3&lt;&gt;"",AO3,AP3)))</f>
        <v/>
      </c>
      <c r="AI3" s="98"/>
      <c r="AJ3" s="93" t="str">
        <f>IF(AD3="","",3-(SUMIF($K$3:$K$27,$AD3,$L$3:$L$27)+SUMIF($M$3:$M$27,$AD3,$N$3:$N$27)))</f>
        <v/>
      </c>
      <c r="AK3" s="60" t="str">
        <f>IF(AD3="","",AE3)</f>
        <v/>
      </c>
      <c r="AL3" s="4" t="str">
        <f>IF(AD3="","",AG3+AI3)</f>
        <v/>
      </c>
      <c r="AN3" s="4" t="str">
        <f>IF($AD3="","",IFERROR(VLOOKUP($AD3,$Q$3:$T$27,4,FALSE),""))</f>
        <v/>
      </c>
      <c r="AO3" s="4" t="str">
        <f>IF($AD3="","",IFERROR(VLOOKUP($AD3,$R$3:$T$27,3,FALSE),""))</f>
        <v/>
      </c>
      <c r="AP3" s="4" t="str">
        <f>+IF($AD3="","",IFERROR(VLOOKUP($AD3,$S$3:$T$27,2,FALSE),""))</f>
        <v/>
      </c>
    </row>
    <row r="4" spans="1:42" x14ac:dyDescent="0.3">
      <c r="A4" s="25" t="s">
        <v>58</v>
      </c>
      <c r="B4" s="48">
        <f>SUM(L3:L27)+SUM(N3:N27)</f>
        <v>0</v>
      </c>
      <c r="C4" s="26"/>
      <c r="D4" s="26"/>
      <c r="E4" s="26" t="s">
        <v>59</v>
      </c>
      <c r="F4" s="26"/>
      <c r="G4" s="27">
        <f>B3-B4</f>
        <v>0</v>
      </c>
      <c r="I4" s="115">
        <v>2</v>
      </c>
      <c r="J4" s="75"/>
      <c r="K4" s="72"/>
      <c r="L4" s="73"/>
      <c r="M4" s="72"/>
      <c r="N4" s="73"/>
      <c r="O4" s="118" t="str">
        <f t="shared" ref="O4:O27" si="0">IF(J4="","",3-(SUMIF($AF$3:$AF$30,$I4,$AG$3:$AG$30)+SUMIF($AH$3:$AH$30,$I4,$AI$3:$AI$30)))</f>
        <v/>
      </c>
      <c r="P4" s="124"/>
      <c r="Q4" s="125"/>
      <c r="R4" s="126"/>
      <c r="S4" s="127"/>
      <c r="T4" s="60" t="str">
        <f>IF(J4="","",I4)</f>
        <v/>
      </c>
      <c r="V4" s="25" t="s">
        <v>58</v>
      </c>
      <c r="W4" s="48">
        <f>SUM(AG3:AG27)+SUM(AI3:AI27)</f>
        <v>0</v>
      </c>
      <c r="X4" s="26"/>
      <c r="Y4" s="26"/>
      <c r="Z4" s="26" t="s">
        <v>59</v>
      </c>
      <c r="AA4" s="26"/>
      <c r="AB4" s="27">
        <f>W3-W4</f>
        <v>0</v>
      </c>
      <c r="AC4" s="4">
        <v>1</v>
      </c>
      <c r="AD4" s="76"/>
      <c r="AE4" s="136" t="s">
        <v>34</v>
      </c>
      <c r="AF4" s="115" t="str">
        <f t="shared" ref="AF4:AF30" si="1">IF($AD4="","",VLOOKUP($AD4,$P$3:$T$27,5,FALSE))</f>
        <v/>
      </c>
      <c r="AG4" s="77"/>
      <c r="AH4" s="115" t="str">
        <f t="shared" ref="AH4:AH30" si="2">IF(AD4="","",IF(AN4&lt;&gt;"",AN4,IF(AO4&lt;&gt;"",AO4,AP4)))</f>
        <v/>
      </c>
      <c r="AI4" s="77"/>
      <c r="AJ4" s="43" t="str">
        <f>IF(AD4="","",3-(SUMIF($K$3:$K$27,$AD4,$L$3:$L$27)+SUMIF($M$3:$M$27,$AD4,$N$3:$N$27)))</f>
        <v/>
      </c>
      <c r="AK4" s="60" t="str">
        <f t="shared" ref="AK4:AK30" si="3">IF(AD4="","",AE4)</f>
        <v/>
      </c>
      <c r="AL4" s="4" t="str">
        <f t="shared" ref="AL4:AL30" si="4">IF(AD4="","",AG4+AI4)</f>
        <v/>
      </c>
      <c r="AN4" s="4" t="str">
        <f t="shared" ref="AN4:AO30" si="5">IF($AD4="","",IFERROR(VLOOKUP($AD4,$Q$3:$T$27,4,FALSE),""))</f>
        <v/>
      </c>
      <c r="AO4" s="4" t="str">
        <f t="shared" ref="AO4:AO30" si="6">IF($AD4="","",IFERROR(VLOOKUP($AD4,$R$3:$T$27,3,FALSE),""))</f>
        <v/>
      </c>
      <c r="AP4" s="4" t="str">
        <f t="shared" ref="AP4:AP30" si="7">+IF($AD4="","",IFERROR(VLOOKUP($AD4,$S$3:$T$27,2,FALSE),""))</f>
        <v/>
      </c>
    </row>
    <row r="5" spans="1:42" x14ac:dyDescent="0.3">
      <c r="A5" s="31" t="s">
        <v>57</v>
      </c>
      <c r="B5" s="32"/>
      <c r="C5" s="32"/>
      <c r="D5" s="32"/>
      <c r="E5" s="32"/>
      <c r="F5" s="32"/>
      <c r="G5" s="33"/>
      <c r="I5" s="121">
        <v>3</v>
      </c>
      <c r="J5" s="75"/>
      <c r="K5" s="72"/>
      <c r="L5" s="73"/>
      <c r="M5" s="72"/>
      <c r="N5" s="73"/>
      <c r="O5" s="118" t="str">
        <f t="shared" si="0"/>
        <v/>
      </c>
      <c r="P5" s="124"/>
      <c r="Q5" s="125"/>
      <c r="R5" s="126"/>
      <c r="S5" s="127"/>
      <c r="T5" s="60" t="str">
        <f>IF(J5="","",I5)</f>
        <v/>
      </c>
      <c r="V5" s="31" t="s">
        <v>57</v>
      </c>
      <c r="W5" s="32"/>
      <c r="X5" s="32"/>
      <c r="Y5" s="32"/>
      <c r="Z5" s="32"/>
      <c r="AA5" s="32"/>
      <c r="AB5" s="33"/>
      <c r="AC5" s="4">
        <v>1</v>
      </c>
      <c r="AD5" s="76"/>
      <c r="AE5" s="136" t="s">
        <v>20</v>
      </c>
      <c r="AF5" s="115" t="str">
        <f t="shared" si="1"/>
        <v/>
      </c>
      <c r="AG5" s="77"/>
      <c r="AH5" s="115" t="str">
        <f t="shared" si="2"/>
        <v/>
      </c>
      <c r="AI5" s="77"/>
      <c r="AJ5" s="43" t="str">
        <f>IF(AD5="","",3-(SUMIF($K$3:$K$27,$AD5,$L$3:$L$27)+SUMIF($M$3:$M$27,$AD5,$N$3:$N$27)))</f>
        <v/>
      </c>
      <c r="AK5" s="60" t="str">
        <f t="shared" si="3"/>
        <v/>
      </c>
      <c r="AL5" s="4" t="str">
        <f t="shared" si="4"/>
        <v/>
      </c>
      <c r="AN5" s="4" t="str">
        <f t="shared" si="5"/>
        <v/>
      </c>
      <c r="AO5" s="4" t="str">
        <f t="shared" si="6"/>
        <v/>
      </c>
      <c r="AP5" s="4" t="str">
        <f t="shared" si="7"/>
        <v/>
      </c>
    </row>
    <row r="6" spans="1:42" x14ac:dyDescent="0.3">
      <c r="A6" s="21" t="s">
        <v>60</v>
      </c>
      <c r="B6" s="22">
        <f>MAX($AD$3:$AD$30)*2</f>
        <v>0</v>
      </c>
      <c r="C6" s="23"/>
      <c r="D6" s="23"/>
      <c r="E6" s="23" t="s">
        <v>61</v>
      </c>
      <c r="F6" s="23"/>
      <c r="G6" s="74">
        <v>0</v>
      </c>
      <c r="I6" s="115">
        <v>4</v>
      </c>
      <c r="J6" s="75"/>
      <c r="K6" s="72"/>
      <c r="L6" s="73"/>
      <c r="M6" s="72"/>
      <c r="N6" s="73"/>
      <c r="O6" s="118" t="str">
        <f t="shared" si="0"/>
        <v/>
      </c>
      <c r="P6" s="124"/>
      <c r="Q6" s="125"/>
      <c r="R6" s="126"/>
      <c r="S6" s="127"/>
      <c r="T6" s="60" t="str">
        <f>IF(J6="","",I6)</f>
        <v/>
      </c>
      <c r="V6" s="21" t="s">
        <v>60</v>
      </c>
      <c r="W6" s="22">
        <f>MAX($AD$3:$AD$30)*2</f>
        <v>0</v>
      </c>
      <c r="X6" s="23"/>
      <c r="Y6" s="23"/>
      <c r="Z6" s="23" t="s">
        <v>61</v>
      </c>
      <c r="AA6" s="23"/>
      <c r="AB6" s="74">
        <v>0</v>
      </c>
      <c r="AC6" s="4">
        <v>1</v>
      </c>
      <c r="AD6" s="76"/>
      <c r="AE6" s="136" t="s">
        <v>26</v>
      </c>
      <c r="AF6" s="115" t="str">
        <f t="shared" si="1"/>
        <v/>
      </c>
      <c r="AG6" s="77"/>
      <c r="AH6" s="115" t="str">
        <f t="shared" si="2"/>
        <v/>
      </c>
      <c r="AI6" s="77"/>
      <c r="AJ6" s="43" t="str">
        <f>IF(AD6="","",3-(SUMIF($K$3:$K$27,$AD6,$L$3:$L$27)+SUMIF($M$3:$M$27,$AD6,$N$3:$N$27)))</f>
        <v/>
      </c>
      <c r="AK6" s="60" t="str">
        <f t="shared" si="3"/>
        <v/>
      </c>
      <c r="AL6" s="4" t="str">
        <f t="shared" si="4"/>
        <v/>
      </c>
      <c r="AN6" s="4" t="str">
        <f t="shared" si="5"/>
        <v/>
      </c>
      <c r="AO6" s="4" t="str">
        <f t="shared" si="6"/>
        <v/>
      </c>
      <c r="AP6" s="4" t="str">
        <f t="shared" si="7"/>
        <v/>
      </c>
    </row>
    <row r="7" spans="1:42" ht="19.5" thickBot="1" x14ac:dyDescent="0.35">
      <c r="A7" s="18" t="s">
        <v>58</v>
      </c>
      <c r="B7" s="19">
        <f>COUNT(K3:K27)+COUNT(M3:M27)</f>
        <v>0</v>
      </c>
      <c r="C7" s="20"/>
      <c r="D7" s="20"/>
      <c r="E7" s="20" t="s">
        <v>59</v>
      </c>
      <c r="F7" s="20"/>
      <c r="G7" s="49">
        <f>B6-B7-G6</f>
        <v>0</v>
      </c>
      <c r="I7" s="121">
        <v>5</v>
      </c>
      <c r="J7" s="75"/>
      <c r="K7" s="72"/>
      <c r="L7" s="73"/>
      <c r="M7" s="72"/>
      <c r="N7" s="73"/>
      <c r="O7" s="118" t="str">
        <f t="shared" si="0"/>
        <v/>
      </c>
      <c r="P7" s="124"/>
      <c r="Q7" s="125"/>
      <c r="R7" s="126"/>
      <c r="S7" s="127"/>
      <c r="T7" s="60" t="str">
        <f>IF(J7="","",I7)</f>
        <v/>
      </c>
      <c r="V7" s="18" t="s">
        <v>58</v>
      </c>
      <c r="W7" s="19">
        <f>COUNT(AG3:AG27)+COUNT(AI3:AI27)</f>
        <v>0</v>
      </c>
      <c r="X7" s="20"/>
      <c r="Y7" s="20"/>
      <c r="Z7" s="20" t="s">
        <v>59</v>
      </c>
      <c r="AA7" s="20"/>
      <c r="AB7" s="49">
        <f>W6-W7-AB6</f>
        <v>0</v>
      </c>
      <c r="AC7" s="4">
        <v>1</v>
      </c>
      <c r="AD7" s="76"/>
      <c r="AE7" s="136" t="s">
        <v>31</v>
      </c>
      <c r="AF7" s="115" t="str">
        <f t="shared" si="1"/>
        <v/>
      </c>
      <c r="AG7" s="77"/>
      <c r="AH7" s="115" t="str">
        <f t="shared" si="2"/>
        <v/>
      </c>
      <c r="AI7" s="77"/>
      <c r="AJ7" s="43" t="str">
        <f>IF(AD7="","",3-(SUMIF($K$3:$K$27,$AD7,$L$3:$L$27)+SUMIF($M$3:$M$27,$AD7,$N$3:$N$27)))</f>
        <v/>
      </c>
      <c r="AK7" s="60" t="str">
        <f t="shared" si="3"/>
        <v/>
      </c>
      <c r="AL7" s="4" t="str">
        <f t="shared" si="4"/>
        <v/>
      </c>
      <c r="AN7" s="4" t="str">
        <f t="shared" si="5"/>
        <v/>
      </c>
      <c r="AO7" s="4" t="str">
        <f t="shared" si="6"/>
        <v/>
      </c>
      <c r="AP7" s="4" t="str">
        <f t="shared" si="7"/>
        <v/>
      </c>
    </row>
    <row r="8" spans="1:42" x14ac:dyDescent="0.3">
      <c r="I8" s="115">
        <v>6</v>
      </c>
      <c r="J8" s="75"/>
      <c r="K8" s="72"/>
      <c r="L8" s="73"/>
      <c r="M8" s="72"/>
      <c r="N8" s="73"/>
      <c r="O8" s="118" t="str">
        <f t="shared" si="0"/>
        <v/>
      </c>
      <c r="P8" s="124"/>
      <c r="Q8" s="125"/>
      <c r="R8" s="126"/>
      <c r="S8" s="127"/>
      <c r="T8" s="60" t="str">
        <f>IF(J8="","",I8)</f>
        <v/>
      </c>
      <c r="W8"/>
      <c r="AB8" s="4"/>
      <c r="AC8" s="4">
        <v>1</v>
      </c>
      <c r="AD8" s="76"/>
      <c r="AE8" s="136" t="s">
        <v>36</v>
      </c>
      <c r="AF8" s="115" t="str">
        <f t="shared" si="1"/>
        <v/>
      </c>
      <c r="AG8" s="77"/>
      <c r="AH8" s="115" t="str">
        <f t="shared" si="2"/>
        <v/>
      </c>
      <c r="AI8" s="77"/>
      <c r="AJ8" s="43" t="str">
        <f>IF(AD8="","",3-(SUMIF($K$3:$K$27,$AD8,$L$3:$L$27)+SUMIF($M$3:$M$27,$AD8,$N$3:$N$27)))</f>
        <v/>
      </c>
      <c r="AK8" s="60" t="str">
        <f t="shared" si="3"/>
        <v/>
      </c>
      <c r="AL8" s="4" t="str">
        <f t="shared" si="4"/>
        <v/>
      </c>
      <c r="AN8" s="4" t="str">
        <f t="shared" si="5"/>
        <v/>
      </c>
      <c r="AO8" s="4" t="str">
        <f t="shared" si="6"/>
        <v/>
      </c>
      <c r="AP8" s="4" t="str">
        <f t="shared" si="7"/>
        <v/>
      </c>
    </row>
    <row r="9" spans="1:42" s="4" customFormat="1" x14ac:dyDescent="0.3">
      <c r="I9" s="121">
        <v>7</v>
      </c>
      <c r="J9" s="75"/>
      <c r="K9" s="72"/>
      <c r="L9" s="73"/>
      <c r="M9" s="72"/>
      <c r="N9" s="73"/>
      <c r="O9" s="118" t="str">
        <f t="shared" si="0"/>
        <v/>
      </c>
      <c r="P9" s="124"/>
      <c r="Q9" s="125"/>
      <c r="R9" s="126"/>
      <c r="S9" s="127"/>
      <c r="T9" s="60" t="str">
        <f>IF(J9="","",I9)</f>
        <v/>
      </c>
      <c r="AC9" s="4">
        <v>1</v>
      </c>
      <c r="AD9" s="76"/>
      <c r="AE9" s="136" t="s">
        <v>25</v>
      </c>
      <c r="AF9" s="115" t="str">
        <f t="shared" si="1"/>
        <v/>
      </c>
      <c r="AG9" s="77"/>
      <c r="AH9" s="115" t="str">
        <f t="shared" si="2"/>
        <v/>
      </c>
      <c r="AI9" s="77"/>
      <c r="AJ9" s="43" t="str">
        <f>IF(AD9="","",3-(SUMIF($K$3:$K$27,$AD9,$L$3:$L$27)+SUMIF($M$3:$M$27,$AD9,$N$3:$N$27)))</f>
        <v/>
      </c>
      <c r="AK9" s="60" t="str">
        <f t="shared" si="3"/>
        <v/>
      </c>
      <c r="AL9" s="4" t="str">
        <f t="shared" si="4"/>
        <v/>
      </c>
      <c r="AN9" s="4" t="str">
        <f t="shared" si="5"/>
        <v/>
      </c>
      <c r="AO9" s="4" t="str">
        <f t="shared" si="6"/>
        <v/>
      </c>
      <c r="AP9" s="4" t="str">
        <f t="shared" si="7"/>
        <v/>
      </c>
    </row>
    <row r="10" spans="1:42" x14ac:dyDescent="0.3">
      <c r="I10" s="115">
        <v>8</v>
      </c>
      <c r="J10" s="75"/>
      <c r="K10" s="72"/>
      <c r="L10" s="73"/>
      <c r="M10" s="72"/>
      <c r="N10" s="73"/>
      <c r="O10" s="118" t="str">
        <f t="shared" si="0"/>
        <v/>
      </c>
      <c r="P10" s="124"/>
      <c r="Q10" s="125"/>
      <c r="R10" s="126"/>
      <c r="S10" s="127"/>
      <c r="T10" s="60" t="str">
        <f>IF(J10="","",I10)</f>
        <v/>
      </c>
      <c r="W10"/>
      <c r="AB10" s="4"/>
      <c r="AC10" s="4">
        <v>1</v>
      </c>
      <c r="AD10" s="76"/>
      <c r="AE10" s="136" t="s">
        <v>27</v>
      </c>
      <c r="AF10" s="115" t="str">
        <f t="shared" si="1"/>
        <v/>
      </c>
      <c r="AG10" s="77"/>
      <c r="AH10" s="115" t="str">
        <f t="shared" si="2"/>
        <v/>
      </c>
      <c r="AI10" s="77"/>
      <c r="AJ10" s="43" t="str">
        <f>IF(AD10="","",3-(SUMIF($K$3:$K$27,$AD10,$L$3:$L$27)+SUMIF($M$3:$M$27,$AD10,$N$3:$N$27)))</f>
        <v/>
      </c>
      <c r="AK10" s="60" t="str">
        <f t="shared" si="3"/>
        <v/>
      </c>
      <c r="AL10" s="4" t="str">
        <f t="shared" si="4"/>
        <v/>
      </c>
      <c r="AN10" s="4" t="str">
        <f t="shared" si="5"/>
        <v/>
      </c>
      <c r="AO10" s="4" t="str">
        <f t="shared" si="6"/>
        <v/>
      </c>
      <c r="AP10" s="4" t="str">
        <f t="shared" si="7"/>
        <v/>
      </c>
    </row>
    <row r="11" spans="1:42" x14ac:dyDescent="0.3">
      <c r="I11" s="115">
        <v>9</v>
      </c>
      <c r="J11" s="75"/>
      <c r="K11" s="72"/>
      <c r="L11" s="73"/>
      <c r="M11" s="72"/>
      <c r="N11" s="73"/>
      <c r="O11" s="118" t="str">
        <f t="shared" si="0"/>
        <v/>
      </c>
      <c r="P11" s="124"/>
      <c r="Q11" s="125"/>
      <c r="R11" s="126"/>
      <c r="S11" s="127"/>
      <c r="T11" s="60" t="str">
        <f>IF(J11="","",I11)</f>
        <v/>
      </c>
      <c r="W11"/>
      <c r="AB11" s="4"/>
      <c r="AC11" s="4">
        <v>1</v>
      </c>
      <c r="AD11" s="76"/>
      <c r="AE11" s="136" t="s">
        <v>18</v>
      </c>
      <c r="AF11" s="115" t="str">
        <f t="shared" si="1"/>
        <v/>
      </c>
      <c r="AG11" s="77"/>
      <c r="AH11" s="115" t="str">
        <f t="shared" si="2"/>
        <v/>
      </c>
      <c r="AI11" s="77"/>
      <c r="AJ11" s="43" t="str">
        <f>IF(AD11="","",3-(SUMIF($K$3:$K$27,$AD11,$L$3:$L$27)+SUMIF($M$3:$M$27,$AD11,$N$3:$N$27)))</f>
        <v/>
      </c>
      <c r="AK11" s="60" t="str">
        <f t="shared" si="3"/>
        <v/>
      </c>
      <c r="AL11" s="4" t="str">
        <f t="shared" si="4"/>
        <v/>
      </c>
      <c r="AN11" s="4" t="str">
        <f t="shared" si="5"/>
        <v/>
      </c>
      <c r="AO11" s="4" t="str">
        <f t="shared" si="6"/>
        <v/>
      </c>
      <c r="AP11" s="4" t="str">
        <f t="shared" si="7"/>
        <v/>
      </c>
    </row>
    <row r="12" spans="1:42" x14ac:dyDescent="0.3">
      <c r="I12" s="121">
        <v>10</v>
      </c>
      <c r="J12" s="75"/>
      <c r="K12" s="72"/>
      <c r="L12" s="73"/>
      <c r="M12" s="72"/>
      <c r="N12" s="73"/>
      <c r="O12" s="118" t="str">
        <f>IF(J12="","",3-(SUMIF($AF$3:$AF$30,$I12,$AG$3:$AG$30)+SUMIF($AH$3:$AH$30,$I12,$AI$3:$AI$30)))</f>
        <v/>
      </c>
      <c r="P12" s="124"/>
      <c r="Q12" s="125"/>
      <c r="R12" s="126"/>
      <c r="S12" s="127"/>
      <c r="T12" s="60" t="str">
        <f>IF(J12="","",I12)</f>
        <v/>
      </c>
      <c r="W12"/>
      <c r="AB12" s="4"/>
      <c r="AC12" s="4">
        <v>1</v>
      </c>
      <c r="AD12" s="76"/>
      <c r="AE12" s="136" t="s">
        <v>32</v>
      </c>
      <c r="AF12" s="115" t="str">
        <f t="shared" si="1"/>
        <v/>
      </c>
      <c r="AG12" s="77"/>
      <c r="AH12" s="115" t="str">
        <f t="shared" si="2"/>
        <v/>
      </c>
      <c r="AI12" s="77"/>
      <c r="AJ12" s="43" t="str">
        <f>IF(AD12="","",3-(SUMIF($K$3:$K$27,$AD12,$L$3:$L$27)+SUMIF($M$3:$M$27,$AD12,$N$3:$N$27)))</f>
        <v/>
      </c>
      <c r="AK12" s="60" t="str">
        <f t="shared" si="3"/>
        <v/>
      </c>
      <c r="AL12" s="4" t="str">
        <f t="shared" si="4"/>
        <v/>
      </c>
      <c r="AN12" s="4" t="str">
        <f t="shared" si="5"/>
        <v/>
      </c>
      <c r="AO12" s="4" t="str">
        <f t="shared" si="6"/>
        <v/>
      </c>
      <c r="AP12" s="4" t="str">
        <f t="shared" si="7"/>
        <v/>
      </c>
    </row>
    <row r="13" spans="1:42" x14ac:dyDescent="0.3">
      <c r="I13" s="115">
        <v>11</v>
      </c>
      <c r="J13" s="75"/>
      <c r="K13" s="72"/>
      <c r="L13" s="73"/>
      <c r="M13" s="72"/>
      <c r="N13" s="73"/>
      <c r="O13" s="118" t="str">
        <f t="shared" ref="O13:O27" si="8">IF(J13="","",3-(SUMIF($AF$3:$AF$30,$I13,$AG$3:$AG$30)+SUMIF($AH$3:$AH$30,$I13,$AI$3:$AI$30)))</f>
        <v/>
      </c>
      <c r="P13" s="124"/>
      <c r="Q13" s="125"/>
      <c r="R13" s="126"/>
      <c r="S13" s="127"/>
      <c r="T13" s="60" t="str">
        <f>IF(J13="","",I13)</f>
        <v/>
      </c>
      <c r="W13"/>
      <c r="AB13" s="4"/>
      <c r="AC13" s="4">
        <v>1</v>
      </c>
      <c r="AD13" s="76"/>
      <c r="AE13" s="136" t="s">
        <v>33</v>
      </c>
      <c r="AF13" s="115" t="str">
        <f t="shared" si="1"/>
        <v/>
      </c>
      <c r="AG13" s="77"/>
      <c r="AH13" s="115" t="str">
        <f t="shared" si="2"/>
        <v/>
      </c>
      <c r="AI13" s="77"/>
      <c r="AJ13" s="43" t="str">
        <f>IF(AD13="","",3-(SUMIF($K$3:$K$27,$AD13,$L$3:$L$27)+SUMIF($M$3:$M$27,$AD13,$N$3:$N$27)))</f>
        <v/>
      </c>
      <c r="AK13" s="60" t="str">
        <f t="shared" si="3"/>
        <v/>
      </c>
      <c r="AL13" s="4" t="str">
        <f t="shared" si="4"/>
        <v/>
      </c>
      <c r="AN13" s="4" t="str">
        <f t="shared" si="5"/>
        <v/>
      </c>
      <c r="AO13" s="4" t="str">
        <f t="shared" si="6"/>
        <v/>
      </c>
      <c r="AP13" s="4" t="str">
        <f t="shared" si="7"/>
        <v/>
      </c>
    </row>
    <row r="14" spans="1:42" x14ac:dyDescent="0.3">
      <c r="I14" s="115">
        <v>12</v>
      </c>
      <c r="J14" s="75"/>
      <c r="K14" s="72"/>
      <c r="L14" s="73"/>
      <c r="M14" s="72"/>
      <c r="N14" s="73"/>
      <c r="O14" s="118" t="str">
        <f t="shared" si="8"/>
        <v/>
      </c>
      <c r="P14" s="124"/>
      <c r="Q14" s="125"/>
      <c r="R14" s="126"/>
      <c r="S14" s="127"/>
      <c r="T14" s="60" t="str">
        <f>IF(J14="","",I14)</f>
        <v/>
      </c>
      <c r="W14"/>
      <c r="AB14" s="4"/>
      <c r="AC14" s="4">
        <v>1</v>
      </c>
      <c r="AD14" s="76"/>
      <c r="AE14" s="136">
        <v>921</v>
      </c>
      <c r="AF14" s="115" t="str">
        <f t="shared" si="1"/>
        <v/>
      </c>
      <c r="AG14" s="77"/>
      <c r="AH14" s="115" t="str">
        <f t="shared" si="2"/>
        <v/>
      </c>
      <c r="AI14" s="77"/>
      <c r="AJ14" s="43" t="str">
        <f>IF(AD14="","",3-(SUMIF($K$3:$K$27,$AD14,$L$3:$L$27)+SUMIF($M$3:$M$27,$AD14,$N$3:$N$27)))</f>
        <v/>
      </c>
      <c r="AK14" s="60" t="str">
        <f t="shared" si="3"/>
        <v/>
      </c>
      <c r="AL14" s="4" t="str">
        <f t="shared" si="4"/>
        <v/>
      </c>
      <c r="AN14" s="4" t="str">
        <f t="shared" si="5"/>
        <v/>
      </c>
      <c r="AO14" s="4" t="str">
        <f t="shared" si="6"/>
        <v/>
      </c>
      <c r="AP14" s="4" t="str">
        <f t="shared" si="7"/>
        <v/>
      </c>
    </row>
    <row r="15" spans="1:42" x14ac:dyDescent="0.3">
      <c r="I15" s="115">
        <v>13</v>
      </c>
      <c r="J15" s="75"/>
      <c r="K15" s="72"/>
      <c r="L15" s="73"/>
      <c r="M15" s="72"/>
      <c r="N15" s="73"/>
      <c r="O15" s="118" t="str">
        <f t="shared" si="8"/>
        <v/>
      </c>
      <c r="P15" s="124"/>
      <c r="Q15" s="125"/>
      <c r="R15" s="126"/>
      <c r="S15" s="127"/>
      <c r="T15" s="60" t="str">
        <f>IF(J15="","",I15)</f>
        <v/>
      </c>
      <c r="W15"/>
      <c r="AB15" s="4"/>
      <c r="AC15" s="4">
        <v>1</v>
      </c>
      <c r="AD15" s="76"/>
      <c r="AE15" s="136" t="s">
        <v>21</v>
      </c>
      <c r="AF15" s="115" t="str">
        <f t="shared" si="1"/>
        <v/>
      </c>
      <c r="AG15" s="77"/>
      <c r="AH15" s="115" t="str">
        <f t="shared" si="2"/>
        <v/>
      </c>
      <c r="AI15" s="77"/>
      <c r="AJ15" s="43" t="str">
        <f>IF(AD15="","",3-(SUMIF($K$3:$K$27,$AD15,$L$3:$L$27)+SUMIF($M$3:$M$27,$AD15,$N$3:$N$27)))</f>
        <v/>
      </c>
      <c r="AK15" s="60" t="str">
        <f t="shared" si="3"/>
        <v/>
      </c>
      <c r="AL15" s="4" t="str">
        <f t="shared" si="4"/>
        <v/>
      </c>
      <c r="AN15" s="4" t="str">
        <f t="shared" si="5"/>
        <v/>
      </c>
      <c r="AO15" s="4" t="str">
        <f t="shared" si="6"/>
        <v/>
      </c>
      <c r="AP15" s="4" t="str">
        <f t="shared" si="7"/>
        <v/>
      </c>
    </row>
    <row r="16" spans="1:42" x14ac:dyDescent="0.3">
      <c r="I16" s="115">
        <v>14</v>
      </c>
      <c r="J16" s="75"/>
      <c r="K16" s="72"/>
      <c r="L16" s="73"/>
      <c r="M16" s="72"/>
      <c r="N16" s="73"/>
      <c r="O16" s="118" t="str">
        <f t="shared" si="8"/>
        <v/>
      </c>
      <c r="P16" s="124"/>
      <c r="Q16" s="125"/>
      <c r="R16" s="126"/>
      <c r="S16" s="127"/>
      <c r="T16" s="60" t="str">
        <f>IF(J16="","",I16)</f>
        <v/>
      </c>
      <c r="W16"/>
      <c r="AB16" s="4"/>
      <c r="AC16" s="4">
        <v>1</v>
      </c>
      <c r="AD16" s="76"/>
      <c r="AE16" s="136" t="s">
        <v>22</v>
      </c>
      <c r="AF16" s="115" t="str">
        <f t="shared" si="1"/>
        <v/>
      </c>
      <c r="AG16" s="77"/>
      <c r="AH16" s="115" t="str">
        <f t="shared" si="2"/>
        <v/>
      </c>
      <c r="AI16" s="77"/>
      <c r="AJ16" s="43" t="str">
        <f>IF(AD16="","",3-(SUMIF($K$3:$K$27,$AD16,$L$3:$L$27)+SUMIF($M$3:$M$27,$AD16,$N$3:$N$27)))</f>
        <v/>
      </c>
      <c r="AK16" s="60" t="str">
        <f t="shared" si="3"/>
        <v/>
      </c>
      <c r="AL16" s="4" t="str">
        <f t="shared" si="4"/>
        <v/>
      </c>
      <c r="AN16" s="4" t="str">
        <f t="shared" si="5"/>
        <v/>
      </c>
      <c r="AO16" s="4" t="str">
        <f t="shared" si="6"/>
        <v/>
      </c>
      <c r="AP16" s="4" t="str">
        <f t="shared" si="7"/>
        <v/>
      </c>
    </row>
    <row r="17" spans="9:42" x14ac:dyDescent="0.3">
      <c r="I17" s="115">
        <v>15</v>
      </c>
      <c r="J17" s="75"/>
      <c r="K17" s="72"/>
      <c r="L17" s="73"/>
      <c r="M17" s="72"/>
      <c r="N17" s="73"/>
      <c r="O17" s="118" t="str">
        <f t="shared" si="8"/>
        <v/>
      </c>
      <c r="P17" s="124"/>
      <c r="Q17" s="125"/>
      <c r="R17" s="126"/>
      <c r="S17" s="127"/>
      <c r="T17" s="60" t="str">
        <f>IF(J17="","",I17)</f>
        <v/>
      </c>
      <c r="W17"/>
      <c r="AB17" s="4"/>
      <c r="AC17" s="4">
        <v>1</v>
      </c>
      <c r="AD17" s="76"/>
      <c r="AE17" s="136" t="s">
        <v>40</v>
      </c>
      <c r="AF17" s="115" t="str">
        <f t="shared" si="1"/>
        <v/>
      </c>
      <c r="AG17" s="77"/>
      <c r="AH17" s="115" t="str">
        <f t="shared" si="2"/>
        <v/>
      </c>
      <c r="AI17" s="77"/>
      <c r="AJ17" s="43" t="str">
        <f>IF(AD17="","",3-(SUMIF($K$3:$K$27,$AD17,$L$3:$L$27)+SUMIF($M$3:$M$27,$AD17,$N$3:$N$27)))</f>
        <v/>
      </c>
      <c r="AK17" s="60" t="str">
        <f t="shared" si="3"/>
        <v/>
      </c>
      <c r="AL17" s="4" t="str">
        <f t="shared" si="4"/>
        <v/>
      </c>
      <c r="AN17" s="4" t="str">
        <f t="shared" si="5"/>
        <v/>
      </c>
      <c r="AO17" s="4" t="str">
        <f t="shared" si="6"/>
        <v/>
      </c>
      <c r="AP17" s="4" t="str">
        <f t="shared" si="7"/>
        <v/>
      </c>
    </row>
    <row r="18" spans="9:42" x14ac:dyDescent="0.3">
      <c r="I18" s="115">
        <v>16</v>
      </c>
      <c r="J18" s="75"/>
      <c r="K18" s="72"/>
      <c r="L18" s="73"/>
      <c r="M18" s="72"/>
      <c r="N18" s="73"/>
      <c r="O18" s="118" t="str">
        <f t="shared" si="8"/>
        <v/>
      </c>
      <c r="P18" s="124"/>
      <c r="Q18" s="125"/>
      <c r="R18" s="126"/>
      <c r="S18" s="127"/>
      <c r="T18" s="60" t="str">
        <f>IF(J18="","",I18)</f>
        <v/>
      </c>
      <c r="W18"/>
      <c r="AB18" s="4"/>
      <c r="AC18" s="4">
        <v>1</v>
      </c>
      <c r="AD18" s="76"/>
      <c r="AE18" s="136" t="s">
        <v>23</v>
      </c>
      <c r="AF18" s="115" t="str">
        <f t="shared" si="1"/>
        <v/>
      </c>
      <c r="AG18" s="77"/>
      <c r="AH18" s="115" t="str">
        <f t="shared" si="2"/>
        <v/>
      </c>
      <c r="AI18" s="77"/>
      <c r="AJ18" s="43" t="str">
        <f>IF(AD18="","",3-(SUMIF($K$3:$K$27,$AD18,$L$3:$L$27)+SUMIF($M$3:$M$27,$AD18,$N$3:$N$27)))</f>
        <v/>
      </c>
      <c r="AK18" s="60" t="str">
        <f t="shared" si="3"/>
        <v/>
      </c>
      <c r="AL18" s="4" t="str">
        <f t="shared" si="4"/>
        <v/>
      </c>
      <c r="AN18" s="4" t="str">
        <f t="shared" si="5"/>
        <v/>
      </c>
      <c r="AO18" s="4" t="str">
        <f t="shared" si="6"/>
        <v/>
      </c>
      <c r="AP18" s="4" t="str">
        <f t="shared" si="7"/>
        <v/>
      </c>
    </row>
    <row r="19" spans="9:42" x14ac:dyDescent="0.3">
      <c r="I19" s="115">
        <v>17</v>
      </c>
      <c r="J19" s="75"/>
      <c r="K19" s="72"/>
      <c r="L19" s="73"/>
      <c r="M19" s="72"/>
      <c r="N19" s="73"/>
      <c r="O19" s="118" t="str">
        <f t="shared" si="8"/>
        <v/>
      </c>
      <c r="P19" s="124"/>
      <c r="Q19" s="125"/>
      <c r="R19" s="126"/>
      <c r="S19" s="127"/>
      <c r="T19" s="60" t="str">
        <f>IF(J19="","",I19)</f>
        <v/>
      </c>
      <c r="W19"/>
      <c r="AB19" s="4"/>
      <c r="AC19" s="4">
        <v>1</v>
      </c>
      <c r="AD19" s="76"/>
      <c r="AE19" s="136" t="s">
        <v>28</v>
      </c>
      <c r="AF19" s="115" t="str">
        <f t="shared" si="1"/>
        <v/>
      </c>
      <c r="AG19" s="77"/>
      <c r="AH19" s="115" t="str">
        <f t="shared" si="2"/>
        <v/>
      </c>
      <c r="AI19" s="77"/>
      <c r="AJ19" s="43" t="str">
        <f>IF(AD19="","",3-(SUMIF($K$3:$K$27,$AD19,$L$3:$L$27)+SUMIF($M$3:$M$27,$AD19,$N$3:$N$27)))</f>
        <v/>
      </c>
      <c r="AK19" s="60" t="str">
        <f t="shared" si="3"/>
        <v/>
      </c>
      <c r="AL19" s="4" t="str">
        <f t="shared" si="4"/>
        <v/>
      </c>
      <c r="AN19" s="4" t="str">
        <f t="shared" si="5"/>
        <v/>
      </c>
      <c r="AO19" s="4" t="str">
        <f t="shared" si="6"/>
        <v/>
      </c>
      <c r="AP19" s="4" t="str">
        <f t="shared" si="7"/>
        <v/>
      </c>
    </row>
    <row r="20" spans="9:42" x14ac:dyDescent="0.3">
      <c r="I20" s="115">
        <v>18</v>
      </c>
      <c r="J20" s="75"/>
      <c r="K20" s="72"/>
      <c r="L20" s="73"/>
      <c r="M20" s="72"/>
      <c r="N20" s="73"/>
      <c r="O20" s="118" t="str">
        <f t="shared" si="8"/>
        <v/>
      </c>
      <c r="P20" s="124"/>
      <c r="Q20" s="125"/>
      <c r="R20" s="126"/>
      <c r="S20" s="127"/>
      <c r="T20" s="60" t="str">
        <f>IF(J20="","",I20)</f>
        <v/>
      </c>
      <c r="W20"/>
      <c r="AB20" s="4"/>
      <c r="AC20" s="4">
        <v>1</v>
      </c>
      <c r="AD20" s="76"/>
      <c r="AE20" s="136" t="s">
        <v>29</v>
      </c>
      <c r="AF20" s="115" t="str">
        <f t="shared" si="1"/>
        <v/>
      </c>
      <c r="AG20" s="77"/>
      <c r="AH20" s="115" t="str">
        <f t="shared" si="2"/>
        <v/>
      </c>
      <c r="AI20" s="77"/>
      <c r="AJ20" s="43" t="str">
        <f>IF(AD20="","",3-(SUMIF($K$3:$K$27,$AD20,$L$3:$L$27)+SUMIF($M$3:$M$27,$AD20,$N$3:$N$27)))</f>
        <v/>
      </c>
      <c r="AK20" s="60" t="str">
        <f t="shared" si="3"/>
        <v/>
      </c>
      <c r="AL20" s="4" t="str">
        <f t="shared" si="4"/>
        <v/>
      </c>
      <c r="AN20" s="4" t="str">
        <f t="shared" si="5"/>
        <v/>
      </c>
      <c r="AO20" s="4" t="str">
        <f t="shared" si="6"/>
        <v/>
      </c>
      <c r="AP20" s="4" t="str">
        <f t="shared" si="7"/>
        <v/>
      </c>
    </row>
    <row r="21" spans="9:42" x14ac:dyDescent="0.3">
      <c r="I21" s="115">
        <v>19</v>
      </c>
      <c r="J21" s="75"/>
      <c r="K21" s="72"/>
      <c r="L21" s="73"/>
      <c r="M21" s="72"/>
      <c r="N21" s="73"/>
      <c r="O21" s="118" t="str">
        <f t="shared" si="8"/>
        <v/>
      </c>
      <c r="P21" s="124"/>
      <c r="Q21" s="125"/>
      <c r="R21" s="126"/>
      <c r="S21" s="127"/>
      <c r="T21" s="60" t="str">
        <f>IF(J21="","",I21)</f>
        <v/>
      </c>
      <c r="W21"/>
      <c r="AB21" s="4"/>
      <c r="AC21" s="4">
        <v>1</v>
      </c>
      <c r="AD21" s="76"/>
      <c r="AE21" s="136" t="s">
        <v>30</v>
      </c>
      <c r="AF21" s="115" t="str">
        <f t="shared" si="1"/>
        <v/>
      </c>
      <c r="AG21" s="77"/>
      <c r="AH21" s="115" t="str">
        <f t="shared" si="2"/>
        <v/>
      </c>
      <c r="AI21" s="77"/>
      <c r="AJ21" s="43" t="str">
        <f>IF(AD21="","",3-(SUMIF($K$3:$K$27,$AD21,$L$3:$L$27)+SUMIF($M$3:$M$27,$AD21,$N$3:$N$27)))</f>
        <v/>
      </c>
      <c r="AK21" s="60" t="str">
        <f t="shared" si="3"/>
        <v/>
      </c>
      <c r="AL21" s="4" t="str">
        <f t="shared" si="4"/>
        <v/>
      </c>
      <c r="AN21" s="4" t="str">
        <f t="shared" si="5"/>
        <v/>
      </c>
      <c r="AO21" s="4" t="str">
        <f t="shared" si="6"/>
        <v/>
      </c>
      <c r="AP21" s="4" t="str">
        <f t="shared" si="7"/>
        <v/>
      </c>
    </row>
    <row r="22" spans="9:42" x14ac:dyDescent="0.3">
      <c r="I22" s="115">
        <v>20</v>
      </c>
      <c r="J22" s="75"/>
      <c r="K22" s="72"/>
      <c r="L22" s="73"/>
      <c r="M22" s="72"/>
      <c r="N22" s="73"/>
      <c r="O22" s="118" t="str">
        <f t="shared" si="8"/>
        <v/>
      </c>
      <c r="P22" s="124"/>
      <c r="Q22" s="125"/>
      <c r="R22" s="126"/>
      <c r="S22" s="127"/>
      <c r="T22" s="60" t="str">
        <f>IF(J22="","",I22)</f>
        <v/>
      </c>
      <c r="W22"/>
      <c r="AB22" s="4"/>
      <c r="AC22" s="4">
        <v>1</v>
      </c>
      <c r="AD22" s="76"/>
      <c r="AE22" s="136" t="s">
        <v>38</v>
      </c>
      <c r="AF22" s="115" t="str">
        <f t="shared" si="1"/>
        <v/>
      </c>
      <c r="AG22" s="77"/>
      <c r="AH22" s="115" t="str">
        <f t="shared" si="2"/>
        <v/>
      </c>
      <c r="AI22" s="77"/>
      <c r="AJ22" s="43" t="str">
        <f>IF(AD22="","",3-(SUMIF($K$3:$K$27,$AD22,$L$3:$L$27)+SUMIF($M$3:$M$27,$AD22,$N$3:$N$27)))</f>
        <v/>
      </c>
      <c r="AK22" s="60" t="str">
        <f t="shared" si="3"/>
        <v/>
      </c>
      <c r="AL22" s="4" t="str">
        <f t="shared" si="4"/>
        <v/>
      </c>
      <c r="AN22" s="4" t="str">
        <f t="shared" si="5"/>
        <v/>
      </c>
      <c r="AO22" s="4" t="str">
        <f t="shared" si="6"/>
        <v/>
      </c>
      <c r="AP22" s="4" t="str">
        <f t="shared" si="7"/>
        <v/>
      </c>
    </row>
    <row r="23" spans="9:42" x14ac:dyDescent="0.3">
      <c r="I23" s="115">
        <v>21</v>
      </c>
      <c r="J23" s="75"/>
      <c r="K23" s="72"/>
      <c r="L23" s="73"/>
      <c r="M23" s="72"/>
      <c r="N23" s="73"/>
      <c r="O23" s="118" t="str">
        <f t="shared" si="8"/>
        <v/>
      </c>
      <c r="P23" s="124"/>
      <c r="Q23" s="125"/>
      <c r="R23" s="126"/>
      <c r="S23" s="127"/>
      <c r="T23" s="60" t="str">
        <f>IF(J23="","",I23)</f>
        <v/>
      </c>
      <c r="W23"/>
      <c r="AB23" s="4"/>
      <c r="AC23" s="4">
        <v>1</v>
      </c>
      <c r="AD23" s="76"/>
      <c r="AE23" s="136" t="s">
        <v>35</v>
      </c>
      <c r="AF23" s="115" t="str">
        <f t="shared" si="1"/>
        <v/>
      </c>
      <c r="AG23" s="77"/>
      <c r="AH23" s="115" t="str">
        <f t="shared" si="2"/>
        <v/>
      </c>
      <c r="AI23" s="77"/>
      <c r="AJ23" s="43" t="str">
        <f>IF(AD23="","",3-(SUMIF($K$3:$K$27,$AD23,$L$3:$L$27)+SUMIF($M$3:$M$27,$AD23,$N$3:$N$27)))</f>
        <v/>
      </c>
      <c r="AK23" s="60" t="str">
        <f t="shared" si="3"/>
        <v/>
      </c>
      <c r="AL23" s="4" t="str">
        <f t="shared" si="4"/>
        <v/>
      </c>
      <c r="AN23" s="4" t="str">
        <f t="shared" si="5"/>
        <v/>
      </c>
      <c r="AO23" s="4" t="str">
        <f t="shared" si="6"/>
        <v/>
      </c>
      <c r="AP23" s="4" t="str">
        <f t="shared" si="7"/>
        <v/>
      </c>
    </row>
    <row r="24" spans="9:42" x14ac:dyDescent="0.3">
      <c r="I24" s="115">
        <v>22</v>
      </c>
      <c r="J24" s="75"/>
      <c r="K24" s="72"/>
      <c r="L24" s="73"/>
      <c r="M24" s="72"/>
      <c r="N24" s="73"/>
      <c r="O24" s="118" t="str">
        <f t="shared" si="8"/>
        <v/>
      </c>
      <c r="P24" s="124"/>
      <c r="Q24" s="125"/>
      <c r="R24" s="126"/>
      <c r="S24" s="127"/>
      <c r="T24" s="60" t="str">
        <f>IF(J24="","",I24)</f>
        <v/>
      </c>
      <c r="W24"/>
      <c r="AB24" s="4"/>
      <c r="AC24" s="4">
        <v>1</v>
      </c>
      <c r="AD24" s="76"/>
      <c r="AE24" s="136" t="s">
        <v>37</v>
      </c>
      <c r="AF24" s="115" t="str">
        <f t="shared" si="1"/>
        <v/>
      </c>
      <c r="AG24" s="77"/>
      <c r="AH24" s="115" t="str">
        <f t="shared" si="2"/>
        <v/>
      </c>
      <c r="AI24" s="77"/>
      <c r="AJ24" s="43" t="str">
        <f>IF(AD24="","",3-(SUMIF($K$3:$K$27,$AD24,$L$3:$L$27)+SUMIF($M$3:$M$27,$AD24,$N$3:$N$27)))</f>
        <v/>
      </c>
      <c r="AK24" s="60" t="str">
        <f t="shared" si="3"/>
        <v/>
      </c>
      <c r="AL24" s="4" t="str">
        <f t="shared" si="4"/>
        <v/>
      </c>
      <c r="AN24" s="4" t="str">
        <f t="shared" si="5"/>
        <v/>
      </c>
      <c r="AO24" s="4" t="str">
        <f t="shared" si="6"/>
        <v/>
      </c>
      <c r="AP24" s="4" t="str">
        <f t="shared" si="7"/>
        <v/>
      </c>
    </row>
    <row r="25" spans="9:42" x14ac:dyDescent="0.3">
      <c r="I25" s="115">
        <v>23</v>
      </c>
      <c r="J25" s="75"/>
      <c r="K25" s="72"/>
      <c r="L25" s="73"/>
      <c r="M25" s="72"/>
      <c r="N25" s="73"/>
      <c r="O25" s="118" t="str">
        <f t="shared" si="8"/>
        <v/>
      </c>
      <c r="P25" s="124"/>
      <c r="Q25" s="125"/>
      <c r="R25" s="126"/>
      <c r="S25" s="127"/>
      <c r="T25" s="60" t="str">
        <f>IF(J25="","",I25)</f>
        <v/>
      </c>
      <c r="W25"/>
      <c r="AB25" s="4"/>
      <c r="AC25" s="4">
        <v>1</v>
      </c>
      <c r="AD25" s="76"/>
      <c r="AE25" s="136" t="s">
        <v>39</v>
      </c>
      <c r="AF25" s="115" t="str">
        <f t="shared" si="1"/>
        <v/>
      </c>
      <c r="AG25" s="77"/>
      <c r="AH25" s="115" t="str">
        <f t="shared" si="2"/>
        <v/>
      </c>
      <c r="AI25" s="77"/>
      <c r="AJ25" s="43" t="str">
        <f>IF(AD25="","",3-(SUMIF($K$3:$K$27,$AD25,$L$3:$L$27)+SUMIF($M$3:$M$27,$AD25,$N$3:$N$27)))</f>
        <v/>
      </c>
      <c r="AK25" s="60" t="str">
        <f t="shared" si="3"/>
        <v/>
      </c>
      <c r="AL25" s="4" t="str">
        <f t="shared" si="4"/>
        <v/>
      </c>
      <c r="AN25" s="4" t="str">
        <f t="shared" si="5"/>
        <v/>
      </c>
      <c r="AO25" s="4" t="str">
        <f t="shared" si="6"/>
        <v/>
      </c>
      <c r="AP25" s="4" t="str">
        <f t="shared" si="7"/>
        <v/>
      </c>
    </row>
    <row r="26" spans="9:42" x14ac:dyDescent="0.3">
      <c r="I26" s="115">
        <v>24</v>
      </c>
      <c r="J26" s="75"/>
      <c r="K26" s="72"/>
      <c r="L26" s="73"/>
      <c r="M26" s="72"/>
      <c r="N26" s="73"/>
      <c r="O26" s="118" t="str">
        <f t="shared" si="8"/>
        <v/>
      </c>
      <c r="P26" s="124"/>
      <c r="Q26" s="125"/>
      <c r="R26" s="126"/>
      <c r="S26" s="127"/>
      <c r="T26" s="60" t="str">
        <f>IF(J26="","",I26)</f>
        <v/>
      </c>
      <c r="W26"/>
      <c r="AB26" s="4"/>
      <c r="AC26" s="4">
        <v>1</v>
      </c>
      <c r="AD26" s="76"/>
      <c r="AE26" s="136" t="s">
        <v>46</v>
      </c>
      <c r="AF26" s="115" t="str">
        <f t="shared" si="1"/>
        <v/>
      </c>
      <c r="AG26" s="77"/>
      <c r="AH26" s="115" t="str">
        <f t="shared" si="2"/>
        <v/>
      </c>
      <c r="AI26" s="77"/>
      <c r="AJ26" s="43" t="str">
        <f>IF(AD26="","",3-(SUMIF($K$3:$K$27,$AD26,$L$3:$L$27)+SUMIF($M$3:$M$27,$AD26,$N$3:$N$27)))</f>
        <v/>
      </c>
      <c r="AK26" s="60" t="str">
        <f t="shared" si="3"/>
        <v/>
      </c>
      <c r="AL26" s="4" t="str">
        <f t="shared" si="4"/>
        <v/>
      </c>
      <c r="AN26" s="4" t="str">
        <f t="shared" si="5"/>
        <v/>
      </c>
      <c r="AO26" s="4" t="str">
        <f t="shared" si="6"/>
        <v/>
      </c>
      <c r="AP26" s="4" t="str">
        <f t="shared" si="7"/>
        <v/>
      </c>
    </row>
    <row r="27" spans="9:42" ht="19.5" thickBot="1" x14ac:dyDescent="0.35">
      <c r="I27" s="116">
        <v>25</v>
      </c>
      <c r="J27" s="100"/>
      <c r="K27" s="101"/>
      <c r="L27" s="102"/>
      <c r="M27" s="101"/>
      <c r="N27" s="102"/>
      <c r="O27" s="119" t="str">
        <f t="shared" si="8"/>
        <v/>
      </c>
      <c r="P27" s="128"/>
      <c r="Q27" s="129"/>
      <c r="R27" s="130"/>
      <c r="S27" s="131"/>
      <c r="T27" s="60" t="str">
        <f>IF(J27="","",I27)</f>
        <v/>
      </c>
      <c r="W27"/>
      <c r="AB27" s="4"/>
      <c r="AC27" s="4">
        <v>1</v>
      </c>
      <c r="AD27" s="76"/>
      <c r="AE27" s="136" t="s">
        <v>41</v>
      </c>
      <c r="AF27" s="115" t="str">
        <f t="shared" si="1"/>
        <v/>
      </c>
      <c r="AG27" s="77"/>
      <c r="AH27" s="115" t="str">
        <f t="shared" si="2"/>
        <v/>
      </c>
      <c r="AI27" s="77"/>
      <c r="AJ27" s="43" t="str">
        <f>IF(AD27="","",3-(SUMIF($K$3:$K$27,$AD27,$L$3:$L$27)+SUMIF($M$3:$M$27,$AD27,$N$3:$N$27)))</f>
        <v/>
      </c>
      <c r="AK27" s="60" t="str">
        <f t="shared" si="3"/>
        <v/>
      </c>
      <c r="AL27" s="4" t="str">
        <f t="shared" si="4"/>
        <v/>
      </c>
      <c r="AN27" s="4" t="str">
        <f t="shared" si="5"/>
        <v/>
      </c>
      <c r="AO27" s="4" t="str">
        <f t="shared" si="6"/>
        <v/>
      </c>
      <c r="AP27" s="4" t="str">
        <f t="shared" si="7"/>
        <v/>
      </c>
    </row>
    <row r="28" spans="9:42" x14ac:dyDescent="0.3">
      <c r="I28" s="139"/>
      <c r="J28" s="140"/>
      <c r="K28" s="141"/>
      <c r="L28" s="142"/>
      <c r="M28" s="141"/>
      <c r="N28" s="142"/>
      <c r="O28" s="143"/>
      <c r="P28" s="144"/>
      <c r="Q28" s="144"/>
      <c r="R28" s="144"/>
      <c r="S28" s="144"/>
      <c r="T28" s="60"/>
      <c r="W28"/>
      <c r="AB28" s="4"/>
      <c r="AC28" s="4">
        <v>1</v>
      </c>
      <c r="AD28" s="76"/>
      <c r="AE28" s="136" t="s">
        <v>67</v>
      </c>
      <c r="AF28" s="115"/>
      <c r="AG28" s="77"/>
      <c r="AH28" s="115"/>
      <c r="AI28" s="77"/>
      <c r="AJ28" s="43"/>
      <c r="AK28" s="60" t="str">
        <f t="shared" si="3"/>
        <v/>
      </c>
      <c r="AL28" s="4"/>
    </row>
    <row r="29" spans="9:42" x14ac:dyDescent="0.3">
      <c r="T29" s="60"/>
      <c r="W29"/>
      <c r="AB29" s="4"/>
      <c r="AC29" s="4">
        <v>1</v>
      </c>
      <c r="AD29" s="76"/>
      <c r="AE29" s="136" t="s">
        <v>42</v>
      </c>
      <c r="AF29" s="115" t="str">
        <f t="shared" si="1"/>
        <v/>
      </c>
      <c r="AG29" s="77"/>
      <c r="AH29" s="115" t="str">
        <f t="shared" si="2"/>
        <v/>
      </c>
      <c r="AI29" s="77"/>
      <c r="AJ29" s="43" t="str">
        <f>IF(AD29="","",3-(SUMIF($K$3:$K$27,$AD29,$L$3:$L$27)+SUMIF($M$3:$M$27,$AD29,$N$3:$N$27)))</f>
        <v/>
      </c>
      <c r="AK29" s="60" t="str">
        <f t="shared" si="3"/>
        <v/>
      </c>
      <c r="AL29" s="4" t="str">
        <f t="shared" si="4"/>
        <v/>
      </c>
      <c r="AN29" s="4" t="str">
        <f t="shared" si="5"/>
        <v/>
      </c>
      <c r="AO29" s="4" t="str">
        <f t="shared" si="6"/>
        <v/>
      </c>
      <c r="AP29" s="4" t="str">
        <f t="shared" si="7"/>
        <v/>
      </c>
    </row>
    <row r="30" spans="9:42" ht="19.5" thickBot="1" x14ac:dyDescent="0.35">
      <c r="T30" s="60"/>
      <c r="W30"/>
      <c r="AB30" s="4"/>
      <c r="AC30" s="4">
        <v>1</v>
      </c>
      <c r="AD30" s="103"/>
      <c r="AE30" s="35" t="s">
        <v>43</v>
      </c>
      <c r="AF30" s="116" t="str">
        <f t="shared" si="1"/>
        <v/>
      </c>
      <c r="AG30" s="104"/>
      <c r="AH30" s="116" t="str">
        <f t="shared" si="2"/>
        <v/>
      </c>
      <c r="AI30" s="104"/>
      <c r="AJ30" s="46" t="str">
        <f>IF(AD30="","",3-(SUMIF($K$3:$K$27,$AD30,$L$3:$L$27)+SUMIF($M$3:$M$27,$AD30,$N$3:$N$27)))</f>
        <v/>
      </c>
      <c r="AK30" s="60" t="str">
        <f t="shared" si="3"/>
        <v/>
      </c>
      <c r="AL30" s="4" t="str">
        <f t="shared" si="4"/>
        <v/>
      </c>
      <c r="AN30" s="4" t="str">
        <f t="shared" si="5"/>
        <v/>
      </c>
      <c r="AO30" s="4" t="str">
        <f t="shared" si="6"/>
        <v/>
      </c>
      <c r="AP30" s="4" t="str">
        <f t="shared" si="7"/>
        <v/>
      </c>
    </row>
  </sheetData>
  <mergeCells count="8">
    <mergeCell ref="A5:G5"/>
    <mergeCell ref="V5:AB5"/>
    <mergeCell ref="A1:O1"/>
    <mergeCell ref="P1:T1"/>
    <mergeCell ref="V1:AK1"/>
    <mergeCell ref="A2:G2"/>
    <mergeCell ref="Q2:S2"/>
    <mergeCell ref="V2:AB2"/>
  </mergeCells>
  <conditionalFormatting sqref="Q3:S28">
    <cfRule type="expression" dxfId="11" priority="2">
      <formula>$O3=""</formula>
    </cfRule>
    <cfRule type="expression" dxfId="10" priority="3">
      <formula>$O3=0</formula>
    </cfRule>
    <cfRule type="expression" dxfId="9" priority="4">
      <formula>$O3=1</formula>
    </cfRule>
    <cfRule type="expression" dxfId="8" priority="5">
      <formula>$O3=2</formula>
    </cfRule>
    <cfRule type="expression" dxfId="7" priority="6">
      <formula>$O3=3</formula>
    </cfRule>
  </conditionalFormatting>
  <conditionalFormatting sqref="AE3:AE30">
    <cfRule type="expression" dxfId="6" priority="1">
      <formula>AC3=0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showGridLines="0" zoomScale="86" zoomScaleNormal="86" workbookViewId="0">
      <selection activeCell="O4" sqref="O4"/>
    </sheetView>
  </sheetViews>
  <sheetFormatPr baseColWidth="10" defaultRowHeight="18.75" x14ac:dyDescent="0.3"/>
  <cols>
    <col min="1" max="1" width="5.140625" style="4" bestFit="1" customWidth="1"/>
    <col min="2" max="2" width="3.42578125" bestFit="1" customWidth="1"/>
    <col min="3" max="3" width="4.140625" style="4" bestFit="1" customWidth="1"/>
    <col min="4" max="4" width="2" style="4" bestFit="1" customWidth="1"/>
    <col min="5" max="5" width="6" style="4" bestFit="1" customWidth="1"/>
    <col min="6" max="6" width="2" style="4" bestFit="1" customWidth="1"/>
    <col min="7" max="7" width="3.42578125" style="4" bestFit="1" customWidth="1"/>
    <col min="8" max="8" width="3.5703125" style="4" customWidth="1"/>
    <col min="9" max="9" width="11.28515625" bestFit="1" customWidth="1"/>
    <col min="10" max="10" width="7.42578125" bestFit="1" customWidth="1"/>
    <col min="11" max="11" width="4.28515625" bestFit="1" customWidth="1"/>
    <col min="12" max="12" width="2.28515625" bestFit="1" customWidth="1"/>
    <col min="13" max="13" width="4.28515625" bestFit="1" customWidth="1"/>
    <col min="14" max="14" width="2.28515625" bestFit="1" customWidth="1"/>
    <col min="15" max="15" width="12.5703125" style="52" bestFit="1" customWidth="1"/>
    <col min="16" max="19" width="3.7109375" customWidth="1"/>
    <col min="20" max="20" width="1.28515625" customWidth="1"/>
    <col min="22" max="22" width="5.140625" style="4" bestFit="1" customWidth="1"/>
    <col min="23" max="23" width="3.42578125" style="4" bestFit="1" customWidth="1"/>
    <col min="24" max="24" width="4.140625" style="4" bestFit="1" customWidth="1"/>
    <col min="25" max="25" width="2" style="4" bestFit="1" customWidth="1"/>
    <col min="26" max="26" width="6" style="4" bestFit="1" customWidth="1"/>
    <col min="27" max="27" width="2" style="4" bestFit="1" customWidth="1"/>
    <col min="28" max="28" width="3.42578125" bestFit="1" customWidth="1"/>
    <col min="29" max="29" width="5.140625" style="4" customWidth="1"/>
    <col min="30" max="30" width="5.5703125" style="123" bestFit="1" customWidth="1"/>
    <col min="31" max="31" width="14.7109375" bestFit="1" customWidth="1"/>
    <col min="32" max="32" width="4.5703125" style="50" bestFit="1" customWidth="1"/>
    <col min="33" max="33" width="2.7109375" style="51" bestFit="1" customWidth="1"/>
    <col min="34" max="34" width="6.140625" style="50" bestFit="1" customWidth="1"/>
    <col min="35" max="35" width="2.5703125" style="51" bestFit="1" customWidth="1"/>
    <col min="36" max="36" width="12.5703125" bestFit="1" customWidth="1"/>
    <col min="37" max="37" width="1.28515625" customWidth="1"/>
    <col min="38" max="38" width="6.5703125" hidden="1" customWidth="1"/>
    <col min="39" max="39" width="0" hidden="1" customWidth="1"/>
    <col min="40" max="42" width="0" style="4" hidden="1" customWidth="1"/>
    <col min="43" max="43" width="0" hidden="1" customWidth="1"/>
  </cols>
  <sheetData>
    <row r="1" spans="1:42" ht="15.75" thickBot="1" x14ac:dyDescent="0.3">
      <c r="A1" s="56" t="s">
        <v>51</v>
      </c>
      <c r="B1" s="57"/>
      <c r="C1" s="57"/>
      <c r="D1" s="57"/>
      <c r="E1" s="57"/>
      <c r="F1" s="57"/>
      <c r="G1" s="57"/>
      <c r="H1" s="57"/>
      <c r="I1" s="94"/>
      <c r="J1" s="94"/>
      <c r="K1" s="94"/>
      <c r="L1" s="94"/>
      <c r="M1" s="94"/>
      <c r="N1" s="94"/>
      <c r="O1" s="95"/>
      <c r="P1" s="78" t="s">
        <v>65</v>
      </c>
      <c r="Q1" s="79"/>
      <c r="R1" s="79"/>
      <c r="S1" s="79"/>
      <c r="T1" s="79"/>
      <c r="V1" s="56" t="s">
        <v>50</v>
      </c>
      <c r="W1" s="57"/>
      <c r="X1" s="57"/>
      <c r="Y1" s="57"/>
      <c r="Z1" s="57"/>
      <c r="AA1" s="57"/>
      <c r="AB1" s="57"/>
      <c r="AC1" s="57"/>
      <c r="AD1" s="94"/>
      <c r="AE1" s="94"/>
      <c r="AF1" s="94"/>
      <c r="AG1" s="94"/>
      <c r="AH1" s="94"/>
      <c r="AI1" s="94"/>
      <c r="AJ1" s="94"/>
      <c r="AK1" s="58"/>
      <c r="AN1" s="4" t="s">
        <v>66</v>
      </c>
    </row>
    <row r="2" spans="1:42" x14ac:dyDescent="0.3">
      <c r="A2" s="53" t="s">
        <v>49</v>
      </c>
      <c r="B2" s="54"/>
      <c r="C2" s="54"/>
      <c r="D2" s="54"/>
      <c r="E2" s="54"/>
      <c r="F2" s="54"/>
      <c r="G2" s="55"/>
      <c r="I2" s="105" t="s">
        <v>52</v>
      </c>
      <c r="J2" s="106" t="s">
        <v>54</v>
      </c>
      <c r="K2" s="105" t="s">
        <v>48</v>
      </c>
      <c r="L2" s="107" t="s">
        <v>47</v>
      </c>
      <c r="M2" s="105" t="s">
        <v>48</v>
      </c>
      <c r="N2" s="106" t="s">
        <v>47</v>
      </c>
      <c r="O2" s="108" t="s">
        <v>53</v>
      </c>
      <c r="P2" s="132">
        <v>1</v>
      </c>
      <c r="Q2" s="133">
        <v>2</v>
      </c>
      <c r="R2" s="134"/>
      <c r="S2" s="135"/>
      <c r="T2" s="64"/>
      <c r="V2" s="53" t="s">
        <v>49</v>
      </c>
      <c r="W2" s="54"/>
      <c r="X2" s="54"/>
      <c r="Y2" s="54"/>
      <c r="Z2" s="54"/>
      <c r="AA2" s="54"/>
      <c r="AB2" s="55"/>
      <c r="AC2" s="17">
        <f>SUM(AC3:AC30)</f>
        <v>28</v>
      </c>
      <c r="AD2" s="109" t="s">
        <v>56</v>
      </c>
      <c r="AE2" s="106" t="s">
        <v>52</v>
      </c>
      <c r="AF2" s="109" t="s">
        <v>48</v>
      </c>
      <c r="AG2" s="110" t="s">
        <v>47</v>
      </c>
      <c r="AH2" s="109" t="s">
        <v>48</v>
      </c>
      <c r="AI2" s="111" t="s">
        <v>47</v>
      </c>
      <c r="AJ2" s="108" t="s">
        <v>53</v>
      </c>
      <c r="AK2" s="64"/>
      <c r="AL2" t="s">
        <v>63</v>
      </c>
      <c r="AN2" s="4">
        <v>1</v>
      </c>
      <c r="AO2" s="4">
        <v>2</v>
      </c>
      <c r="AP2" s="4">
        <v>3</v>
      </c>
    </row>
    <row r="3" spans="1:42" x14ac:dyDescent="0.3">
      <c r="A3" s="21" t="s">
        <v>60</v>
      </c>
      <c r="B3" s="22">
        <f>MAX($AD$3:$AD$30)*3</f>
        <v>0</v>
      </c>
      <c r="C3" s="23"/>
      <c r="D3" s="23"/>
      <c r="E3" s="23"/>
      <c r="F3" s="23"/>
      <c r="G3" s="24"/>
      <c r="I3" s="121">
        <v>1</v>
      </c>
      <c r="J3" s="90"/>
      <c r="K3" s="91"/>
      <c r="L3" s="92"/>
      <c r="M3" s="91"/>
      <c r="N3" s="92"/>
      <c r="O3" s="117" t="str">
        <f>IF(J3="","",3-(SUMIF($AF$3:$AF$30,$I3,$AG$3:$AG$30)+SUMIF($AH$3:$AH$30,$I3,$AI$3:$AI$30)))</f>
        <v/>
      </c>
      <c r="P3" s="124"/>
      <c r="Q3" s="125"/>
      <c r="R3" s="126"/>
      <c r="S3" s="127"/>
      <c r="T3" s="60" t="str">
        <f>IF(J3="","",I3)</f>
        <v/>
      </c>
      <c r="V3" s="21" t="s">
        <v>60</v>
      </c>
      <c r="W3" s="22">
        <f>MAX($AD$3:$AD$30)*3</f>
        <v>0</v>
      </c>
      <c r="X3" s="23"/>
      <c r="Y3" s="23"/>
      <c r="Z3" s="23"/>
      <c r="AA3" s="23"/>
      <c r="AB3" s="24"/>
      <c r="AC3" s="4">
        <v>1</v>
      </c>
      <c r="AD3" s="97"/>
      <c r="AE3" s="136" t="s">
        <v>24</v>
      </c>
      <c r="AF3" s="114" t="str">
        <f>IF($AD3="","",VLOOKUP($AD3,$P$3:$T$27,5,FALSE))</f>
        <v/>
      </c>
      <c r="AG3" s="98"/>
      <c r="AH3" s="114" t="str">
        <f>IF(AD3="","",IF(AN3&lt;&gt;"",AN3,IF(AO3&lt;&gt;"",AO3,AP3)))</f>
        <v/>
      </c>
      <c r="AI3" s="98"/>
      <c r="AJ3" s="93" t="str">
        <f>IF(AD3="","",3-(SUMIF($K$3:$K$27,$AD3,$L$3:$L$27)+SUMIF($M$3:$M$27,$AD3,$N$3:$N$27)))</f>
        <v/>
      </c>
      <c r="AK3" s="60" t="str">
        <f>IF(AD3="","",AE3)</f>
        <v/>
      </c>
      <c r="AL3" s="4" t="str">
        <f>IF(AD3="","",AG3+AI3)</f>
        <v/>
      </c>
      <c r="AN3" s="4" t="str">
        <f>IF($AD3="","",IFERROR(VLOOKUP($AD3,$Q$3:$T$27,4,FALSE),""))</f>
        <v/>
      </c>
      <c r="AO3" s="4" t="str">
        <f>IF($AD3="","",IFERROR(VLOOKUP($AD3,$R$3:$T$27,3,FALSE),""))</f>
        <v/>
      </c>
      <c r="AP3" s="4" t="str">
        <f>+IF($AD3="","",IFERROR(VLOOKUP($AD3,$S$3:$T$27,2,FALSE),""))</f>
        <v/>
      </c>
    </row>
    <row r="4" spans="1:42" x14ac:dyDescent="0.3">
      <c r="A4" s="25" t="s">
        <v>58</v>
      </c>
      <c r="B4" s="48">
        <f>SUM(L3:L27)+SUM(N3:N27)</f>
        <v>0</v>
      </c>
      <c r="C4" s="26"/>
      <c r="D4" s="26"/>
      <c r="E4" s="26" t="s">
        <v>59</v>
      </c>
      <c r="F4" s="26"/>
      <c r="G4" s="27">
        <f>B3-B4</f>
        <v>0</v>
      </c>
      <c r="I4" s="115">
        <v>2</v>
      </c>
      <c r="J4" s="75"/>
      <c r="K4" s="72"/>
      <c r="L4" s="73"/>
      <c r="M4" s="72"/>
      <c r="N4" s="73"/>
      <c r="O4" s="118" t="str">
        <f t="shared" ref="O4:O27" si="0">IF(J4="","",3-(SUMIF($AF$3:$AF$30,$I4,$AG$3:$AG$30)+SUMIF($AH$3:$AH$30,$I4,$AI$3:$AI$30)))</f>
        <v/>
      </c>
      <c r="P4" s="124"/>
      <c r="Q4" s="125"/>
      <c r="R4" s="126"/>
      <c r="S4" s="127"/>
      <c r="T4" s="60" t="str">
        <f>IF(J4="","",I4)</f>
        <v/>
      </c>
      <c r="V4" s="25" t="s">
        <v>58</v>
      </c>
      <c r="W4" s="48">
        <f>SUM(AG3:AG27)+SUM(AI3:AI27)</f>
        <v>0</v>
      </c>
      <c r="X4" s="26"/>
      <c r="Y4" s="26"/>
      <c r="Z4" s="26" t="s">
        <v>59</v>
      </c>
      <c r="AA4" s="26"/>
      <c r="AB4" s="27">
        <f>W3-W4</f>
        <v>0</v>
      </c>
      <c r="AC4" s="4">
        <v>1</v>
      </c>
      <c r="AD4" s="76"/>
      <c r="AE4" s="136" t="s">
        <v>34</v>
      </c>
      <c r="AF4" s="115" t="str">
        <f t="shared" ref="AF4:AF30" si="1">IF($AD4="","",VLOOKUP($AD4,$P$3:$T$27,5,FALSE))</f>
        <v/>
      </c>
      <c r="AG4" s="77"/>
      <c r="AH4" s="115" t="str">
        <f t="shared" ref="AH4:AH30" si="2">IF(AD4="","",IF(AN4&lt;&gt;"",AN4,IF(AO4&lt;&gt;"",AO4,AP4)))</f>
        <v/>
      </c>
      <c r="AI4" s="77"/>
      <c r="AJ4" s="43" t="str">
        <f>IF(AD4="","",3-(SUMIF($K$3:$K$27,$AD4,$L$3:$L$27)+SUMIF($M$3:$M$27,$AD4,$N$3:$N$27)))</f>
        <v/>
      </c>
      <c r="AK4" s="60" t="str">
        <f t="shared" ref="AK4:AK30" si="3">IF(AD4="","",AE4)</f>
        <v/>
      </c>
      <c r="AL4" s="4" t="str">
        <f t="shared" ref="AL4:AL30" si="4">IF(AD4="","",AG4+AI4)</f>
        <v/>
      </c>
      <c r="AN4" s="4" t="str">
        <f t="shared" ref="AN4:AO30" si="5">IF($AD4="","",IFERROR(VLOOKUP($AD4,$Q$3:$T$27,4,FALSE),""))</f>
        <v/>
      </c>
      <c r="AO4" s="4" t="str">
        <f t="shared" ref="AO4:AO30" si="6">IF($AD4="","",IFERROR(VLOOKUP($AD4,$R$3:$T$27,3,FALSE),""))</f>
        <v/>
      </c>
      <c r="AP4" s="4" t="str">
        <f t="shared" ref="AP4:AP30" si="7">+IF($AD4="","",IFERROR(VLOOKUP($AD4,$S$3:$T$27,2,FALSE),""))</f>
        <v/>
      </c>
    </row>
    <row r="5" spans="1:42" x14ac:dyDescent="0.3">
      <c r="A5" s="31" t="s">
        <v>57</v>
      </c>
      <c r="B5" s="32"/>
      <c r="C5" s="32"/>
      <c r="D5" s="32"/>
      <c r="E5" s="32"/>
      <c r="F5" s="32"/>
      <c r="G5" s="33"/>
      <c r="I5" s="121">
        <v>3</v>
      </c>
      <c r="J5" s="75"/>
      <c r="K5" s="72"/>
      <c r="L5" s="73"/>
      <c r="M5" s="72"/>
      <c r="N5" s="73"/>
      <c r="O5" s="118" t="str">
        <f t="shared" si="0"/>
        <v/>
      </c>
      <c r="P5" s="124"/>
      <c r="Q5" s="125"/>
      <c r="R5" s="126"/>
      <c r="S5" s="127"/>
      <c r="T5" s="60" t="str">
        <f>IF(J5="","",I5)</f>
        <v/>
      </c>
      <c r="V5" s="31" t="s">
        <v>57</v>
      </c>
      <c r="W5" s="32"/>
      <c r="X5" s="32"/>
      <c r="Y5" s="32"/>
      <c r="Z5" s="32"/>
      <c r="AA5" s="32"/>
      <c r="AB5" s="33"/>
      <c r="AC5" s="4">
        <v>1</v>
      </c>
      <c r="AD5" s="76"/>
      <c r="AE5" s="136" t="s">
        <v>20</v>
      </c>
      <c r="AF5" s="115" t="str">
        <f t="shared" si="1"/>
        <v/>
      </c>
      <c r="AG5" s="77"/>
      <c r="AH5" s="115" t="str">
        <f t="shared" si="2"/>
        <v/>
      </c>
      <c r="AI5" s="77"/>
      <c r="AJ5" s="43" t="str">
        <f>IF(AD5="","",3-(SUMIF($K$3:$K$27,$AD5,$L$3:$L$27)+SUMIF($M$3:$M$27,$AD5,$N$3:$N$27)))</f>
        <v/>
      </c>
      <c r="AK5" s="60" t="str">
        <f t="shared" si="3"/>
        <v/>
      </c>
      <c r="AL5" s="4" t="str">
        <f t="shared" si="4"/>
        <v/>
      </c>
      <c r="AN5" s="4" t="str">
        <f t="shared" si="5"/>
        <v/>
      </c>
      <c r="AO5" s="4" t="str">
        <f t="shared" si="6"/>
        <v/>
      </c>
      <c r="AP5" s="4" t="str">
        <f t="shared" si="7"/>
        <v/>
      </c>
    </row>
    <row r="6" spans="1:42" x14ac:dyDescent="0.3">
      <c r="A6" s="21" t="s">
        <v>60</v>
      </c>
      <c r="B6" s="22">
        <f>MAX($AD$3:$AD$30)*2</f>
        <v>0</v>
      </c>
      <c r="C6" s="23"/>
      <c r="D6" s="23"/>
      <c r="E6" s="23" t="s">
        <v>61</v>
      </c>
      <c r="F6" s="23"/>
      <c r="G6" s="74">
        <v>0</v>
      </c>
      <c r="I6" s="115">
        <v>4</v>
      </c>
      <c r="J6" s="75"/>
      <c r="K6" s="72"/>
      <c r="L6" s="73"/>
      <c r="M6" s="72"/>
      <c r="N6" s="73"/>
      <c r="O6" s="118" t="str">
        <f t="shared" si="0"/>
        <v/>
      </c>
      <c r="P6" s="124"/>
      <c r="Q6" s="125"/>
      <c r="R6" s="126"/>
      <c r="S6" s="127"/>
      <c r="T6" s="60" t="str">
        <f>IF(J6="","",I6)</f>
        <v/>
      </c>
      <c r="V6" s="21" t="s">
        <v>60</v>
      </c>
      <c r="W6" s="22">
        <f>MAX($AD$3:$AD$30)*2</f>
        <v>0</v>
      </c>
      <c r="X6" s="23"/>
      <c r="Y6" s="23"/>
      <c r="Z6" s="23" t="s">
        <v>61</v>
      </c>
      <c r="AA6" s="23"/>
      <c r="AB6" s="74">
        <v>0</v>
      </c>
      <c r="AC6" s="4">
        <v>1</v>
      </c>
      <c r="AD6" s="76"/>
      <c r="AE6" s="136" t="s">
        <v>26</v>
      </c>
      <c r="AF6" s="115" t="str">
        <f t="shared" si="1"/>
        <v/>
      </c>
      <c r="AG6" s="77"/>
      <c r="AH6" s="115" t="str">
        <f t="shared" si="2"/>
        <v/>
      </c>
      <c r="AI6" s="77"/>
      <c r="AJ6" s="43" t="str">
        <f>IF(AD6="","",3-(SUMIF($K$3:$K$27,$AD6,$L$3:$L$27)+SUMIF($M$3:$M$27,$AD6,$N$3:$N$27)))</f>
        <v/>
      </c>
      <c r="AK6" s="60" t="str">
        <f t="shared" si="3"/>
        <v/>
      </c>
      <c r="AL6" s="4" t="str">
        <f t="shared" si="4"/>
        <v/>
      </c>
      <c r="AN6" s="4" t="str">
        <f t="shared" si="5"/>
        <v/>
      </c>
      <c r="AO6" s="4" t="str">
        <f t="shared" si="6"/>
        <v/>
      </c>
      <c r="AP6" s="4" t="str">
        <f t="shared" si="7"/>
        <v/>
      </c>
    </row>
    <row r="7" spans="1:42" ht="19.5" thickBot="1" x14ac:dyDescent="0.35">
      <c r="A7" s="18" t="s">
        <v>58</v>
      </c>
      <c r="B7" s="19">
        <f>COUNT(K3:K27)+COUNT(M3:M27)</f>
        <v>0</v>
      </c>
      <c r="C7" s="20"/>
      <c r="D7" s="20"/>
      <c r="E7" s="20" t="s">
        <v>59</v>
      </c>
      <c r="F7" s="20"/>
      <c r="G7" s="49">
        <f>B6-B7-G6</f>
        <v>0</v>
      </c>
      <c r="I7" s="121">
        <v>5</v>
      </c>
      <c r="J7" s="75"/>
      <c r="K7" s="72"/>
      <c r="L7" s="73"/>
      <c r="M7" s="72"/>
      <c r="N7" s="73"/>
      <c r="O7" s="118" t="str">
        <f t="shared" si="0"/>
        <v/>
      </c>
      <c r="P7" s="124"/>
      <c r="Q7" s="125"/>
      <c r="R7" s="126"/>
      <c r="S7" s="127"/>
      <c r="T7" s="60" t="str">
        <f>IF(J7="","",I7)</f>
        <v/>
      </c>
      <c r="V7" s="18" t="s">
        <v>58</v>
      </c>
      <c r="W7" s="19">
        <f>COUNT(AG3:AG27)+COUNT(AI3:AI27)</f>
        <v>0</v>
      </c>
      <c r="X7" s="20"/>
      <c r="Y7" s="20"/>
      <c r="Z7" s="20" t="s">
        <v>59</v>
      </c>
      <c r="AA7" s="20"/>
      <c r="AB7" s="49">
        <f>W6-W7-AB6</f>
        <v>0</v>
      </c>
      <c r="AC7" s="4">
        <v>1</v>
      </c>
      <c r="AD7" s="76"/>
      <c r="AE7" s="136" t="s">
        <v>31</v>
      </c>
      <c r="AF7" s="115" t="str">
        <f t="shared" si="1"/>
        <v/>
      </c>
      <c r="AG7" s="77"/>
      <c r="AH7" s="115" t="str">
        <f t="shared" si="2"/>
        <v/>
      </c>
      <c r="AI7" s="77"/>
      <c r="AJ7" s="43" t="str">
        <f>IF(AD7="","",3-(SUMIF($K$3:$K$27,$AD7,$L$3:$L$27)+SUMIF($M$3:$M$27,$AD7,$N$3:$N$27)))</f>
        <v/>
      </c>
      <c r="AK7" s="60" t="str">
        <f t="shared" si="3"/>
        <v/>
      </c>
      <c r="AL7" s="4" t="str">
        <f t="shared" si="4"/>
        <v/>
      </c>
      <c r="AN7" s="4" t="str">
        <f t="shared" si="5"/>
        <v/>
      </c>
      <c r="AO7" s="4" t="str">
        <f t="shared" si="6"/>
        <v/>
      </c>
      <c r="AP7" s="4" t="str">
        <f t="shared" si="7"/>
        <v/>
      </c>
    </row>
    <row r="8" spans="1:42" x14ac:dyDescent="0.3">
      <c r="I8" s="115">
        <v>6</v>
      </c>
      <c r="J8" s="75"/>
      <c r="K8" s="72"/>
      <c r="L8" s="73"/>
      <c r="M8" s="72"/>
      <c r="N8" s="73"/>
      <c r="O8" s="118" t="str">
        <f t="shared" si="0"/>
        <v/>
      </c>
      <c r="P8" s="124"/>
      <c r="Q8" s="125"/>
      <c r="R8" s="126"/>
      <c r="S8" s="127"/>
      <c r="T8" s="60" t="str">
        <f>IF(J8="","",I8)</f>
        <v/>
      </c>
      <c r="W8"/>
      <c r="AB8" s="4"/>
      <c r="AC8" s="4">
        <v>1</v>
      </c>
      <c r="AD8" s="76"/>
      <c r="AE8" s="136" t="s">
        <v>36</v>
      </c>
      <c r="AF8" s="115" t="str">
        <f t="shared" si="1"/>
        <v/>
      </c>
      <c r="AG8" s="77"/>
      <c r="AH8" s="115" t="str">
        <f t="shared" si="2"/>
        <v/>
      </c>
      <c r="AI8" s="77"/>
      <c r="AJ8" s="43" t="str">
        <f>IF(AD8="","",3-(SUMIF($K$3:$K$27,$AD8,$L$3:$L$27)+SUMIF($M$3:$M$27,$AD8,$N$3:$N$27)))</f>
        <v/>
      </c>
      <c r="AK8" s="60" t="str">
        <f t="shared" si="3"/>
        <v/>
      </c>
      <c r="AL8" s="4" t="str">
        <f t="shared" si="4"/>
        <v/>
      </c>
      <c r="AN8" s="4" t="str">
        <f t="shared" si="5"/>
        <v/>
      </c>
      <c r="AO8" s="4" t="str">
        <f t="shared" si="6"/>
        <v/>
      </c>
      <c r="AP8" s="4" t="str">
        <f t="shared" si="7"/>
        <v/>
      </c>
    </row>
    <row r="9" spans="1:42" s="4" customFormat="1" x14ac:dyDescent="0.3">
      <c r="I9" s="121">
        <v>7</v>
      </c>
      <c r="J9" s="75"/>
      <c r="K9" s="72"/>
      <c r="L9" s="73"/>
      <c r="M9" s="72"/>
      <c r="N9" s="73"/>
      <c r="O9" s="118" t="str">
        <f t="shared" si="0"/>
        <v/>
      </c>
      <c r="P9" s="124"/>
      <c r="Q9" s="125"/>
      <c r="R9" s="126"/>
      <c r="S9" s="127"/>
      <c r="T9" s="60" t="str">
        <f>IF(J9="","",I9)</f>
        <v/>
      </c>
      <c r="AC9" s="4">
        <v>1</v>
      </c>
      <c r="AD9" s="76"/>
      <c r="AE9" s="136" t="s">
        <v>25</v>
      </c>
      <c r="AF9" s="115" t="str">
        <f t="shared" si="1"/>
        <v/>
      </c>
      <c r="AG9" s="77"/>
      <c r="AH9" s="115" t="str">
        <f t="shared" si="2"/>
        <v/>
      </c>
      <c r="AI9" s="77"/>
      <c r="AJ9" s="43" t="str">
        <f>IF(AD9="","",3-(SUMIF($K$3:$K$27,$AD9,$L$3:$L$27)+SUMIF($M$3:$M$27,$AD9,$N$3:$N$27)))</f>
        <v/>
      </c>
      <c r="AK9" s="60" t="str">
        <f t="shared" si="3"/>
        <v/>
      </c>
      <c r="AL9" s="4" t="str">
        <f t="shared" si="4"/>
        <v/>
      </c>
      <c r="AN9" s="4" t="str">
        <f t="shared" si="5"/>
        <v/>
      </c>
      <c r="AO9" s="4" t="str">
        <f t="shared" si="6"/>
        <v/>
      </c>
      <c r="AP9" s="4" t="str">
        <f t="shared" si="7"/>
        <v/>
      </c>
    </row>
    <row r="10" spans="1:42" x14ac:dyDescent="0.3">
      <c r="I10" s="115">
        <v>8</v>
      </c>
      <c r="J10" s="75"/>
      <c r="K10" s="72"/>
      <c r="L10" s="73"/>
      <c r="M10" s="72"/>
      <c r="N10" s="73"/>
      <c r="O10" s="118" t="str">
        <f t="shared" si="0"/>
        <v/>
      </c>
      <c r="P10" s="124"/>
      <c r="Q10" s="125"/>
      <c r="R10" s="126"/>
      <c r="S10" s="127"/>
      <c r="T10" s="60" t="str">
        <f>IF(J10="","",I10)</f>
        <v/>
      </c>
      <c r="W10"/>
      <c r="AB10" s="4"/>
      <c r="AC10" s="4">
        <v>1</v>
      </c>
      <c r="AD10" s="76"/>
      <c r="AE10" s="136" t="s">
        <v>27</v>
      </c>
      <c r="AF10" s="115" t="str">
        <f t="shared" si="1"/>
        <v/>
      </c>
      <c r="AG10" s="77"/>
      <c r="AH10" s="115" t="str">
        <f t="shared" si="2"/>
        <v/>
      </c>
      <c r="AI10" s="77"/>
      <c r="AJ10" s="43" t="str">
        <f>IF(AD10="","",3-(SUMIF($K$3:$K$27,$AD10,$L$3:$L$27)+SUMIF($M$3:$M$27,$AD10,$N$3:$N$27)))</f>
        <v/>
      </c>
      <c r="AK10" s="60" t="str">
        <f t="shared" si="3"/>
        <v/>
      </c>
      <c r="AL10" s="4" t="str">
        <f t="shared" si="4"/>
        <v/>
      </c>
      <c r="AN10" s="4" t="str">
        <f t="shared" si="5"/>
        <v/>
      </c>
      <c r="AO10" s="4" t="str">
        <f t="shared" si="6"/>
        <v/>
      </c>
      <c r="AP10" s="4" t="str">
        <f t="shared" si="7"/>
        <v/>
      </c>
    </row>
    <row r="11" spans="1:42" x14ac:dyDescent="0.3">
      <c r="I11" s="115">
        <v>9</v>
      </c>
      <c r="J11" s="75"/>
      <c r="K11" s="72"/>
      <c r="L11" s="73"/>
      <c r="M11" s="72"/>
      <c r="N11" s="73"/>
      <c r="O11" s="118" t="str">
        <f t="shared" si="0"/>
        <v/>
      </c>
      <c r="P11" s="124"/>
      <c r="Q11" s="125"/>
      <c r="R11" s="126"/>
      <c r="S11" s="127"/>
      <c r="T11" s="60" t="str">
        <f>IF(J11="","",I11)</f>
        <v/>
      </c>
      <c r="W11"/>
      <c r="AB11" s="4"/>
      <c r="AC11" s="4">
        <v>1</v>
      </c>
      <c r="AD11" s="76"/>
      <c r="AE11" s="136" t="s">
        <v>18</v>
      </c>
      <c r="AF11" s="115" t="str">
        <f t="shared" si="1"/>
        <v/>
      </c>
      <c r="AG11" s="77"/>
      <c r="AH11" s="115" t="str">
        <f t="shared" si="2"/>
        <v/>
      </c>
      <c r="AI11" s="77"/>
      <c r="AJ11" s="43" t="str">
        <f>IF(AD11="","",3-(SUMIF($K$3:$K$27,$AD11,$L$3:$L$27)+SUMIF($M$3:$M$27,$AD11,$N$3:$N$27)))</f>
        <v/>
      </c>
      <c r="AK11" s="60" t="str">
        <f t="shared" si="3"/>
        <v/>
      </c>
      <c r="AL11" s="4" t="str">
        <f t="shared" si="4"/>
        <v/>
      </c>
      <c r="AN11" s="4" t="str">
        <f t="shared" si="5"/>
        <v/>
      </c>
      <c r="AO11" s="4" t="str">
        <f t="shared" si="6"/>
        <v/>
      </c>
      <c r="AP11" s="4" t="str">
        <f t="shared" si="7"/>
        <v/>
      </c>
    </row>
    <row r="12" spans="1:42" x14ac:dyDescent="0.3">
      <c r="I12" s="121">
        <v>10</v>
      </c>
      <c r="J12" s="75"/>
      <c r="K12" s="72"/>
      <c r="L12" s="73"/>
      <c r="M12" s="72"/>
      <c r="N12" s="73"/>
      <c r="O12" s="118" t="str">
        <f>IF(J12="","",3-(SUMIF($AF$3:$AF$30,$I12,$AG$3:$AG$30)+SUMIF($AH$3:$AH$30,$I12,$AI$3:$AI$30)))</f>
        <v/>
      </c>
      <c r="P12" s="124"/>
      <c r="Q12" s="125"/>
      <c r="R12" s="126"/>
      <c r="S12" s="127"/>
      <c r="T12" s="60" t="str">
        <f>IF(J12="","",I12)</f>
        <v/>
      </c>
      <c r="W12"/>
      <c r="AB12" s="4"/>
      <c r="AC12" s="4">
        <v>1</v>
      </c>
      <c r="AD12" s="76"/>
      <c r="AE12" s="136" t="s">
        <v>32</v>
      </c>
      <c r="AF12" s="115" t="str">
        <f t="shared" si="1"/>
        <v/>
      </c>
      <c r="AG12" s="77"/>
      <c r="AH12" s="115" t="str">
        <f t="shared" si="2"/>
        <v/>
      </c>
      <c r="AI12" s="77"/>
      <c r="AJ12" s="43" t="str">
        <f>IF(AD12="","",3-(SUMIF($K$3:$K$27,$AD12,$L$3:$L$27)+SUMIF($M$3:$M$27,$AD12,$N$3:$N$27)))</f>
        <v/>
      </c>
      <c r="AK12" s="60" t="str">
        <f t="shared" si="3"/>
        <v/>
      </c>
      <c r="AL12" s="4" t="str">
        <f t="shared" si="4"/>
        <v/>
      </c>
      <c r="AN12" s="4" t="str">
        <f t="shared" si="5"/>
        <v/>
      </c>
      <c r="AO12" s="4" t="str">
        <f t="shared" si="6"/>
        <v/>
      </c>
      <c r="AP12" s="4" t="str">
        <f t="shared" si="7"/>
        <v/>
      </c>
    </row>
    <row r="13" spans="1:42" x14ac:dyDescent="0.3">
      <c r="I13" s="115">
        <v>11</v>
      </c>
      <c r="J13" s="75"/>
      <c r="K13" s="72"/>
      <c r="L13" s="73"/>
      <c r="M13" s="72"/>
      <c r="N13" s="73"/>
      <c r="O13" s="118" t="str">
        <f t="shared" ref="O13:O27" si="8">IF(J13="","",3-(SUMIF($AF$3:$AF$30,$I13,$AG$3:$AG$30)+SUMIF($AH$3:$AH$30,$I13,$AI$3:$AI$30)))</f>
        <v/>
      </c>
      <c r="P13" s="124"/>
      <c r="Q13" s="125"/>
      <c r="R13" s="126"/>
      <c r="S13" s="127"/>
      <c r="T13" s="60" t="str">
        <f>IF(J13="","",I13)</f>
        <v/>
      </c>
      <c r="W13"/>
      <c r="AB13" s="4"/>
      <c r="AC13" s="4">
        <v>1</v>
      </c>
      <c r="AD13" s="76"/>
      <c r="AE13" s="136" t="s">
        <v>33</v>
      </c>
      <c r="AF13" s="115" t="str">
        <f t="shared" si="1"/>
        <v/>
      </c>
      <c r="AG13" s="77"/>
      <c r="AH13" s="115" t="str">
        <f t="shared" si="2"/>
        <v/>
      </c>
      <c r="AI13" s="77"/>
      <c r="AJ13" s="43" t="str">
        <f>IF(AD13="","",3-(SUMIF($K$3:$K$27,$AD13,$L$3:$L$27)+SUMIF($M$3:$M$27,$AD13,$N$3:$N$27)))</f>
        <v/>
      </c>
      <c r="AK13" s="60" t="str">
        <f t="shared" si="3"/>
        <v/>
      </c>
      <c r="AL13" s="4" t="str">
        <f t="shared" si="4"/>
        <v/>
      </c>
      <c r="AN13" s="4" t="str">
        <f t="shared" si="5"/>
        <v/>
      </c>
      <c r="AO13" s="4" t="str">
        <f t="shared" si="6"/>
        <v/>
      </c>
      <c r="AP13" s="4" t="str">
        <f t="shared" si="7"/>
        <v/>
      </c>
    </row>
    <row r="14" spans="1:42" x14ac:dyDescent="0.3">
      <c r="I14" s="115">
        <v>12</v>
      </c>
      <c r="J14" s="75"/>
      <c r="K14" s="72"/>
      <c r="L14" s="73"/>
      <c r="M14" s="72"/>
      <c r="N14" s="73"/>
      <c r="O14" s="118" t="str">
        <f t="shared" si="8"/>
        <v/>
      </c>
      <c r="P14" s="124"/>
      <c r="Q14" s="125"/>
      <c r="R14" s="126"/>
      <c r="S14" s="127"/>
      <c r="T14" s="60" t="str">
        <f>IF(J14="","",I14)</f>
        <v/>
      </c>
      <c r="W14"/>
      <c r="AB14" s="4"/>
      <c r="AC14" s="4">
        <v>1</v>
      </c>
      <c r="AD14" s="76"/>
      <c r="AE14" s="136">
        <v>921</v>
      </c>
      <c r="AF14" s="115" t="str">
        <f t="shared" si="1"/>
        <v/>
      </c>
      <c r="AG14" s="77"/>
      <c r="AH14" s="115" t="str">
        <f t="shared" si="2"/>
        <v/>
      </c>
      <c r="AI14" s="77"/>
      <c r="AJ14" s="43" t="str">
        <f>IF(AD14="","",3-(SUMIF($K$3:$K$27,$AD14,$L$3:$L$27)+SUMIF($M$3:$M$27,$AD14,$N$3:$N$27)))</f>
        <v/>
      </c>
      <c r="AK14" s="60" t="str">
        <f t="shared" si="3"/>
        <v/>
      </c>
      <c r="AL14" s="4" t="str">
        <f t="shared" si="4"/>
        <v/>
      </c>
      <c r="AN14" s="4" t="str">
        <f t="shared" si="5"/>
        <v/>
      </c>
      <c r="AO14" s="4" t="str">
        <f t="shared" si="6"/>
        <v/>
      </c>
      <c r="AP14" s="4" t="str">
        <f t="shared" si="7"/>
        <v/>
      </c>
    </row>
    <row r="15" spans="1:42" x14ac:dyDescent="0.3">
      <c r="I15" s="115">
        <v>13</v>
      </c>
      <c r="J15" s="75"/>
      <c r="K15" s="72"/>
      <c r="L15" s="73"/>
      <c r="M15" s="72"/>
      <c r="N15" s="73"/>
      <c r="O15" s="118" t="str">
        <f t="shared" si="8"/>
        <v/>
      </c>
      <c r="P15" s="124"/>
      <c r="Q15" s="125"/>
      <c r="R15" s="126"/>
      <c r="S15" s="127"/>
      <c r="T15" s="60" t="str">
        <f>IF(J15="","",I15)</f>
        <v/>
      </c>
      <c r="W15"/>
      <c r="AB15" s="4"/>
      <c r="AC15" s="4">
        <v>1</v>
      </c>
      <c r="AD15" s="76"/>
      <c r="AE15" s="136" t="s">
        <v>21</v>
      </c>
      <c r="AF15" s="115" t="str">
        <f t="shared" si="1"/>
        <v/>
      </c>
      <c r="AG15" s="77"/>
      <c r="AH15" s="115" t="str">
        <f t="shared" si="2"/>
        <v/>
      </c>
      <c r="AI15" s="77"/>
      <c r="AJ15" s="43" t="str">
        <f>IF(AD15="","",3-(SUMIF($K$3:$K$27,$AD15,$L$3:$L$27)+SUMIF($M$3:$M$27,$AD15,$N$3:$N$27)))</f>
        <v/>
      </c>
      <c r="AK15" s="60" t="str">
        <f t="shared" si="3"/>
        <v/>
      </c>
      <c r="AL15" s="4" t="str">
        <f t="shared" si="4"/>
        <v/>
      </c>
      <c r="AN15" s="4" t="str">
        <f t="shared" si="5"/>
        <v/>
      </c>
      <c r="AO15" s="4" t="str">
        <f t="shared" si="6"/>
        <v/>
      </c>
      <c r="AP15" s="4" t="str">
        <f t="shared" si="7"/>
        <v/>
      </c>
    </row>
    <row r="16" spans="1:42" x14ac:dyDescent="0.3">
      <c r="I16" s="115">
        <v>14</v>
      </c>
      <c r="J16" s="75"/>
      <c r="K16" s="72"/>
      <c r="L16" s="73"/>
      <c r="M16" s="72"/>
      <c r="N16" s="73"/>
      <c r="O16" s="118" t="str">
        <f t="shared" si="8"/>
        <v/>
      </c>
      <c r="P16" s="124"/>
      <c r="Q16" s="125"/>
      <c r="R16" s="126"/>
      <c r="S16" s="127"/>
      <c r="T16" s="60" t="str">
        <f>IF(J16="","",I16)</f>
        <v/>
      </c>
      <c r="W16"/>
      <c r="AB16" s="4"/>
      <c r="AC16" s="4">
        <v>1</v>
      </c>
      <c r="AD16" s="76"/>
      <c r="AE16" s="136" t="s">
        <v>22</v>
      </c>
      <c r="AF16" s="115" t="str">
        <f t="shared" si="1"/>
        <v/>
      </c>
      <c r="AG16" s="77"/>
      <c r="AH16" s="115" t="str">
        <f t="shared" si="2"/>
        <v/>
      </c>
      <c r="AI16" s="77"/>
      <c r="AJ16" s="43" t="str">
        <f>IF(AD16="","",3-(SUMIF($K$3:$K$27,$AD16,$L$3:$L$27)+SUMIF($M$3:$M$27,$AD16,$N$3:$N$27)))</f>
        <v/>
      </c>
      <c r="AK16" s="60" t="str">
        <f t="shared" si="3"/>
        <v/>
      </c>
      <c r="AL16" s="4" t="str">
        <f t="shared" si="4"/>
        <v/>
      </c>
      <c r="AN16" s="4" t="str">
        <f t="shared" si="5"/>
        <v/>
      </c>
      <c r="AO16" s="4" t="str">
        <f t="shared" si="6"/>
        <v/>
      </c>
      <c r="AP16" s="4" t="str">
        <f t="shared" si="7"/>
        <v/>
      </c>
    </row>
    <row r="17" spans="9:42" x14ac:dyDescent="0.3">
      <c r="I17" s="115">
        <v>15</v>
      </c>
      <c r="J17" s="75"/>
      <c r="K17" s="72"/>
      <c r="L17" s="73"/>
      <c r="M17" s="72"/>
      <c r="N17" s="73"/>
      <c r="O17" s="118" t="str">
        <f t="shared" si="8"/>
        <v/>
      </c>
      <c r="P17" s="124"/>
      <c r="Q17" s="125"/>
      <c r="R17" s="126"/>
      <c r="S17" s="127"/>
      <c r="T17" s="60" t="str">
        <f>IF(J17="","",I17)</f>
        <v/>
      </c>
      <c r="W17"/>
      <c r="AB17" s="4"/>
      <c r="AC17" s="4">
        <v>1</v>
      </c>
      <c r="AD17" s="76"/>
      <c r="AE17" s="136" t="s">
        <v>40</v>
      </c>
      <c r="AF17" s="115" t="str">
        <f t="shared" si="1"/>
        <v/>
      </c>
      <c r="AG17" s="77"/>
      <c r="AH17" s="115" t="str">
        <f t="shared" si="2"/>
        <v/>
      </c>
      <c r="AI17" s="77"/>
      <c r="AJ17" s="43" t="str">
        <f>IF(AD17="","",3-(SUMIF($K$3:$K$27,$AD17,$L$3:$L$27)+SUMIF($M$3:$M$27,$AD17,$N$3:$N$27)))</f>
        <v/>
      </c>
      <c r="AK17" s="60" t="str">
        <f t="shared" si="3"/>
        <v/>
      </c>
      <c r="AL17" s="4" t="str">
        <f t="shared" si="4"/>
        <v/>
      </c>
      <c r="AN17" s="4" t="str">
        <f t="shared" si="5"/>
        <v/>
      </c>
      <c r="AO17" s="4" t="str">
        <f t="shared" si="6"/>
        <v/>
      </c>
      <c r="AP17" s="4" t="str">
        <f t="shared" si="7"/>
        <v/>
      </c>
    </row>
    <row r="18" spans="9:42" x14ac:dyDescent="0.3">
      <c r="I18" s="115">
        <v>16</v>
      </c>
      <c r="J18" s="75"/>
      <c r="K18" s="72"/>
      <c r="L18" s="73"/>
      <c r="M18" s="72"/>
      <c r="N18" s="73"/>
      <c r="O18" s="118" t="str">
        <f t="shared" si="8"/>
        <v/>
      </c>
      <c r="P18" s="124"/>
      <c r="Q18" s="125"/>
      <c r="R18" s="126"/>
      <c r="S18" s="127"/>
      <c r="T18" s="60" t="str">
        <f>IF(J18="","",I18)</f>
        <v/>
      </c>
      <c r="W18"/>
      <c r="AB18" s="4"/>
      <c r="AC18" s="4">
        <v>1</v>
      </c>
      <c r="AD18" s="76"/>
      <c r="AE18" s="136" t="s">
        <v>23</v>
      </c>
      <c r="AF18" s="115" t="str">
        <f t="shared" si="1"/>
        <v/>
      </c>
      <c r="AG18" s="77"/>
      <c r="AH18" s="115" t="str">
        <f t="shared" si="2"/>
        <v/>
      </c>
      <c r="AI18" s="77"/>
      <c r="AJ18" s="43" t="str">
        <f>IF(AD18="","",3-(SUMIF($K$3:$K$27,$AD18,$L$3:$L$27)+SUMIF($M$3:$M$27,$AD18,$N$3:$N$27)))</f>
        <v/>
      </c>
      <c r="AK18" s="60" t="str">
        <f t="shared" si="3"/>
        <v/>
      </c>
      <c r="AL18" s="4" t="str">
        <f t="shared" si="4"/>
        <v/>
      </c>
      <c r="AN18" s="4" t="str">
        <f t="shared" si="5"/>
        <v/>
      </c>
      <c r="AO18" s="4" t="str">
        <f t="shared" si="6"/>
        <v/>
      </c>
      <c r="AP18" s="4" t="str">
        <f t="shared" si="7"/>
        <v/>
      </c>
    </row>
    <row r="19" spans="9:42" x14ac:dyDescent="0.3">
      <c r="I19" s="115">
        <v>17</v>
      </c>
      <c r="J19" s="75"/>
      <c r="K19" s="72"/>
      <c r="L19" s="73"/>
      <c r="M19" s="72"/>
      <c r="N19" s="73"/>
      <c r="O19" s="118" t="str">
        <f t="shared" si="8"/>
        <v/>
      </c>
      <c r="P19" s="124"/>
      <c r="Q19" s="125"/>
      <c r="R19" s="126"/>
      <c r="S19" s="127"/>
      <c r="T19" s="60" t="str">
        <f>IF(J19="","",I19)</f>
        <v/>
      </c>
      <c r="W19"/>
      <c r="AB19" s="4"/>
      <c r="AC19" s="4">
        <v>1</v>
      </c>
      <c r="AD19" s="76"/>
      <c r="AE19" s="136" t="s">
        <v>28</v>
      </c>
      <c r="AF19" s="115" t="str">
        <f t="shared" si="1"/>
        <v/>
      </c>
      <c r="AG19" s="77"/>
      <c r="AH19" s="115" t="str">
        <f t="shared" si="2"/>
        <v/>
      </c>
      <c r="AI19" s="77"/>
      <c r="AJ19" s="43" t="str">
        <f>IF(AD19="","",3-(SUMIF($K$3:$K$27,$AD19,$L$3:$L$27)+SUMIF($M$3:$M$27,$AD19,$N$3:$N$27)))</f>
        <v/>
      </c>
      <c r="AK19" s="60" t="str">
        <f t="shared" si="3"/>
        <v/>
      </c>
      <c r="AL19" s="4" t="str">
        <f t="shared" si="4"/>
        <v/>
      </c>
      <c r="AN19" s="4" t="str">
        <f t="shared" si="5"/>
        <v/>
      </c>
      <c r="AO19" s="4" t="str">
        <f t="shared" si="6"/>
        <v/>
      </c>
      <c r="AP19" s="4" t="str">
        <f t="shared" si="7"/>
        <v/>
      </c>
    </row>
    <row r="20" spans="9:42" x14ac:dyDescent="0.3">
      <c r="I20" s="115">
        <v>18</v>
      </c>
      <c r="J20" s="75"/>
      <c r="K20" s="72"/>
      <c r="L20" s="73"/>
      <c r="M20" s="72"/>
      <c r="N20" s="73"/>
      <c r="O20" s="118" t="str">
        <f t="shared" si="8"/>
        <v/>
      </c>
      <c r="P20" s="124"/>
      <c r="Q20" s="125"/>
      <c r="R20" s="126"/>
      <c r="S20" s="127"/>
      <c r="T20" s="60" t="str">
        <f>IF(J20="","",I20)</f>
        <v/>
      </c>
      <c r="W20"/>
      <c r="AB20" s="4"/>
      <c r="AC20" s="4">
        <v>1</v>
      </c>
      <c r="AD20" s="76"/>
      <c r="AE20" s="136" t="s">
        <v>29</v>
      </c>
      <c r="AF20" s="115" t="str">
        <f t="shared" si="1"/>
        <v/>
      </c>
      <c r="AG20" s="77"/>
      <c r="AH20" s="115" t="str">
        <f t="shared" si="2"/>
        <v/>
      </c>
      <c r="AI20" s="77"/>
      <c r="AJ20" s="43" t="str">
        <f>IF(AD20="","",3-(SUMIF($K$3:$K$27,$AD20,$L$3:$L$27)+SUMIF($M$3:$M$27,$AD20,$N$3:$N$27)))</f>
        <v/>
      </c>
      <c r="AK20" s="60" t="str">
        <f t="shared" si="3"/>
        <v/>
      </c>
      <c r="AL20" s="4" t="str">
        <f t="shared" si="4"/>
        <v/>
      </c>
      <c r="AN20" s="4" t="str">
        <f t="shared" si="5"/>
        <v/>
      </c>
      <c r="AO20" s="4" t="str">
        <f t="shared" si="6"/>
        <v/>
      </c>
      <c r="AP20" s="4" t="str">
        <f t="shared" si="7"/>
        <v/>
      </c>
    </row>
    <row r="21" spans="9:42" x14ac:dyDescent="0.3">
      <c r="I21" s="115">
        <v>19</v>
      </c>
      <c r="J21" s="75"/>
      <c r="K21" s="72"/>
      <c r="L21" s="73"/>
      <c r="M21" s="72"/>
      <c r="N21" s="73"/>
      <c r="O21" s="118" t="str">
        <f t="shared" si="8"/>
        <v/>
      </c>
      <c r="P21" s="124"/>
      <c r="Q21" s="125"/>
      <c r="R21" s="126"/>
      <c r="S21" s="127"/>
      <c r="T21" s="60" t="str">
        <f>IF(J21="","",I21)</f>
        <v/>
      </c>
      <c r="W21"/>
      <c r="AB21" s="4"/>
      <c r="AC21" s="4">
        <v>1</v>
      </c>
      <c r="AD21" s="76"/>
      <c r="AE21" s="136" t="s">
        <v>30</v>
      </c>
      <c r="AF21" s="115" t="str">
        <f t="shared" si="1"/>
        <v/>
      </c>
      <c r="AG21" s="77"/>
      <c r="AH21" s="115" t="str">
        <f t="shared" si="2"/>
        <v/>
      </c>
      <c r="AI21" s="77"/>
      <c r="AJ21" s="43" t="str">
        <f>IF(AD21="","",3-(SUMIF($K$3:$K$27,$AD21,$L$3:$L$27)+SUMIF($M$3:$M$27,$AD21,$N$3:$N$27)))</f>
        <v/>
      </c>
      <c r="AK21" s="60" t="str">
        <f t="shared" si="3"/>
        <v/>
      </c>
      <c r="AL21" s="4" t="str">
        <f t="shared" si="4"/>
        <v/>
      </c>
      <c r="AN21" s="4" t="str">
        <f t="shared" si="5"/>
        <v/>
      </c>
      <c r="AO21" s="4" t="str">
        <f t="shared" si="6"/>
        <v/>
      </c>
      <c r="AP21" s="4" t="str">
        <f t="shared" si="7"/>
        <v/>
      </c>
    </row>
    <row r="22" spans="9:42" x14ac:dyDescent="0.3">
      <c r="I22" s="115">
        <v>20</v>
      </c>
      <c r="J22" s="75"/>
      <c r="K22" s="72"/>
      <c r="L22" s="73"/>
      <c r="M22" s="72"/>
      <c r="N22" s="73"/>
      <c r="O22" s="118" t="str">
        <f t="shared" si="8"/>
        <v/>
      </c>
      <c r="P22" s="124"/>
      <c r="Q22" s="125"/>
      <c r="R22" s="126"/>
      <c r="S22" s="127"/>
      <c r="T22" s="60" t="str">
        <f>IF(J22="","",I22)</f>
        <v/>
      </c>
      <c r="W22"/>
      <c r="AB22" s="4"/>
      <c r="AC22" s="4">
        <v>1</v>
      </c>
      <c r="AD22" s="76"/>
      <c r="AE22" s="136" t="s">
        <v>38</v>
      </c>
      <c r="AF22" s="115" t="str">
        <f t="shared" si="1"/>
        <v/>
      </c>
      <c r="AG22" s="77"/>
      <c r="AH22" s="115" t="str">
        <f t="shared" si="2"/>
        <v/>
      </c>
      <c r="AI22" s="77"/>
      <c r="AJ22" s="43" t="str">
        <f>IF(AD22="","",3-(SUMIF($K$3:$K$27,$AD22,$L$3:$L$27)+SUMIF($M$3:$M$27,$AD22,$N$3:$N$27)))</f>
        <v/>
      </c>
      <c r="AK22" s="60" t="str">
        <f t="shared" si="3"/>
        <v/>
      </c>
      <c r="AL22" s="4" t="str">
        <f t="shared" si="4"/>
        <v/>
      </c>
      <c r="AN22" s="4" t="str">
        <f t="shared" si="5"/>
        <v/>
      </c>
      <c r="AO22" s="4" t="str">
        <f t="shared" si="6"/>
        <v/>
      </c>
      <c r="AP22" s="4" t="str">
        <f t="shared" si="7"/>
        <v/>
      </c>
    </row>
    <row r="23" spans="9:42" x14ac:dyDescent="0.3">
      <c r="I23" s="115">
        <v>21</v>
      </c>
      <c r="J23" s="75"/>
      <c r="K23" s="72"/>
      <c r="L23" s="73"/>
      <c r="M23" s="72"/>
      <c r="N23" s="73"/>
      <c r="O23" s="118" t="str">
        <f t="shared" si="8"/>
        <v/>
      </c>
      <c r="P23" s="124"/>
      <c r="Q23" s="125"/>
      <c r="R23" s="126"/>
      <c r="S23" s="127"/>
      <c r="T23" s="60" t="str">
        <f>IF(J23="","",I23)</f>
        <v/>
      </c>
      <c r="W23"/>
      <c r="AB23" s="4"/>
      <c r="AC23" s="4">
        <v>1</v>
      </c>
      <c r="AD23" s="76"/>
      <c r="AE23" s="136" t="s">
        <v>35</v>
      </c>
      <c r="AF23" s="115" t="str">
        <f t="shared" si="1"/>
        <v/>
      </c>
      <c r="AG23" s="77"/>
      <c r="AH23" s="115" t="str">
        <f t="shared" si="2"/>
        <v/>
      </c>
      <c r="AI23" s="77"/>
      <c r="AJ23" s="43" t="str">
        <f>IF(AD23="","",3-(SUMIF($K$3:$K$27,$AD23,$L$3:$L$27)+SUMIF($M$3:$M$27,$AD23,$N$3:$N$27)))</f>
        <v/>
      </c>
      <c r="AK23" s="60" t="str">
        <f t="shared" si="3"/>
        <v/>
      </c>
      <c r="AL23" s="4" t="str">
        <f t="shared" si="4"/>
        <v/>
      </c>
      <c r="AN23" s="4" t="str">
        <f t="shared" si="5"/>
        <v/>
      </c>
      <c r="AO23" s="4" t="str">
        <f t="shared" si="6"/>
        <v/>
      </c>
      <c r="AP23" s="4" t="str">
        <f t="shared" si="7"/>
        <v/>
      </c>
    </row>
    <row r="24" spans="9:42" x14ac:dyDescent="0.3">
      <c r="I24" s="115">
        <v>22</v>
      </c>
      <c r="J24" s="75"/>
      <c r="K24" s="72"/>
      <c r="L24" s="73"/>
      <c r="M24" s="72"/>
      <c r="N24" s="73"/>
      <c r="O24" s="118" t="str">
        <f t="shared" si="8"/>
        <v/>
      </c>
      <c r="P24" s="124"/>
      <c r="Q24" s="125"/>
      <c r="R24" s="126"/>
      <c r="S24" s="127"/>
      <c r="T24" s="60" t="str">
        <f>IF(J24="","",I24)</f>
        <v/>
      </c>
      <c r="W24"/>
      <c r="AB24" s="4"/>
      <c r="AC24" s="4">
        <v>1</v>
      </c>
      <c r="AD24" s="76"/>
      <c r="AE24" s="136" t="s">
        <v>37</v>
      </c>
      <c r="AF24" s="115" t="str">
        <f t="shared" si="1"/>
        <v/>
      </c>
      <c r="AG24" s="77"/>
      <c r="AH24" s="115" t="str">
        <f t="shared" si="2"/>
        <v/>
      </c>
      <c r="AI24" s="77"/>
      <c r="AJ24" s="43" t="str">
        <f>IF(AD24="","",3-(SUMIF($K$3:$K$27,$AD24,$L$3:$L$27)+SUMIF($M$3:$M$27,$AD24,$N$3:$N$27)))</f>
        <v/>
      </c>
      <c r="AK24" s="60" t="str">
        <f t="shared" si="3"/>
        <v/>
      </c>
      <c r="AL24" s="4" t="str">
        <f t="shared" si="4"/>
        <v/>
      </c>
      <c r="AN24" s="4" t="str">
        <f t="shared" si="5"/>
        <v/>
      </c>
      <c r="AO24" s="4" t="str">
        <f t="shared" si="6"/>
        <v/>
      </c>
      <c r="AP24" s="4" t="str">
        <f t="shared" si="7"/>
        <v/>
      </c>
    </row>
    <row r="25" spans="9:42" x14ac:dyDescent="0.3">
      <c r="I25" s="115">
        <v>23</v>
      </c>
      <c r="J25" s="75"/>
      <c r="K25" s="72"/>
      <c r="L25" s="73"/>
      <c r="M25" s="72"/>
      <c r="N25" s="73"/>
      <c r="O25" s="118" t="str">
        <f t="shared" si="8"/>
        <v/>
      </c>
      <c r="P25" s="124"/>
      <c r="Q25" s="125"/>
      <c r="R25" s="126"/>
      <c r="S25" s="127"/>
      <c r="T25" s="60" t="str">
        <f>IF(J25="","",I25)</f>
        <v/>
      </c>
      <c r="W25"/>
      <c r="AB25" s="4"/>
      <c r="AC25" s="4">
        <v>1</v>
      </c>
      <c r="AD25" s="76"/>
      <c r="AE25" s="136" t="s">
        <v>39</v>
      </c>
      <c r="AF25" s="115" t="str">
        <f t="shared" si="1"/>
        <v/>
      </c>
      <c r="AG25" s="77"/>
      <c r="AH25" s="115" t="str">
        <f t="shared" si="2"/>
        <v/>
      </c>
      <c r="AI25" s="77"/>
      <c r="AJ25" s="43" t="str">
        <f>IF(AD25="","",3-(SUMIF($K$3:$K$27,$AD25,$L$3:$L$27)+SUMIF($M$3:$M$27,$AD25,$N$3:$N$27)))</f>
        <v/>
      </c>
      <c r="AK25" s="60" t="str">
        <f t="shared" si="3"/>
        <v/>
      </c>
      <c r="AL25" s="4" t="str">
        <f t="shared" si="4"/>
        <v/>
      </c>
      <c r="AN25" s="4" t="str">
        <f t="shared" si="5"/>
        <v/>
      </c>
      <c r="AO25" s="4" t="str">
        <f t="shared" si="6"/>
        <v/>
      </c>
      <c r="AP25" s="4" t="str">
        <f t="shared" si="7"/>
        <v/>
      </c>
    </row>
    <row r="26" spans="9:42" x14ac:dyDescent="0.3">
      <c r="I26" s="115">
        <v>24</v>
      </c>
      <c r="J26" s="75"/>
      <c r="K26" s="72"/>
      <c r="L26" s="73"/>
      <c r="M26" s="72"/>
      <c r="N26" s="73"/>
      <c r="O26" s="118" t="str">
        <f t="shared" si="8"/>
        <v/>
      </c>
      <c r="P26" s="124"/>
      <c r="Q26" s="125"/>
      <c r="R26" s="126"/>
      <c r="S26" s="127"/>
      <c r="T26" s="60" t="str">
        <f>IF(J26="","",I26)</f>
        <v/>
      </c>
      <c r="W26"/>
      <c r="AB26" s="4"/>
      <c r="AC26" s="4">
        <v>1</v>
      </c>
      <c r="AD26" s="76"/>
      <c r="AE26" s="136" t="s">
        <v>46</v>
      </c>
      <c r="AF26" s="115" t="str">
        <f t="shared" si="1"/>
        <v/>
      </c>
      <c r="AG26" s="77"/>
      <c r="AH26" s="115" t="str">
        <f t="shared" si="2"/>
        <v/>
      </c>
      <c r="AI26" s="77"/>
      <c r="AJ26" s="43" t="str">
        <f>IF(AD26="","",3-(SUMIF($K$3:$K$27,$AD26,$L$3:$L$27)+SUMIF($M$3:$M$27,$AD26,$N$3:$N$27)))</f>
        <v/>
      </c>
      <c r="AK26" s="60" t="str">
        <f t="shared" si="3"/>
        <v/>
      </c>
      <c r="AL26" s="4" t="str">
        <f t="shared" si="4"/>
        <v/>
      </c>
      <c r="AN26" s="4" t="str">
        <f t="shared" si="5"/>
        <v/>
      </c>
      <c r="AO26" s="4" t="str">
        <f t="shared" si="6"/>
        <v/>
      </c>
      <c r="AP26" s="4" t="str">
        <f t="shared" si="7"/>
        <v/>
      </c>
    </row>
    <row r="27" spans="9:42" ht="19.5" thickBot="1" x14ac:dyDescent="0.35">
      <c r="I27" s="116">
        <v>25</v>
      </c>
      <c r="J27" s="100"/>
      <c r="K27" s="101"/>
      <c r="L27" s="102"/>
      <c r="M27" s="101"/>
      <c r="N27" s="102"/>
      <c r="O27" s="119" t="str">
        <f t="shared" si="8"/>
        <v/>
      </c>
      <c r="P27" s="128"/>
      <c r="Q27" s="129"/>
      <c r="R27" s="130"/>
      <c r="S27" s="131"/>
      <c r="T27" s="60" t="str">
        <f>IF(J27="","",I27)</f>
        <v/>
      </c>
      <c r="W27"/>
      <c r="AB27" s="4"/>
      <c r="AC27" s="4">
        <v>1</v>
      </c>
      <c r="AD27" s="76"/>
      <c r="AE27" s="136" t="s">
        <v>41</v>
      </c>
      <c r="AF27" s="115" t="str">
        <f t="shared" si="1"/>
        <v/>
      </c>
      <c r="AG27" s="77"/>
      <c r="AH27" s="115" t="str">
        <f t="shared" si="2"/>
        <v/>
      </c>
      <c r="AI27" s="77"/>
      <c r="AJ27" s="43" t="str">
        <f>IF(AD27="","",3-(SUMIF($K$3:$K$27,$AD27,$L$3:$L$27)+SUMIF($M$3:$M$27,$AD27,$N$3:$N$27)))</f>
        <v/>
      </c>
      <c r="AK27" s="60" t="str">
        <f t="shared" si="3"/>
        <v/>
      </c>
      <c r="AL27" s="4" t="str">
        <f t="shared" si="4"/>
        <v/>
      </c>
      <c r="AN27" s="4" t="str">
        <f t="shared" si="5"/>
        <v/>
      </c>
      <c r="AO27" s="4" t="str">
        <f t="shared" si="6"/>
        <v/>
      </c>
      <c r="AP27" s="4" t="str">
        <f t="shared" si="7"/>
        <v/>
      </c>
    </row>
    <row r="28" spans="9:42" x14ac:dyDescent="0.3">
      <c r="I28" s="139"/>
      <c r="J28" s="140"/>
      <c r="K28" s="141"/>
      <c r="L28" s="142"/>
      <c r="M28" s="141"/>
      <c r="N28" s="142"/>
      <c r="O28" s="143"/>
      <c r="P28" s="144"/>
      <c r="Q28" s="144"/>
      <c r="R28" s="144"/>
      <c r="S28" s="144"/>
      <c r="T28" s="60"/>
      <c r="W28"/>
      <c r="AB28" s="4"/>
      <c r="AC28" s="4">
        <v>1</v>
      </c>
      <c r="AD28" s="76"/>
      <c r="AE28" s="136" t="s">
        <v>67</v>
      </c>
      <c r="AF28" s="115"/>
      <c r="AG28" s="77"/>
      <c r="AH28" s="115"/>
      <c r="AI28" s="77"/>
      <c r="AJ28" s="43"/>
      <c r="AK28" s="60" t="str">
        <f t="shared" si="3"/>
        <v/>
      </c>
      <c r="AL28" s="4"/>
    </row>
    <row r="29" spans="9:42" x14ac:dyDescent="0.3">
      <c r="T29" s="60"/>
      <c r="W29"/>
      <c r="AB29" s="4"/>
      <c r="AC29" s="4">
        <v>1</v>
      </c>
      <c r="AD29" s="76"/>
      <c r="AE29" s="136" t="s">
        <v>42</v>
      </c>
      <c r="AF29" s="115" t="str">
        <f t="shared" si="1"/>
        <v/>
      </c>
      <c r="AG29" s="77"/>
      <c r="AH29" s="115" t="str">
        <f t="shared" si="2"/>
        <v/>
      </c>
      <c r="AI29" s="77"/>
      <c r="AJ29" s="43" t="str">
        <f>IF(AD29="","",3-(SUMIF($K$3:$K$27,$AD29,$L$3:$L$27)+SUMIF($M$3:$M$27,$AD29,$N$3:$N$27)))</f>
        <v/>
      </c>
      <c r="AK29" s="60" t="str">
        <f t="shared" si="3"/>
        <v/>
      </c>
      <c r="AL29" s="4" t="str">
        <f t="shared" si="4"/>
        <v/>
      </c>
      <c r="AN29" s="4" t="str">
        <f t="shared" si="5"/>
        <v/>
      </c>
      <c r="AO29" s="4" t="str">
        <f t="shared" si="6"/>
        <v/>
      </c>
      <c r="AP29" s="4" t="str">
        <f t="shared" si="7"/>
        <v/>
      </c>
    </row>
    <row r="30" spans="9:42" ht="19.5" thickBot="1" x14ac:dyDescent="0.35">
      <c r="T30" s="60"/>
      <c r="W30"/>
      <c r="AB30" s="4"/>
      <c r="AC30" s="4">
        <v>1</v>
      </c>
      <c r="AD30" s="103"/>
      <c r="AE30" s="35" t="s">
        <v>43</v>
      </c>
      <c r="AF30" s="116" t="str">
        <f t="shared" si="1"/>
        <v/>
      </c>
      <c r="AG30" s="104"/>
      <c r="AH30" s="116" t="str">
        <f t="shared" si="2"/>
        <v/>
      </c>
      <c r="AI30" s="104"/>
      <c r="AJ30" s="46" t="str">
        <f>IF(AD30="","",3-(SUMIF($K$3:$K$27,$AD30,$L$3:$L$27)+SUMIF($M$3:$M$27,$AD30,$N$3:$N$27)))</f>
        <v/>
      </c>
      <c r="AK30" s="60" t="str">
        <f t="shared" si="3"/>
        <v/>
      </c>
      <c r="AL30" s="4" t="str">
        <f t="shared" si="4"/>
        <v/>
      </c>
      <c r="AN30" s="4" t="str">
        <f t="shared" si="5"/>
        <v/>
      </c>
      <c r="AO30" s="4" t="str">
        <f t="shared" si="6"/>
        <v/>
      </c>
      <c r="AP30" s="4" t="str">
        <f t="shared" si="7"/>
        <v/>
      </c>
    </row>
  </sheetData>
  <mergeCells count="8">
    <mergeCell ref="A5:G5"/>
    <mergeCell ref="V5:AB5"/>
    <mergeCell ref="A1:O1"/>
    <mergeCell ref="P1:T1"/>
    <mergeCell ref="V1:AK1"/>
    <mergeCell ref="A2:G2"/>
    <mergeCell ref="Q2:S2"/>
    <mergeCell ref="V2:AB2"/>
  </mergeCells>
  <conditionalFormatting sqref="Q3:S28">
    <cfRule type="expression" dxfId="5" priority="2">
      <formula>$O3=""</formula>
    </cfRule>
    <cfRule type="expression" dxfId="4" priority="3">
      <formula>$O3=0</formula>
    </cfRule>
    <cfRule type="expression" dxfId="3" priority="4">
      <formula>$O3=1</formula>
    </cfRule>
    <cfRule type="expression" dxfId="2" priority="5">
      <formula>$O3=2</formula>
    </cfRule>
    <cfRule type="expression" dxfId="1" priority="6">
      <formula>$O3=3</formula>
    </cfRule>
  </conditionalFormatting>
  <conditionalFormatting sqref="AE3:AE30">
    <cfRule type="expression" dxfId="0" priority="1">
      <formula>AC3=0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BASE REF</vt:lpstr>
      <vt:lpstr>Base</vt:lpstr>
      <vt:lpstr>Exploit base</vt:lpstr>
      <vt:lpstr>BASE REMPLISSAGE</vt:lpstr>
      <vt:lpstr>BASE Etoiles</vt:lpstr>
      <vt:lpstr>2308</vt:lpstr>
      <vt:lpstr>2508</vt:lpstr>
      <vt:lpstr>2708</vt:lpstr>
      <vt:lpstr>masque</vt:lpstr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GEGE</dc:creator>
  <cp:lastModifiedBy>GEGE</cp:lastModifiedBy>
  <dcterms:created xsi:type="dcterms:W3CDTF">2015-08-24T07:07:48Z</dcterms:created>
  <dcterms:modified xsi:type="dcterms:W3CDTF">2015-08-27T08:38:20Z</dcterms:modified>
</cp:coreProperties>
</file>