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0" windowWidth="5715" windowHeight="7740" activeTab="1"/>
  </bookViews>
  <sheets>
    <sheet name="Feuil1" sheetId="1" r:id="rId1"/>
    <sheet name="Miel" sheetId="2" r:id="rId2"/>
    <sheet name="Feuil3" sheetId="3" r:id="rId3"/>
  </sheets>
  <definedNames>
    <definedName name="_xlnm.Print_Area" localSheetId="0">Feuil1!$A$75:$L$117</definedName>
  </definedNames>
  <calcPr calcId="125725"/>
</workbook>
</file>

<file path=xl/calcChain.xml><?xml version="1.0" encoding="utf-8"?>
<calcChain xmlns="http://schemas.openxmlformats.org/spreadsheetml/2006/main">
  <c r="E28" i="2"/>
  <c r="F28"/>
  <c r="G28"/>
  <c r="H28"/>
  <c r="I28"/>
  <c r="J28"/>
  <c r="K28"/>
  <c r="L28"/>
  <c r="D28"/>
  <c r="M29"/>
  <c r="M22"/>
  <c r="M10"/>
  <c r="M14"/>
  <c r="E13"/>
  <c r="F13"/>
  <c r="G13"/>
  <c r="H13"/>
  <c r="I13"/>
  <c r="J13"/>
  <c r="K13"/>
  <c r="L13"/>
  <c r="L20" s="1"/>
  <c r="L23" s="1"/>
  <c r="D13"/>
  <c r="D20" s="1"/>
  <c r="D23" s="1"/>
  <c r="M8"/>
  <c r="M31"/>
  <c r="M30"/>
  <c r="D24"/>
  <c r="E24"/>
  <c r="F24"/>
  <c r="G24"/>
  <c r="H24"/>
  <c r="I24"/>
  <c r="J24"/>
  <c r="K24"/>
  <c r="L24"/>
  <c r="H15"/>
  <c r="E15"/>
  <c r="F15"/>
  <c r="G15"/>
  <c r="I15"/>
  <c r="J15"/>
  <c r="K15"/>
  <c r="L15"/>
  <c r="D7"/>
  <c r="D15"/>
  <c r="M27"/>
  <c r="M26"/>
  <c r="M25"/>
  <c r="M18"/>
  <c r="M17"/>
  <c r="M16"/>
  <c r="M11"/>
  <c r="M21"/>
  <c r="M19"/>
  <c r="M12"/>
  <c r="M9"/>
  <c r="M5"/>
  <c r="M6"/>
  <c r="E7"/>
  <c r="F7"/>
  <c r="G7"/>
  <c r="H7"/>
  <c r="I7"/>
  <c r="J7"/>
  <c r="K7"/>
  <c r="L7"/>
  <c r="E4"/>
  <c r="F4"/>
  <c r="G4"/>
  <c r="H4"/>
  <c r="I4"/>
  <c r="J4"/>
  <c r="K4"/>
  <c r="L4"/>
  <c r="D4"/>
  <c r="K20"/>
  <c r="K23" s="1"/>
  <c r="K32" s="1"/>
  <c r="J20"/>
  <c r="J23" s="1"/>
  <c r="J32" s="1"/>
  <c r="I20"/>
  <c r="I23" s="1"/>
  <c r="I32" s="1"/>
  <c r="H20"/>
  <c r="H23" s="1"/>
  <c r="H32" s="1"/>
  <c r="G20"/>
  <c r="G23" s="1"/>
  <c r="G32" s="1"/>
  <c r="F20"/>
  <c r="F23" s="1"/>
  <c r="F32" s="1"/>
  <c r="E20"/>
  <c r="E23" s="1"/>
  <c r="E32" s="1"/>
  <c r="L32" l="1"/>
  <c r="M23"/>
  <c r="M7"/>
  <c r="M24"/>
  <c r="M13"/>
  <c r="D32"/>
  <c r="M20"/>
  <c r="M15"/>
  <c r="N15" l="1"/>
  <c r="O15" s="1"/>
  <c r="N7"/>
  <c r="O7" s="1"/>
  <c r="M28"/>
  <c r="N24"/>
  <c r="O24" s="1"/>
  <c r="M32"/>
  <c r="N32" l="1"/>
  <c r="O32" s="1"/>
</calcChain>
</file>

<file path=xl/sharedStrings.xml><?xml version="1.0" encoding="utf-8"?>
<sst xmlns="http://schemas.openxmlformats.org/spreadsheetml/2006/main" count="105" uniqueCount="57">
  <si>
    <t xml:space="preserve">Peb &amp; Fox </t>
  </si>
  <si>
    <t xml:space="preserve">Tchav Production </t>
  </si>
  <si>
    <t>Elsa Komète</t>
  </si>
  <si>
    <t>Anaïs Stutzman</t>
  </si>
  <si>
    <t xml:space="preserve">Natacha Gerardin </t>
  </si>
  <si>
    <t xml:space="preserve">Barbara Knoblauch </t>
  </si>
  <si>
    <t xml:space="preserve">Laurence Zanon </t>
  </si>
  <si>
    <t xml:space="preserve">Cuir &amp; compagnie </t>
  </si>
  <si>
    <t xml:space="preserve">Cris Luna </t>
  </si>
  <si>
    <t xml:space="preserve">Date </t>
  </si>
  <si>
    <t>Yohan Kaminski</t>
  </si>
  <si>
    <t>Edmée Sirantoine</t>
  </si>
  <si>
    <t xml:space="preserve">Pascal picard </t>
  </si>
  <si>
    <t xml:space="preserve"> Montant 
des VENTES</t>
  </si>
  <si>
    <t xml:space="preserve">Date CONTRAT </t>
  </si>
  <si>
    <t xml:space="preserve"> A PAYER</t>
  </si>
  <si>
    <t>Location 
25 €</t>
  </si>
  <si>
    <t>MARGE</t>
  </si>
  <si>
    <t>Pièces VENDUES</t>
  </si>
  <si>
    <t>Pièces RESTANTES</t>
  </si>
  <si>
    <t>Pièces TOTALES</t>
  </si>
  <si>
    <t>Pièces DEPOSEES</t>
  </si>
  <si>
    <t>Cel'Verre</t>
  </si>
  <si>
    <t>Alexa</t>
  </si>
  <si>
    <t>x</t>
  </si>
  <si>
    <t xml:space="preserve">x </t>
  </si>
  <si>
    <t xml:space="preserve">Vente Boutique </t>
  </si>
  <si>
    <t>RQDO</t>
  </si>
  <si>
    <t>12-14/06/2015</t>
  </si>
  <si>
    <t>22-28/06/2015</t>
  </si>
  <si>
    <t>30-03/07/2015</t>
  </si>
  <si>
    <t>24-29/07/2015</t>
  </si>
  <si>
    <t xml:space="preserve">Crémeux </t>
  </si>
  <si>
    <t>Tournesol</t>
  </si>
  <si>
    <t>Acacia</t>
  </si>
  <si>
    <t xml:space="preserve">Acacia au couteau </t>
  </si>
  <si>
    <t>Forêt</t>
  </si>
  <si>
    <t xml:space="preserve">Fleurs d'été </t>
  </si>
  <si>
    <t>Fleurs de printemps</t>
  </si>
  <si>
    <t xml:space="preserve">Tilleul </t>
  </si>
  <si>
    <t xml:space="preserve"> Tilleul des bois </t>
  </si>
  <si>
    <t xml:space="preserve">AJOUTS </t>
  </si>
  <si>
    <t>STOCK</t>
  </si>
  <si>
    <t>7-22/07/2015</t>
  </si>
  <si>
    <t>MAI</t>
  </si>
  <si>
    <t>JUIN</t>
  </si>
  <si>
    <t>JUILLET</t>
  </si>
  <si>
    <t>Prix de vente TTC</t>
  </si>
  <si>
    <t>Prix d'achat  TTC</t>
  </si>
  <si>
    <t>INVENTAIRE</t>
  </si>
  <si>
    <t>30/07 - 18/09/2015</t>
  </si>
  <si>
    <t xml:space="preserve">TOTAL DES VENTES </t>
  </si>
  <si>
    <t xml:space="preserve">TOTAL </t>
  </si>
  <si>
    <t xml:space="preserve">Montant Achat </t>
  </si>
  <si>
    <t>COMMISSION</t>
  </si>
  <si>
    <t>25-30/09/2015</t>
  </si>
  <si>
    <t>AOUT
SEPT.</t>
  </si>
</sst>
</file>

<file path=xl/styles.xml><?xml version="1.0" encoding="utf-8"?>
<styleSheet xmlns="http://schemas.openxmlformats.org/spreadsheetml/2006/main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FF3399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/>
      <diagonal/>
    </border>
    <border>
      <left style="thin">
        <color indexed="64"/>
      </left>
      <right style="thick">
        <color theme="3"/>
      </right>
      <top style="thin">
        <color indexed="64"/>
      </top>
      <bottom/>
      <diagonal/>
    </border>
    <border>
      <left style="thin">
        <color indexed="64"/>
      </left>
      <right style="thick">
        <color theme="3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ck">
        <color theme="3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theme="3"/>
      </right>
      <top style="dashed">
        <color indexed="64"/>
      </top>
      <bottom style="dashed">
        <color indexed="64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 style="thin">
        <color indexed="64"/>
      </bottom>
      <diagonal/>
    </border>
    <border>
      <left style="thick">
        <color theme="3"/>
      </left>
      <right style="thick">
        <color theme="3"/>
      </right>
      <top style="thin">
        <color indexed="64"/>
      </top>
      <bottom/>
      <diagonal/>
    </border>
    <border>
      <left style="thick">
        <color theme="3"/>
      </left>
      <right style="thick">
        <color theme="3"/>
      </right>
      <top/>
      <bottom/>
      <diagonal/>
    </border>
    <border>
      <left style="thick">
        <color theme="3"/>
      </left>
      <right style="thick">
        <color theme="3"/>
      </right>
      <top/>
      <bottom style="dashed">
        <color indexed="64"/>
      </bottom>
      <diagonal/>
    </border>
    <border>
      <left style="thick">
        <color theme="3"/>
      </left>
      <right style="thick">
        <color theme="3"/>
      </right>
      <top style="dashed">
        <color indexed="64"/>
      </top>
      <bottom/>
      <diagonal/>
    </border>
    <border>
      <left style="thick">
        <color theme="3"/>
      </left>
      <right style="thick">
        <color theme="3"/>
      </right>
      <top style="dashed">
        <color indexed="64"/>
      </top>
      <bottom style="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3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" fontId="0" fillId="0" borderId="1" xfId="0" applyNumberFormat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7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3" fillId="9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10" borderId="1" xfId="0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3" fillId="9" borderId="8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 wrapText="1"/>
    </xf>
    <xf numFmtId="0" fontId="0" fillId="12" borderId="7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Border="1"/>
    <xf numFmtId="0" fontId="0" fillId="7" borderId="7" xfId="0" applyFill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8" fontId="3" fillId="9" borderId="1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6" fontId="3" fillId="9" borderId="1" xfId="0" applyNumberFormat="1" applyFont="1" applyFill="1" applyBorder="1" applyAlignment="1">
      <alignment horizontal="center" vertical="center" wrapText="1"/>
    </xf>
    <xf numFmtId="14" fontId="0" fillId="12" borderId="15" xfId="0" applyNumberFormat="1" applyFill="1" applyBorder="1" applyAlignment="1">
      <alignment horizontal="center" vertical="center" wrapText="1"/>
    </xf>
    <xf numFmtId="14" fontId="0" fillId="12" borderId="9" xfId="0" applyNumberFormat="1" applyFill="1" applyBorder="1" applyAlignment="1">
      <alignment horizontal="center" vertical="center" wrapText="1"/>
    </xf>
    <xf numFmtId="14" fontId="0" fillId="12" borderId="13" xfId="0" applyNumberFormat="1" applyFill="1" applyBorder="1" applyAlignment="1">
      <alignment horizontal="center" vertical="center" wrapText="1"/>
    </xf>
    <xf numFmtId="14" fontId="3" fillId="11" borderId="11" xfId="0" applyNumberFormat="1" applyFont="1" applyFill="1" applyBorder="1" applyAlignment="1">
      <alignment horizontal="center" vertical="center" wrapText="1"/>
    </xf>
    <xf numFmtId="14" fontId="3" fillId="11" borderId="14" xfId="0" applyNumberFormat="1" applyFont="1" applyFill="1" applyBorder="1" applyAlignment="1">
      <alignment horizontal="center" vertical="center" wrapText="1"/>
    </xf>
    <xf numFmtId="8" fontId="3" fillId="11" borderId="8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3" fillId="9" borderId="18" xfId="0" applyFont="1" applyFill="1" applyBorder="1" applyAlignment="1">
      <alignment horizontal="center" vertical="center" wrapText="1"/>
    </xf>
    <xf numFmtId="8" fontId="3" fillId="9" borderId="19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8" fontId="3" fillId="11" borderId="21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3" fillId="9" borderId="26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44" fontId="3" fillId="11" borderId="24" xfId="1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" fillId="9" borderId="24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11" borderId="23" xfId="0" applyFill="1" applyBorder="1" applyAlignment="1">
      <alignment horizontal="center"/>
    </xf>
    <xf numFmtId="0" fontId="0" fillId="11" borderId="24" xfId="0" applyFill="1" applyBorder="1" applyAlignment="1">
      <alignment horizontal="center"/>
    </xf>
    <xf numFmtId="14" fontId="0" fillId="12" borderId="10" xfId="0" applyNumberFormat="1" applyFill="1" applyBorder="1" applyAlignment="1">
      <alignment horizontal="center" vertical="center" wrapText="1"/>
    </xf>
    <xf numFmtId="14" fontId="0" fillId="12" borderId="5" xfId="0" applyNumberFormat="1" applyFill="1" applyBorder="1" applyAlignment="1">
      <alignment horizontal="center" vertical="center" wrapText="1"/>
    </xf>
    <xf numFmtId="14" fontId="0" fillId="12" borderId="6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10" borderId="22" xfId="0" applyFont="1" applyFill="1" applyBorder="1" applyAlignment="1">
      <alignment horizontal="center" vertical="center" wrapText="1"/>
    </xf>
    <xf numFmtId="44" fontId="3" fillId="10" borderId="24" xfId="1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 wrapText="1"/>
    </xf>
    <xf numFmtId="44" fontId="3" fillId="6" borderId="24" xfId="1" applyFont="1" applyFill="1" applyBorder="1" applyAlignment="1">
      <alignment horizontal="center" vertical="center"/>
    </xf>
    <xf numFmtId="0" fontId="4" fillId="12" borderId="25" xfId="0" applyFont="1" applyFill="1" applyBorder="1" applyAlignment="1">
      <alignment horizontal="center" vertical="center"/>
    </xf>
    <xf numFmtId="0" fontId="3" fillId="12" borderId="26" xfId="0" applyFont="1" applyFill="1" applyBorder="1" applyAlignment="1">
      <alignment horizontal="center" vertical="center" wrapText="1"/>
    </xf>
    <xf numFmtId="0" fontId="5" fillId="12" borderId="27" xfId="0" applyFont="1" applyFill="1" applyBorder="1" applyAlignment="1">
      <alignment horizontal="center" vertical="center"/>
    </xf>
    <xf numFmtId="0" fontId="4" fillId="12" borderId="27" xfId="0" applyFont="1" applyFill="1" applyBorder="1" applyAlignment="1">
      <alignment horizontal="center" vertical="center"/>
    </xf>
    <xf numFmtId="0" fontId="6" fillId="12" borderId="27" xfId="0" applyFont="1" applyFill="1" applyBorder="1" applyAlignment="1">
      <alignment horizontal="center" vertical="center"/>
    </xf>
    <xf numFmtId="0" fontId="3" fillId="12" borderId="24" xfId="0" applyFont="1" applyFill="1" applyBorder="1" applyAlignment="1">
      <alignment horizontal="center" vertical="center"/>
    </xf>
    <xf numFmtId="0" fontId="0" fillId="12" borderId="27" xfId="0" applyFill="1" applyBorder="1" applyAlignment="1">
      <alignment horizontal="center" vertical="center"/>
    </xf>
    <xf numFmtId="14" fontId="2" fillId="12" borderId="2" xfId="0" applyNumberFormat="1" applyFont="1" applyFill="1" applyBorder="1" applyAlignment="1">
      <alignment horizontal="center" vertical="center" wrapText="1"/>
    </xf>
    <xf numFmtId="14" fontId="7" fillId="12" borderId="2" xfId="0" applyNumberFormat="1" applyFont="1" applyFill="1" applyBorder="1" applyAlignment="1">
      <alignment wrapText="1"/>
    </xf>
    <xf numFmtId="14" fontId="4" fillId="12" borderId="13" xfId="0" applyNumberFormat="1" applyFont="1" applyFill="1" applyBorder="1" applyAlignment="1">
      <alignment horizontal="center" wrapText="1"/>
    </xf>
    <xf numFmtId="14" fontId="5" fillId="12" borderId="2" xfId="0" applyNumberFormat="1" applyFont="1" applyFill="1" applyBorder="1" applyAlignment="1">
      <alignment horizontal="center" wrapText="1"/>
    </xf>
    <xf numFmtId="14" fontId="6" fillId="12" borderId="2" xfId="0" applyNumberFormat="1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colors>
    <mruColors>
      <color rgb="FFFF3399"/>
      <color rgb="FFFF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8"/>
  <sheetViews>
    <sheetView workbookViewId="0">
      <selection activeCell="B83" sqref="B83"/>
    </sheetView>
  </sheetViews>
  <sheetFormatPr baseColWidth="10" defaultRowHeight="15"/>
  <cols>
    <col min="1" max="1" width="23" customWidth="1"/>
    <col min="2" max="2" width="10.7109375" customWidth="1"/>
    <col min="3" max="3" width="8.140625" customWidth="1"/>
    <col min="4" max="4" width="9.42578125" style="3" customWidth="1"/>
    <col min="5" max="5" width="10.42578125" style="3" customWidth="1"/>
    <col min="6" max="6" width="9.7109375" style="3" customWidth="1"/>
    <col min="7" max="7" width="11.28515625" style="3" customWidth="1"/>
    <col min="8" max="8" width="12.28515625" style="3" customWidth="1"/>
    <col min="9" max="9" width="7.5703125" style="3" customWidth="1"/>
    <col min="10" max="10" width="8.42578125" style="3" customWidth="1"/>
    <col min="11" max="11" width="10.5703125" style="3" customWidth="1"/>
    <col min="12" max="12" width="10.7109375" style="3" customWidth="1"/>
    <col min="13" max="13" width="14.28515625" style="13" customWidth="1"/>
    <col min="14" max="14" width="13.85546875" style="3" customWidth="1"/>
    <col min="15" max="16" width="14.28515625" style="3" customWidth="1"/>
  </cols>
  <sheetData>
    <row r="1" spans="1:16" ht="32.25" customHeight="1">
      <c r="B1" s="7" t="s">
        <v>14</v>
      </c>
      <c r="C1" s="7" t="s">
        <v>16</v>
      </c>
      <c r="D1" s="7" t="s">
        <v>20</v>
      </c>
      <c r="E1" s="8" t="s">
        <v>9</v>
      </c>
      <c r="F1" s="9" t="s">
        <v>18</v>
      </c>
      <c r="G1" s="9" t="s">
        <v>19</v>
      </c>
      <c r="H1" s="9" t="s">
        <v>13</v>
      </c>
      <c r="I1" s="9" t="s">
        <v>17</v>
      </c>
      <c r="J1" s="9" t="s">
        <v>15</v>
      </c>
      <c r="K1" s="8" t="s">
        <v>21</v>
      </c>
      <c r="L1" s="10" t="s">
        <v>20</v>
      </c>
      <c r="M1" s="12"/>
      <c r="N1" s="5"/>
      <c r="O1" s="5"/>
      <c r="P1" s="5"/>
    </row>
    <row r="2" spans="1:16">
      <c r="A2" s="1" t="s">
        <v>3</v>
      </c>
      <c r="B2" s="11">
        <v>42169</v>
      </c>
      <c r="C2" s="11"/>
      <c r="D2" s="2">
        <v>22</v>
      </c>
      <c r="E2" s="15">
        <v>42245</v>
      </c>
      <c r="F2" s="2">
        <v>5</v>
      </c>
      <c r="G2" s="2">
        <v>17</v>
      </c>
      <c r="H2" s="2"/>
      <c r="I2" s="2"/>
      <c r="J2" s="2"/>
      <c r="K2" s="2"/>
      <c r="L2" s="4"/>
      <c r="N2" s="6"/>
      <c r="O2" s="6"/>
      <c r="P2" s="6"/>
    </row>
    <row r="3" spans="1:16">
      <c r="A3" s="1"/>
      <c r="B3" s="1"/>
      <c r="C3" s="1"/>
      <c r="D3" s="2"/>
      <c r="E3" s="15"/>
      <c r="F3" s="2"/>
      <c r="G3" s="2"/>
      <c r="H3" s="2"/>
      <c r="I3" s="2"/>
      <c r="J3" s="2"/>
      <c r="K3" s="2"/>
      <c r="L3" s="4"/>
      <c r="N3" s="6"/>
      <c r="O3" s="6"/>
      <c r="P3" s="6"/>
    </row>
    <row r="4" spans="1:16">
      <c r="A4" s="1"/>
      <c r="B4" s="1"/>
      <c r="C4" s="1"/>
      <c r="D4" s="2"/>
      <c r="E4" s="15"/>
      <c r="F4" s="2"/>
      <c r="G4" s="2"/>
      <c r="H4" s="2"/>
      <c r="I4" s="2"/>
      <c r="J4" s="2"/>
      <c r="K4" s="2"/>
      <c r="L4" s="4"/>
      <c r="N4" s="6"/>
      <c r="O4" s="6"/>
      <c r="P4" s="6"/>
    </row>
    <row r="5" spans="1:16">
      <c r="A5" s="1"/>
      <c r="B5" s="1"/>
      <c r="C5" s="1"/>
      <c r="D5" s="2"/>
      <c r="E5" s="15"/>
      <c r="F5" s="2"/>
      <c r="G5" s="2"/>
      <c r="H5" s="2"/>
      <c r="I5" s="2"/>
      <c r="J5" s="2"/>
      <c r="K5" s="2"/>
      <c r="L5" s="4"/>
      <c r="N5" s="6"/>
      <c r="O5" s="6"/>
      <c r="P5" s="6"/>
    </row>
    <row r="6" spans="1:16">
      <c r="A6" s="1"/>
      <c r="B6" s="1"/>
      <c r="C6" s="1"/>
      <c r="D6" s="2"/>
      <c r="E6" s="15"/>
      <c r="F6" s="2"/>
      <c r="G6" s="2"/>
      <c r="H6" s="2"/>
      <c r="I6" s="2"/>
      <c r="J6" s="2"/>
      <c r="K6" s="2"/>
      <c r="L6" s="4"/>
      <c r="N6" s="6"/>
      <c r="O6" s="6"/>
      <c r="P6" s="6"/>
    </row>
    <row r="7" spans="1:16">
      <c r="A7" s="1"/>
      <c r="B7" s="1"/>
      <c r="C7" s="1"/>
      <c r="D7" s="2"/>
      <c r="E7" s="15"/>
      <c r="F7" s="2"/>
      <c r="G7" s="2"/>
      <c r="H7" s="2"/>
      <c r="I7" s="2"/>
      <c r="J7" s="2"/>
      <c r="K7" s="2"/>
      <c r="L7" s="4"/>
      <c r="N7" s="6"/>
      <c r="O7" s="6"/>
      <c r="P7" s="6"/>
    </row>
    <row r="8" spans="1:16">
      <c r="A8" s="1" t="s">
        <v>5</v>
      </c>
      <c r="B8" s="11">
        <v>42165</v>
      </c>
      <c r="C8" s="18" t="s">
        <v>24</v>
      </c>
      <c r="D8" s="2">
        <v>21</v>
      </c>
      <c r="E8" s="15">
        <v>42245</v>
      </c>
      <c r="F8" s="2">
        <v>3</v>
      </c>
      <c r="G8" s="2">
        <v>18</v>
      </c>
      <c r="H8" s="2"/>
      <c r="I8" s="2"/>
      <c r="J8" s="2"/>
      <c r="K8" s="2"/>
      <c r="L8" s="4"/>
      <c r="N8" s="6"/>
      <c r="O8" s="6"/>
      <c r="P8" s="6"/>
    </row>
    <row r="9" spans="1:16">
      <c r="A9" s="1"/>
      <c r="B9" s="1"/>
      <c r="C9" s="1"/>
      <c r="D9" s="2"/>
      <c r="E9" s="2"/>
      <c r="F9" s="2"/>
      <c r="G9" s="2"/>
      <c r="H9" s="2"/>
      <c r="I9" s="2"/>
      <c r="J9" s="2"/>
      <c r="K9" s="2"/>
      <c r="L9" s="4"/>
      <c r="N9" s="6"/>
      <c r="O9" s="6"/>
      <c r="P9" s="6"/>
    </row>
    <row r="10" spans="1:16">
      <c r="A10" s="1"/>
      <c r="B10" s="1"/>
      <c r="C10" s="1"/>
      <c r="D10" s="2"/>
      <c r="E10" s="2"/>
      <c r="F10" s="2"/>
      <c r="G10" s="2"/>
      <c r="H10" s="2"/>
      <c r="I10" s="2"/>
      <c r="J10" s="2"/>
      <c r="K10" s="2"/>
      <c r="L10" s="4"/>
      <c r="N10" s="6"/>
      <c r="O10" s="6"/>
      <c r="P10" s="6"/>
    </row>
    <row r="11" spans="1:16">
      <c r="A11" s="1"/>
      <c r="B11" s="1"/>
      <c r="C11" s="1"/>
      <c r="D11" s="2"/>
      <c r="E11" s="2"/>
      <c r="F11" s="2"/>
      <c r="G11" s="2"/>
      <c r="H11" s="2"/>
      <c r="I11" s="2"/>
      <c r="J11" s="2"/>
      <c r="K11" s="2"/>
      <c r="L11" s="4"/>
      <c r="N11" s="6"/>
      <c r="O11" s="6"/>
      <c r="P11" s="6"/>
    </row>
    <row r="12" spans="1:16">
      <c r="A12" s="1"/>
      <c r="B12" s="1"/>
      <c r="C12" s="1"/>
      <c r="D12" s="2"/>
      <c r="E12" s="2"/>
      <c r="F12" s="2"/>
      <c r="G12" s="2"/>
      <c r="H12" s="2"/>
      <c r="I12" s="2"/>
      <c r="J12" s="2"/>
      <c r="K12" s="2"/>
      <c r="L12" s="4"/>
      <c r="N12" s="6"/>
      <c r="O12" s="6"/>
      <c r="P12" s="6"/>
    </row>
    <row r="13" spans="1:16">
      <c r="A13" s="1"/>
      <c r="B13" s="1"/>
      <c r="C13" s="1"/>
      <c r="D13" s="2"/>
      <c r="E13" s="2"/>
      <c r="F13" s="2"/>
      <c r="G13" s="2"/>
      <c r="H13" s="2"/>
      <c r="I13" s="2"/>
      <c r="J13" s="2"/>
      <c r="K13" s="2"/>
      <c r="L13" s="4"/>
      <c r="N13" s="6"/>
      <c r="O13" s="6"/>
      <c r="P13" s="6"/>
    </row>
    <row r="14" spans="1:16">
      <c r="A14" s="1" t="s">
        <v>8</v>
      </c>
      <c r="B14" s="11">
        <v>42169</v>
      </c>
      <c r="C14" s="17"/>
      <c r="D14" s="2">
        <v>35</v>
      </c>
      <c r="E14" s="2"/>
      <c r="F14" s="2"/>
      <c r="G14" s="2"/>
      <c r="H14" s="2"/>
      <c r="I14" s="2"/>
      <c r="J14" s="2"/>
      <c r="K14" s="2"/>
      <c r="L14" s="4"/>
      <c r="N14" s="6"/>
      <c r="O14" s="6"/>
      <c r="P14" s="6"/>
    </row>
    <row r="15" spans="1:16">
      <c r="A15" s="1"/>
      <c r="B15" s="1"/>
      <c r="C15" s="1"/>
      <c r="D15" s="2"/>
      <c r="E15" s="2"/>
      <c r="F15" s="2"/>
      <c r="G15" s="2"/>
      <c r="H15" s="2"/>
      <c r="I15" s="2"/>
      <c r="J15" s="2"/>
      <c r="K15" s="2"/>
      <c r="L15" s="4"/>
      <c r="N15" s="6"/>
      <c r="O15" s="6"/>
      <c r="P15" s="6"/>
    </row>
    <row r="16" spans="1:16">
      <c r="A16" s="1"/>
      <c r="B16" s="1"/>
      <c r="C16" s="1"/>
      <c r="D16" s="2"/>
      <c r="E16" s="2"/>
      <c r="F16" s="2"/>
      <c r="G16" s="2"/>
      <c r="H16" s="2"/>
      <c r="I16" s="2"/>
      <c r="J16" s="2"/>
      <c r="K16" s="2"/>
      <c r="L16" s="4"/>
      <c r="N16" s="6"/>
      <c r="O16" s="6"/>
      <c r="P16" s="6"/>
    </row>
    <row r="17" spans="1:16">
      <c r="A17" s="1"/>
      <c r="B17" s="1"/>
      <c r="C17" s="1"/>
      <c r="D17" s="2"/>
      <c r="E17" s="2"/>
      <c r="F17" s="2"/>
      <c r="G17" s="2"/>
      <c r="H17" s="2"/>
      <c r="I17" s="2"/>
      <c r="J17" s="2"/>
      <c r="K17" s="2"/>
      <c r="L17" s="4"/>
      <c r="N17" s="6"/>
      <c r="O17" s="6"/>
      <c r="P17" s="6"/>
    </row>
    <row r="18" spans="1:16">
      <c r="A18" s="1"/>
      <c r="B18" s="1"/>
      <c r="C18" s="1"/>
      <c r="D18" s="2"/>
      <c r="E18" s="2"/>
      <c r="F18" s="2"/>
      <c r="G18" s="2"/>
      <c r="H18" s="2"/>
      <c r="I18" s="2"/>
      <c r="J18" s="2"/>
      <c r="K18" s="2"/>
      <c r="L18" s="4"/>
      <c r="N18" s="6"/>
      <c r="O18" s="6"/>
      <c r="P18" s="6"/>
    </row>
    <row r="19" spans="1:16">
      <c r="A19" s="1" t="s">
        <v>7</v>
      </c>
      <c r="B19" s="11">
        <v>42169</v>
      </c>
      <c r="C19" s="1"/>
      <c r="D19" s="2">
        <v>24</v>
      </c>
      <c r="E19" s="2"/>
      <c r="F19" s="2"/>
      <c r="G19" s="2"/>
      <c r="H19" s="2"/>
      <c r="I19" s="2"/>
      <c r="J19" s="2"/>
      <c r="K19" s="2"/>
      <c r="L19" s="4"/>
      <c r="N19" s="6"/>
      <c r="O19" s="6"/>
      <c r="P19" s="6"/>
    </row>
    <row r="20" spans="1:16">
      <c r="A20" s="1"/>
      <c r="B20" s="1"/>
      <c r="C20" s="1"/>
      <c r="D20" s="2"/>
      <c r="E20" s="2"/>
      <c r="F20" s="2"/>
      <c r="G20" s="2"/>
      <c r="H20" s="2"/>
      <c r="I20" s="2"/>
      <c r="J20" s="2"/>
      <c r="K20" s="2"/>
      <c r="L20" s="4"/>
      <c r="N20" s="6"/>
      <c r="O20" s="6"/>
      <c r="P20" s="6"/>
    </row>
    <row r="21" spans="1:16">
      <c r="A21" s="1"/>
      <c r="B21" s="1"/>
      <c r="C21" s="1"/>
      <c r="D21" s="2"/>
      <c r="E21" s="2"/>
      <c r="F21" s="2"/>
      <c r="G21" s="2"/>
      <c r="H21" s="2"/>
      <c r="I21" s="2"/>
      <c r="J21" s="2"/>
      <c r="K21" s="2"/>
      <c r="L21" s="4"/>
      <c r="N21" s="6"/>
      <c r="O21" s="6"/>
      <c r="P21" s="6"/>
    </row>
    <row r="22" spans="1:16">
      <c r="A22" s="1"/>
      <c r="B22" s="1"/>
      <c r="C22" s="1"/>
      <c r="D22" s="2"/>
      <c r="E22" s="2"/>
      <c r="F22" s="2"/>
      <c r="G22" s="2"/>
      <c r="H22" s="2"/>
      <c r="I22" s="2"/>
      <c r="J22" s="2"/>
      <c r="K22" s="2"/>
      <c r="L22" s="4"/>
      <c r="N22" s="6"/>
      <c r="O22" s="6"/>
      <c r="P22" s="6"/>
    </row>
    <row r="23" spans="1:16">
      <c r="A23" s="1"/>
      <c r="B23" s="1"/>
      <c r="C23" s="1"/>
      <c r="D23" s="2"/>
      <c r="E23" s="2"/>
      <c r="F23" s="2"/>
      <c r="G23" s="2"/>
      <c r="H23" s="2"/>
      <c r="I23" s="2"/>
      <c r="J23" s="2"/>
      <c r="K23" s="2"/>
      <c r="L23" s="4"/>
      <c r="N23" s="6"/>
      <c r="O23" s="6"/>
      <c r="P23" s="6"/>
    </row>
    <row r="24" spans="1:16">
      <c r="A24" s="1"/>
      <c r="B24" s="1"/>
      <c r="C24" s="1"/>
      <c r="D24" s="2"/>
      <c r="E24" s="2"/>
      <c r="F24" s="2"/>
      <c r="G24" s="2"/>
      <c r="H24" s="2"/>
      <c r="I24" s="2"/>
      <c r="J24" s="2"/>
      <c r="K24" s="2"/>
      <c r="L24" s="4"/>
      <c r="N24" s="6"/>
      <c r="O24" s="6"/>
      <c r="P24" s="6"/>
    </row>
    <row r="25" spans="1:16">
      <c r="A25" s="1" t="s">
        <v>11</v>
      </c>
      <c r="B25" s="11">
        <v>42168</v>
      </c>
      <c r="C25" s="18" t="s">
        <v>24</v>
      </c>
      <c r="D25" s="2">
        <v>12</v>
      </c>
      <c r="E25" s="15">
        <v>42202</v>
      </c>
      <c r="F25" s="2">
        <v>6</v>
      </c>
      <c r="G25" s="2">
        <v>6</v>
      </c>
      <c r="H25" s="2">
        <v>118</v>
      </c>
      <c r="I25" s="2">
        <v>29.5</v>
      </c>
      <c r="J25" s="2">
        <v>88.5</v>
      </c>
      <c r="K25" s="2">
        <v>28</v>
      </c>
      <c r="L25" s="4">
        <v>34</v>
      </c>
      <c r="N25" s="6"/>
      <c r="O25" s="6"/>
      <c r="P25" s="6"/>
    </row>
    <row r="26" spans="1:16">
      <c r="A26" s="1"/>
      <c r="B26" s="1"/>
      <c r="C26" s="1"/>
      <c r="D26" s="2"/>
      <c r="E26" s="2"/>
      <c r="F26" s="2"/>
      <c r="G26" s="2"/>
      <c r="H26" s="2"/>
      <c r="I26" s="2"/>
      <c r="J26" s="2"/>
      <c r="K26" s="2"/>
      <c r="L26" s="4"/>
      <c r="N26" s="6"/>
      <c r="O26" s="6"/>
      <c r="P26" s="6"/>
    </row>
    <row r="27" spans="1:16">
      <c r="A27" s="1"/>
      <c r="B27" s="1"/>
      <c r="C27" s="1"/>
      <c r="D27" s="2"/>
      <c r="E27" s="2"/>
      <c r="F27" s="2"/>
      <c r="G27" s="2"/>
      <c r="H27" s="2"/>
      <c r="I27" s="2"/>
      <c r="J27" s="2"/>
      <c r="K27" s="2"/>
      <c r="L27" s="4"/>
      <c r="N27" s="6"/>
      <c r="O27" s="6"/>
      <c r="P27" s="6"/>
    </row>
    <row r="28" spans="1:16">
      <c r="A28" s="1"/>
      <c r="B28" s="1"/>
      <c r="C28" s="1"/>
      <c r="D28" s="2"/>
      <c r="E28" s="2"/>
      <c r="F28" s="2"/>
      <c r="G28" s="2"/>
      <c r="H28" s="2"/>
      <c r="I28" s="2"/>
      <c r="J28" s="2"/>
      <c r="K28" s="2"/>
      <c r="L28" s="4"/>
      <c r="N28" s="6"/>
      <c r="O28" s="6"/>
      <c r="P28" s="6"/>
    </row>
    <row r="29" spans="1:16">
      <c r="A29" s="1"/>
      <c r="B29" s="1"/>
      <c r="C29" s="1"/>
      <c r="D29" s="2"/>
      <c r="E29" s="2"/>
      <c r="F29" s="2"/>
      <c r="G29" s="2"/>
      <c r="H29" s="2"/>
      <c r="I29" s="2"/>
      <c r="J29" s="2"/>
      <c r="K29" s="2"/>
      <c r="L29" s="4"/>
      <c r="N29" s="6"/>
      <c r="O29" s="6"/>
      <c r="P29" s="6"/>
    </row>
    <row r="30" spans="1:16">
      <c r="A30" s="1"/>
      <c r="B30" s="1"/>
      <c r="C30" s="1"/>
      <c r="D30" s="2"/>
      <c r="E30" s="2"/>
      <c r="F30" s="2"/>
      <c r="G30" s="2"/>
      <c r="H30" s="2"/>
      <c r="I30" s="2"/>
      <c r="J30" s="2"/>
      <c r="K30" s="2"/>
      <c r="L30" s="4"/>
      <c r="N30" s="6"/>
      <c r="O30" s="6"/>
      <c r="P30" s="6"/>
    </row>
    <row r="31" spans="1:16">
      <c r="A31" s="1" t="s">
        <v>2</v>
      </c>
      <c r="B31" s="11">
        <v>42169</v>
      </c>
      <c r="C31" s="18" t="s">
        <v>24</v>
      </c>
      <c r="D31" s="2">
        <v>76</v>
      </c>
      <c r="E31" s="15">
        <v>42245</v>
      </c>
      <c r="F31" s="2">
        <v>2</v>
      </c>
      <c r="G31" s="2">
        <v>3</v>
      </c>
      <c r="H31" s="2">
        <v>73</v>
      </c>
      <c r="I31" s="2"/>
      <c r="J31" s="2"/>
      <c r="K31" s="2"/>
      <c r="L31" s="4"/>
      <c r="N31" s="6"/>
      <c r="O31" s="6"/>
      <c r="P31" s="6"/>
    </row>
    <row r="32" spans="1:16">
      <c r="A32" s="1"/>
      <c r="B32" s="1"/>
      <c r="C32" s="1"/>
      <c r="D32" s="2"/>
      <c r="E32" s="2"/>
      <c r="F32" s="2"/>
      <c r="G32" s="2"/>
      <c r="H32" s="2"/>
      <c r="I32" s="2"/>
      <c r="J32" s="2"/>
      <c r="K32" s="2"/>
      <c r="L32" s="4"/>
      <c r="N32" s="6"/>
      <c r="O32" s="6"/>
      <c r="P32" s="6"/>
    </row>
    <row r="33" spans="1:16">
      <c r="A33" s="1"/>
      <c r="B33" s="1"/>
      <c r="C33" s="1"/>
      <c r="D33" s="2"/>
      <c r="E33" s="2"/>
      <c r="F33" s="2"/>
      <c r="G33" s="2"/>
      <c r="H33" s="2"/>
      <c r="I33" s="2"/>
      <c r="J33" s="2"/>
      <c r="K33" s="2"/>
      <c r="L33" s="4"/>
      <c r="N33" s="6"/>
      <c r="O33" s="6"/>
      <c r="P33" s="6"/>
    </row>
    <row r="34" spans="1:16">
      <c r="A34" s="1"/>
      <c r="B34" s="1"/>
      <c r="C34" s="1"/>
      <c r="D34" s="2"/>
      <c r="E34" s="2"/>
      <c r="F34" s="2"/>
      <c r="G34" s="2"/>
      <c r="H34" s="2"/>
      <c r="I34" s="2"/>
      <c r="J34" s="2"/>
      <c r="K34" s="2"/>
      <c r="L34" s="4"/>
      <c r="N34" s="6"/>
      <c r="O34" s="6"/>
      <c r="P34" s="6"/>
    </row>
    <row r="35" spans="1:16">
      <c r="A35" s="1"/>
      <c r="B35" s="1"/>
      <c r="C35" s="1"/>
      <c r="D35" s="2"/>
      <c r="E35" s="2"/>
      <c r="F35" s="2"/>
      <c r="G35" s="2"/>
      <c r="H35" s="2"/>
      <c r="I35" s="2"/>
      <c r="J35" s="2"/>
      <c r="K35" s="2"/>
      <c r="L35" s="4"/>
      <c r="N35" s="6"/>
      <c r="O35" s="6"/>
      <c r="P35" s="6"/>
    </row>
    <row r="36" spans="1:16">
      <c r="A36" s="1"/>
      <c r="B36" s="1"/>
      <c r="C36" s="1"/>
      <c r="D36" s="2"/>
      <c r="E36" s="2"/>
      <c r="F36" s="2"/>
      <c r="G36" s="2"/>
      <c r="H36" s="2"/>
      <c r="I36" s="2"/>
      <c r="J36" s="2"/>
      <c r="K36" s="2"/>
      <c r="L36" s="4"/>
      <c r="N36" s="6"/>
      <c r="O36" s="6"/>
      <c r="P36" s="6"/>
    </row>
    <row r="37" spans="1:16">
      <c r="A37" s="1"/>
      <c r="B37" s="1"/>
      <c r="C37" s="1"/>
      <c r="D37" s="2"/>
      <c r="E37" s="2"/>
      <c r="F37" s="2"/>
      <c r="G37" s="2"/>
      <c r="H37" s="2"/>
      <c r="I37" s="2"/>
      <c r="J37" s="2"/>
      <c r="K37" s="2"/>
      <c r="L37" s="4"/>
      <c r="N37" s="6"/>
      <c r="O37" s="6"/>
      <c r="P37" s="6"/>
    </row>
    <row r="38" spans="1:16" ht="33" customHeight="1">
      <c r="B38" s="7" t="s">
        <v>14</v>
      </c>
      <c r="C38" s="7" t="s">
        <v>16</v>
      </c>
      <c r="D38" s="7" t="s">
        <v>20</v>
      </c>
      <c r="E38" s="8" t="s">
        <v>9</v>
      </c>
      <c r="F38" s="9" t="s">
        <v>18</v>
      </c>
      <c r="G38" s="9" t="s">
        <v>19</v>
      </c>
      <c r="H38" s="9" t="s">
        <v>13</v>
      </c>
      <c r="I38" s="9" t="s">
        <v>17</v>
      </c>
      <c r="J38" s="9" t="s">
        <v>15</v>
      </c>
      <c r="K38" s="8" t="s">
        <v>21</v>
      </c>
      <c r="L38" s="10" t="s">
        <v>20</v>
      </c>
      <c r="N38" s="6"/>
      <c r="O38" s="6"/>
      <c r="P38" s="6"/>
    </row>
    <row r="39" spans="1:16">
      <c r="A39" s="1" t="s">
        <v>6</v>
      </c>
      <c r="B39" s="11">
        <v>42165</v>
      </c>
      <c r="C39" s="18" t="s">
        <v>24</v>
      </c>
      <c r="D39" s="2">
        <v>6</v>
      </c>
      <c r="E39" s="15">
        <v>42242</v>
      </c>
      <c r="F39" s="2">
        <v>4</v>
      </c>
      <c r="G39" s="2">
        <v>2</v>
      </c>
      <c r="H39" s="2">
        <v>212.5</v>
      </c>
      <c r="I39" s="2">
        <v>52.5</v>
      </c>
      <c r="J39" s="2">
        <v>160</v>
      </c>
      <c r="K39" s="2">
        <v>0</v>
      </c>
      <c r="L39" s="4">
        <v>0</v>
      </c>
      <c r="N39" s="6"/>
      <c r="O39" s="6"/>
      <c r="P39" s="6"/>
    </row>
    <row r="40" spans="1:16">
      <c r="A40" s="1"/>
      <c r="B40" s="1"/>
      <c r="C40" s="1"/>
      <c r="D40" s="2"/>
      <c r="E40" s="2"/>
      <c r="F40" s="2"/>
      <c r="G40" s="2"/>
      <c r="H40" s="2"/>
      <c r="I40" s="2"/>
      <c r="J40" s="2"/>
      <c r="K40" s="2"/>
      <c r="L40" s="4"/>
      <c r="N40" s="6"/>
      <c r="O40" s="6"/>
      <c r="P40" s="6"/>
    </row>
    <row r="41" spans="1:16">
      <c r="A41" s="1"/>
      <c r="B41" s="1"/>
      <c r="C41" s="1"/>
      <c r="D41" s="2"/>
      <c r="E41" s="2"/>
      <c r="F41" s="2"/>
      <c r="G41" s="2"/>
      <c r="H41" s="2"/>
      <c r="I41" s="2"/>
      <c r="J41" s="2"/>
      <c r="K41" s="2"/>
      <c r="L41" s="4"/>
      <c r="N41" s="6"/>
      <c r="O41" s="6"/>
      <c r="P41" s="6"/>
    </row>
    <row r="42" spans="1:16">
      <c r="A42" s="1"/>
      <c r="B42" s="1"/>
      <c r="C42" s="1"/>
      <c r="D42" s="2"/>
      <c r="E42" s="2"/>
      <c r="F42" s="2"/>
      <c r="G42" s="2"/>
      <c r="H42" s="2"/>
      <c r="I42" s="2"/>
      <c r="J42" s="2"/>
      <c r="K42" s="2"/>
      <c r="L42" s="4"/>
      <c r="N42" s="6"/>
      <c r="O42" s="6"/>
      <c r="P42" s="6"/>
    </row>
    <row r="43" spans="1:16">
      <c r="A43" s="1"/>
      <c r="B43" s="1"/>
      <c r="C43" s="1"/>
      <c r="D43" s="2"/>
      <c r="E43" s="2"/>
      <c r="F43" s="2"/>
      <c r="G43" s="2"/>
      <c r="H43" s="2"/>
      <c r="I43" s="2"/>
      <c r="J43" s="2"/>
      <c r="K43" s="2"/>
      <c r="L43" s="4"/>
      <c r="N43" s="6"/>
      <c r="O43" s="6"/>
      <c r="P43" s="6"/>
    </row>
    <row r="44" spans="1:16">
      <c r="A44" s="1"/>
      <c r="B44" s="1"/>
      <c r="C44" s="1"/>
      <c r="D44" s="2"/>
      <c r="E44" s="2"/>
      <c r="F44" s="2"/>
      <c r="G44" s="2"/>
      <c r="H44" s="2"/>
      <c r="I44" s="2"/>
      <c r="J44" s="2"/>
      <c r="K44" s="2"/>
      <c r="L44" s="4"/>
      <c r="N44" s="6"/>
      <c r="O44" s="6"/>
      <c r="P44" s="6"/>
    </row>
    <row r="45" spans="1:16">
      <c r="A45" s="1" t="s">
        <v>4</v>
      </c>
      <c r="B45" s="11">
        <v>42164</v>
      </c>
      <c r="C45" s="1"/>
      <c r="D45" s="2">
        <v>35</v>
      </c>
      <c r="E45" s="14">
        <v>42207</v>
      </c>
      <c r="F45" s="16"/>
      <c r="G45" s="16"/>
      <c r="H45" s="16"/>
      <c r="I45" s="16"/>
      <c r="J45" s="2"/>
      <c r="K45" s="2">
        <v>31</v>
      </c>
      <c r="L45" s="4">
        <v>66</v>
      </c>
      <c r="N45" s="6"/>
      <c r="O45" s="6"/>
      <c r="P45" s="6"/>
    </row>
    <row r="46" spans="1:16">
      <c r="A46" s="1"/>
      <c r="B46" s="1"/>
      <c r="C46" s="1"/>
      <c r="D46" s="2"/>
      <c r="E46" s="2"/>
      <c r="F46" s="2"/>
      <c r="G46" s="2"/>
      <c r="H46" s="2"/>
      <c r="I46" s="2"/>
      <c r="J46" s="2"/>
      <c r="K46" s="2"/>
      <c r="L46" s="4"/>
      <c r="N46" s="6"/>
      <c r="O46" s="6"/>
      <c r="P46" s="6"/>
    </row>
    <row r="47" spans="1:16">
      <c r="A47" s="1"/>
      <c r="B47" s="1"/>
      <c r="C47" s="1"/>
      <c r="D47" s="2"/>
      <c r="E47" s="2"/>
      <c r="F47" s="2"/>
      <c r="G47" s="2"/>
      <c r="H47" s="2"/>
      <c r="I47" s="2"/>
      <c r="J47" s="2"/>
      <c r="K47" s="2"/>
      <c r="L47" s="4"/>
      <c r="N47" s="6"/>
      <c r="O47" s="6"/>
      <c r="P47" s="6"/>
    </row>
    <row r="48" spans="1:16">
      <c r="A48" s="1"/>
      <c r="B48" s="1"/>
      <c r="C48" s="1"/>
      <c r="D48" s="2"/>
      <c r="E48" s="2"/>
      <c r="F48" s="2"/>
      <c r="G48" s="2"/>
      <c r="H48" s="2"/>
      <c r="I48" s="2"/>
      <c r="J48" s="2"/>
      <c r="K48" s="2"/>
      <c r="L48" s="4"/>
      <c r="N48" s="6"/>
      <c r="O48" s="6"/>
      <c r="P48" s="6"/>
    </row>
    <row r="49" spans="1:16">
      <c r="A49" s="1"/>
      <c r="B49" s="1"/>
      <c r="C49" s="1"/>
      <c r="D49" s="2"/>
      <c r="E49" s="2"/>
      <c r="F49" s="2"/>
      <c r="G49" s="2"/>
      <c r="H49" s="2"/>
      <c r="I49" s="2"/>
      <c r="J49" s="2"/>
      <c r="K49" s="2"/>
      <c r="L49" s="4"/>
      <c r="N49" s="6"/>
      <c r="O49" s="6"/>
      <c r="P49" s="6"/>
    </row>
    <row r="50" spans="1:16">
      <c r="A50" s="1"/>
      <c r="B50" s="1"/>
      <c r="C50" s="1"/>
      <c r="D50" s="2"/>
      <c r="E50" s="2"/>
      <c r="F50" s="2"/>
      <c r="G50" s="2"/>
      <c r="H50" s="2"/>
      <c r="I50" s="2"/>
      <c r="J50" s="2"/>
      <c r="K50" s="2"/>
      <c r="L50" s="4"/>
      <c r="N50" s="6"/>
      <c r="O50" s="6"/>
      <c r="P50" s="6"/>
    </row>
    <row r="51" spans="1:16">
      <c r="A51" s="1" t="s">
        <v>12</v>
      </c>
      <c r="B51" s="11">
        <v>42169</v>
      </c>
      <c r="C51" s="1"/>
      <c r="D51" s="2">
        <v>80</v>
      </c>
      <c r="E51" s="15">
        <v>42245</v>
      </c>
      <c r="F51" s="2">
        <v>20</v>
      </c>
      <c r="G51" s="2">
        <v>60</v>
      </c>
      <c r="H51" s="2"/>
      <c r="I51" s="2"/>
      <c r="J51" s="2"/>
      <c r="K51" s="2"/>
      <c r="L51" s="4"/>
      <c r="N51" s="6"/>
      <c r="O51" s="6"/>
      <c r="P51" s="6"/>
    </row>
    <row r="52" spans="1:16">
      <c r="A52" s="1"/>
      <c r="B52" s="1"/>
      <c r="C52" s="1"/>
      <c r="D52" s="2"/>
      <c r="E52" s="2"/>
      <c r="F52" s="2"/>
      <c r="G52" s="2"/>
      <c r="H52" s="2"/>
      <c r="I52" s="2"/>
      <c r="J52" s="2"/>
      <c r="K52" s="2"/>
      <c r="L52" s="4"/>
      <c r="N52" s="6"/>
      <c r="O52" s="6"/>
      <c r="P52" s="6"/>
    </row>
    <row r="53" spans="1:16">
      <c r="A53" s="1"/>
      <c r="B53" s="1"/>
      <c r="C53" s="1"/>
      <c r="D53" s="2"/>
      <c r="E53" s="2"/>
      <c r="F53" s="2"/>
      <c r="G53" s="2"/>
      <c r="H53" s="2"/>
      <c r="I53" s="2"/>
      <c r="J53" s="2"/>
      <c r="K53" s="2"/>
      <c r="L53" s="4"/>
      <c r="N53" s="6"/>
      <c r="O53" s="6"/>
      <c r="P53" s="6"/>
    </row>
    <row r="54" spans="1:16">
      <c r="A54" s="1"/>
      <c r="B54" s="1"/>
      <c r="C54" s="1"/>
      <c r="D54" s="2"/>
      <c r="E54" s="2"/>
      <c r="F54" s="2"/>
      <c r="G54" s="2"/>
      <c r="H54" s="2"/>
      <c r="I54" s="2"/>
      <c r="J54" s="2"/>
      <c r="K54" s="2"/>
      <c r="L54" s="4"/>
      <c r="N54" s="6"/>
      <c r="O54" s="6"/>
      <c r="P54" s="6"/>
    </row>
    <row r="55" spans="1:16">
      <c r="A55" s="1"/>
      <c r="B55" s="1"/>
      <c r="C55" s="1"/>
      <c r="D55" s="2"/>
      <c r="E55" s="2"/>
      <c r="F55" s="2"/>
      <c r="G55" s="2"/>
      <c r="H55" s="2"/>
      <c r="I55" s="2"/>
      <c r="J55" s="2"/>
      <c r="K55" s="2"/>
      <c r="L55" s="4"/>
      <c r="N55" s="6"/>
      <c r="O55" s="6"/>
      <c r="P55" s="6"/>
    </row>
    <row r="56" spans="1:16">
      <c r="A56" s="1"/>
      <c r="B56" s="1"/>
      <c r="C56" s="1"/>
      <c r="D56" s="2"/>
      <c r="E56" s="2"/>
      <c r="F56" s="2"/>
      <c r="G56" s="2"/>
      <c r="H56" s="2"/>
      <c r="I56" s="2"/>
      <c r="J56" s="2"/>
      <c r="K56" s="2"/>
      <c r="L56" s="4"/>
      <c r="N56" s="6"/>
      <c r="O56" s="6"/>
      <c r="P56" s="6"/>
    </row>
    <row r="57" spans="1:16">
      <c r="A57" s="1" t="s">
        <v>0</v>
      </c>
      <c r="B57" s="11">
        <v>42169</v>
      </c>
      <c r="C57" s="17"/>
      <c r="D57" s="2">
        <v>48</v>
      </c>
      <c r="E57" s="2"/>
      <c r="F57" s="2"/>
      <c r="G57" s="2"/>
      <c r="H57" s="2"/>
      <c r="I57" s="2"/>
      <c r="J57" s="2"/>
      <c r="K57" s="2"/>
      <c r="L57" s="4"/>
      <c r="N57" s="6"/>
      <c r="O57" s="6"/>
      <c r="P57" s="6"/>
    </row>
    <row r="58" spans="1:16">
      <c r="A58" s="1"/>
      <c r="B58" s="1"/>
      <c r="C58" s="1"/>
      <c r="D58" s="2"/>
      <c r="E58" s="2"/>
      <c r="F58" s="2"/>
      <c r="G58" s="2"/>
      <c r="H58" s="2"/>
      <c r="I58" s="2"/>
      <c r="J58" s="2"/>
      <c r="K58" s="2"/>
      <c r="L58" s="4"/>
      <c r="N58" s="6"/>
      <c r="O58" s="6"/>
      <c r="P58" s="6"/>
    </row>
    <row r="59" spans="1:16">
      <c r="A59" s="1"/>
      <c r="B59" s="1"/>
      <c r="C59" s="1"/>
      <c r="D59" s="2"/>
      <c r="E59" s="2"/>
      <c r="F59" s="2"/>
      <c r="G59" s="2"/>
      <c r="H59" s="2"/>
      <c r="I59" s="2"/>
      <c r="J59" s="2"/>
      <c r="K59" s="2"/>
      <c r="L59" s="4"/>
      <c r="N59" s="6"/>
      <c r="O59" s="6"/>
      <c r="P59" s="6"/>
    </row>
    <row r="60" spans="1:16">
      <c r="A60" s="1"/>
      <c r="B60" s="1"/>
      <c r="C60" s="1"/>
      <c r="D60" s="2"/>
      <c r="E60" s="2"/>
      <c r="F60" s="2"/>
      <c r="G60" s="2"/>
      <c r="H60" s="2"/>
      <c r="I60" s="2"/>
      <c r="J60" s="2"/>
      <c r="K60" s="2"/>
      <c r="L60" s="4"/>
      <c r="N60" s="6"/>
      <c r="O60" s="6"/>
      <c r="P60" s="6"/>
    </row>
    <row r="61" spans="1:16">
      <c r="A61" s="1"/>
      <c r="B61" s="1"/>
      <c r="C61" s="1"/>
      <c r="D61" s="2"/>
      <c r="E61" s="2"/>
      <c r="F61" s="2"/>
      <c r="G61" s="2"/>
      <c r="H61" s="2"/>
      <c r="I61" s="2"/>
      <c r="J61" s="2"/>
      <c r="K61" s="2"/>
      <c r="L61" s="4"/>
      <c r="N61" s="6"/>
      <c r="O61" s="6"/>
      <c r="P61" s="6"/>
    </row>
    <row r="62" spans="1:16">
      <c r="A62" s="1"/>
      <c r="B62" s="1"/>
      <c r="C62" s="1"/>
      <c r="D62" s="2"/>
      <c r="E62" s="2"/>
      <c r="F62" s="2"/>
      <c r="G62" s="2"/>
      <c r="H62" s="2"/>
      <c r="I62" s="2"/>
      <c r="J62" s="2"/>
      <c r="K62" s="2"/>
      <c r="L62" s="4"/>
      <c r="N62" s="6"/>
      <c r="O62" s="6"/>
      <c r="P62" s="6"/>
    </row>
    <row r="63" spans="1:16">
      <c r="A63" s="1" t="s">
        <v>1</v>
      </c>
      <c r="B63" s="11">
        <v>42169</v>
      </c>
      <c r="C63" s="17"/>
      <c r="D63" s="2">
        <v>27</v>
      </c>
      <c r="E63" s="2"/>
      <c r="F63" s="2"/>
      <c r="G63" s="2"/>
      <c r="H63" s="2"/>
      <c r="I63" s="2"/>
      <c r="J63" s="2"/>
      <c r="K63" s="2"/>
      <c r="L63" s="4"/>
      <c r="N63" s="6"/>
      <c r="O63" s="6"/>
      <c r="P63" s="6"/>
    </row>
    <row r="64" spans="1:16">
      <c r="A64" s="1"/>
      <c r="B64" s="1"/>
      <c r="C64" s="1"/>
      <c r="D64" s="2"/>
      <c r="E64" s="2"/>
      <c r="F64" s="2"/>
      <c r="G64" s="2"/>
      <c r="H64" s="2"/>
      <c r="I64" s="2"/>
      <c r="J64" s="2"/>
      <c r="K64" s="2"/>
      <c r="L64" s="4"/>
      <c r="N64" s="6"/>
      <c r="O64" s="6"/>
      <c r="P64" s="6"/>
    </row>
    <row r="65" spans="1:16">
      <c r="A65" s="1"/>
      <c r="B65" s="1"/>
      <c r="C65" s="1"/>
      <c r="D65" s="2"/>
      <c r="E65" s="2"/>
      <c r="F65" s="2"/>
      <c r="G65" s="2"/>
      <c r="H65" s="2"/>
      <c r="I65" s="2"/>
      <c r="J65" s="2"/>
      <c r="K65" s="2"/>
      <c r="L65" s="4"/>
      <c r="N65" s="6"/>
      <c r="O65" s="6"/>
      <c r="P65" s="6"/>
    </row>
    <row r="66" spans="1:16">
      <c r="A66" s="1"/>
      <c r="B66" s="1"/>
      <c r="C66" s="1"/>
      <c r="D66" s="2"/>
      <c r="E66" s="2"/>
      <c r="F66" s="2"/>
      <c r="G66" s="2"/>
      <c r="H66" s="2"/>
      <c r="I66" s="2"/>
      <c r="J66" s="2"/>
      <c r="K66" s="2"/>
      <c r="L66" s="4"/>
      <c r="N66" s="6"/>
      <c r="O66" s="6"/>
      <c r="P66" s="6"/>
    </row>
    <row r="67" spans="1:16">
      <c r="A67" s="1"/>
      <c r="B67" s="1"/>
      <c r="C67" s="1"/>
      <c r="D67" s="2"/>
      <c r="E67" s="2"/>
      <c r="F67" s="2"/>
      <c r="G67" s="2"/>
      <c r="H67" s="2"/>
      <c r="I67" s="2"/>
      <c r="J67" s="2"/>
      <c r="K67" s="2"/>
      <c r="L67" s="4"/>
      <c r="N67" s="6"/>
      <c r="O67" s="6"/>
      <c r="P67" s="6"/>
    </row>
    <row r="68" spans="1:16">
      <c r="A68" s="1"/>
      <c r="B68" s="1"/>
      <c r="C68" s="1"/>
      <c r="D68" s="2"/>
      <c r="E68" s="2"/>
      <c r="F68" s="2"/>
      <c r="G68" s="2"/>
      <c r="H68" s="2"/>
      <c r="I68" s="2"/>
      <c r="J68" s="2"/>
      <c r="K68" s="2"/>
      <c r="L68" s="4"/>
      <c r="N68" s="6"/>
      <c r="O68" s="6"/>
      <c r="P68" s="6"/>
    </row>
    <row r="69" spans="1:16">
      <c r="A69" s="1" t="s">
        <v>10</v>
      </c>
      <c r="B69" s="11">
        <v>42164</v>
      </c>
      <c r="C69" s="17"/>
      <c r="D69" s="2">
        <v>50</v>
      </c>
      <c r="E69" s="2"/>
      <c r="F69" s="2"/>
      <c r="G69" s="2"/>
      <c r="H69" s="2"/>
      <c r="I69" s="2"/>
      <c r="J69" s="2"/>
      <c r="K69" s="2"/>
      <c r="L69" s="4"/>
      <c r="N69" s="6"/>
      <c r="O69" s="6"/>
      <c r="P69" s="6"/>
    </row>
    <row r="70" spans="1:16">
      <c r="A70" s="1"/>
      <c r="B70" s="1"/>
      <c r="C70" s="1"/>
      <c r="D70" s="2"/>
      <c r="E70" s="2"/>
      <c r="F70" s="2"/>
      <c r="G70" s="2"/>
      <c r="H70" s="2"/>
      <c r="I70" s="2"/>
      <c r="J70" s="2"/>
      <c r="K70" s="2"/>
      <c r="L70" s="4"/>
      <c r="N70" s="6"/>
      <c r="O70" s="6"/>
      <c r="P70" s="6"/>
    </row>
    <row r="71" spans="1:16">
      <c r="A71" s="1"/>
      <c r="B71" s="1"/>
      <c r="C71" s="1"/>
      <c r="D71" s="2"/>
      <c r="E71" s="2"/>
      <c r="F71" s="2"/>
      <c r="G71" s="2"/>
      <c r="H71" s="2"/>
      <c r="I71" s="2"/>
      <c r="J71" s="2"/>
      <c r="K71" s="2"/>
      <c r="L71" s="4"/>
      <c r="N71" s="6"/>
      <c r="O71" s="6"/>
      <c r="P71" s="6"/>
    </row>
    <row r="72" spans="1:16">
      <c r="A72" s="1"/>
      <c r="B72" s="1"/>
      <c r="C72" s="1"/>
      <c r="D72" s="2"/>
      <c r="E72" s="2"/>
      <c r="F72" s="2"/>
      <c r="G72" s="2"/>
      <c r="H72" s="2"/>
      <c r="I72" s="2"/>
      <c r="J72" s="2"/>
      <c r="K72" s="2"/>
      <c r="L72" s="4"/>
      <c r="N72" s="6"/>
      <c r="O72" s="6"/>
      <c r="P72" s="6"/>
    </row>
    <row r="73" spans="1:16">
      <c r="A73" s="1"/>
      <c r="B73" s="1"/>
      <c r="C73" s="1"/>
      <c r="D73" s="2"/>
      <c r="E73" s="2"/>
      <c r="F73" s="2"/>
      <c r="G73" s="2"/>
      <c r="H73" s="2"/>
      <c r="I73" s="2"/>
      <c r="J73" s="2"/>
      <c r="K73" s="2"/>
      <c r="L73" s="4"/>
      <c r="N73" s="6"/>
      <c r="O73" s="6"/>
      <c r="P73" s="6"/>
    </row>
    <row r="74" spans="1:16">
      <c r="A74" s="1"/>
      <c r="B74" s="1"/>
      <c r="C74" s="1"/>
      <c r="D74" s="2"/>
      <c r="E74" s="2"/>
      <c r="F74" s="2"/>
      <c r="G74" s="2"/>
      <c r="H74" s="2"/>
      <c r="I74" s="2"/>
      <c r="J74" s="2"/>
      <c r="K74" s="2"/>
      <c r="L74" s="4"/>
      <c r="N74" s="6"/>
      <c r="O74" s="6"/>
      <c r="P74" s="6"/>
    </row>
    <row r="75" spans="1:16" ht="33" customHeight="1">
      <c r="B75" s="7" t="s">
        <v>14</v>
      </c>
      <c r="C75" s="7" t="s">
        <v>16</v>
      </c>
      <c r="D75" s="7" t="s">
        <v>20</v>
      </c>
      <c r="E75" s="8" t="s">
        <v>9</v>
      </c>
      <c r="F75" s="9" t="s">
        <v>18</v>
      </c>
      <c r="G75" s="9" t="s">
        <v>19</v>
      </c>
      <c r="H75" s="9" t="s">
        <v>13</v>
      </c>
      <c r="I75" s="9" t="s">
        <v>17</v>
      </c>
      <c r="J75" s="9" t="s">
        <v>15</v>
      </c>
      <c r="K75" s="8" t="s">
        <v>21</v>
      </c>
      <c r="L75" s="10" t="s">
        <v>20</v>
      </c>
      <c r="N75" s="6"/>
      <c r="O75" s="6"/>
      <c r="P75" s="6"/>
    </row>
    <row r="76" spans="1:16">
      <c r="A76" s="1" t="s">
        <v>22</v>
      </c>
      <c r="B76" s="11">
        <v>42249</v>
      </c>
      <c r="C76" s="18" t="s">
        <v>25</v>
      </c>
      <c r="D76" s="2">
        <v>51</v>
      </c>
      <c r="E76" s="2"/>
      <c r="F76" s="2"/>
      <c r="G76" s="2"/>
      <c r="H76" s="2"/>
      <c r="I76" s="2"/>
      <c r="J76" s="2"/>
      <c r="K76" s="2"/>
      <c r="L76" s="4"/>
      <c r="N76" s="6"/>
      <c r="O76" s="6"/>
      <c r="P76" s="6"/>
    </row>
    <row r="77" spans="1:16">
      <c r="A77" s="1"/>
      <c r="B77" s="1"/>
      <c r="C77" s="1"/>
      <c r="D77" s="2"/>
      <c r="E77" s="2"/>
      <c r="F77" s="2"/>
      <c r="G77" s="2"/>
      <c r="H77" s="2"/>
      <c r="I77" s="2"/>
      <c r="J77" s="2"/>
      <c r="K77" s="2"/>
      <c r="L77" s="4"/>
      <c r="N77" s="6"/>
      <c r="O77" s="6"/>
      <c r="P77" s="6"/>
    </row>
    <row r="78" spans="1:16">
      <c r="A78" s="1"/>
      <c r="B78" s="1"/>
      <c r="C78" s="1"/>
      <c r="D78" s="2"/>
      <c r="E78" s="2"/>
      <c r="F78" s="2"/>
      <c r="G78" s="2"/>
      <c r="H78" s="2"/>
      <c r="I78" s="2"/>
      <c r="J78" s="2"/>
      <c r="K78" s="2"/>
      <c r="L78" s="4"/>
      <c r="N78" s="6"/>
      <c r="O78" s="6"/>
      <c r="P78" s="6"/>
    </row>
    <row r="79" spans="1:16">
      <c r="A79" s="1"/>
      <c r="B79" s="1"/>
      <c r="C79" s="1"/>
      <c r="D79" s="2"/>
      <c r="E79" s="2"/>
      <c r="F79" s="2"/>
      <c r="G79" s="2"/>
      <c r="H79" s="2"/>
      <c r="I79" s="2"/>
      <c r="J79" s="2"/>
      <c r="K79" s="2"/>
      <c r="L79" s="4"/>
      <c r="N79" s="6"/>
      <c r="O79" s="6"/>
      <c r="P79" s="6"/>
    </row>
    <row r="80" spans="1:16">
      <c r="A80" s="1"/>
      <c r="B80" s="1"/>
      <c r="C80" s="1"/>
      <c r="D80" s="2"/>
      <c r="E80" s="2"/>
      <c r="F80" s="2"/>
      <c r="G80" s="2"/>
      <c r="H80" s="2"/>
      <c r="I80" s="2"/>
      <c r="J80" s="2"/>
      <c r="K80" s="2"/>
      <c r="L80" s="4"/>
      <c r="N80" s="6"/>
      <c r="O80" s="6"/>
      <c r="P80" s="6"/>
    </row>
    <row r="81" spans="1:16">
      <c r="A81" s="1"/>
      <c r="B81" s="1"/>
      <c r="C81" s="1"/>
      <c r="D81" s="2"/>
      <c r="E81" s="2"/>
      <c r="F81" s="2"/>
      <c r="G81" s="2"/>
      <c r="H81" s="2"/>
      <c r="I81" s="2"/>
      <c r="J81" s="2"/>
      <c r="K81" s="2"/>
      <c r="L81" s="4"/>
      <c r="N81" s="6"/>
      <c r="O81" s="6"/>
      <c r="P81" s="6"/>
    </row>
    <row r="82" spans="1:16">
      <c r="A82" s="1" t="s">
        <v>23</v>
      </c>
      <c r="B82" s="11">
        <v>42249</v>
      </c>
      <c r="C82" s="1"/>
      <c r="D82" s="2">
        <v>24</v>
      </c>
      <c r="E82" s="2"/>
      <c r="F82" s="2"/>
      <c r="G82" s="2"/>
      <c r="H82" s="2"/>
      <c r="I82" s="2"/>
      <c r="J82" s="2"/>
      <c r="K82" s="2"/>
      <c r="L82" s="4"/>
      <c r="N82" s="6"/>
      <c r="O82" s="6"/>
      <c r="P82" s="6"/>
    </row>
    <row r="83" spans="1:16">
      <c r="A83" s="1"/>
      <c r="B83" s="1"/>
      <c r="C83" s="1"/>
      <c r="D83" s="2"/>
      <c r="E83" s="2"/>
      <c r="F83" s="2"/>
      <c r="G83" s="2"/>
      <c r="H83" s="2"/>
      <c r="I83" s="2"/>
      <c r="J83" s="2"/>
      <c r="K83" s="2"/>
      <c r="L83" s="4"/>
      <c r="N83" s="6"/>
      <c r="O83" s="6"/>
      <c r="P83" s="6"/>
    </row>
    <row r="84" spans="1:16">
      <c r="A84" s="1"/>
      <c r="B84" s="1"/>
      <c r="C84" s="1"/>
      <c r="D84" s="2"/>
      <c r="E84" s="2"/>
      <c r="F84" s="2"/>
      <c r="G84" s="2"/>
      <c r="H84" s="2"/>
      <c r="I84" s="2"/>
      <c r="J84" s="2"/>
      <c r="K84" s="2"/>
      <c r="L84" s="4"/>
      <c r="N84" s="6"/>
      <c r="O84" s="6"/>
      <c r="P84" s="6"/>
    </row>
    <row r="85" spans="1:16">
      <c r="A85" s="1"/>
      <c r="B85" s="1"/>
      <c r="C85" s="1"/>
      <c r="D85" s="2"/>
      <c r="E85" s="2"/>
      <c r="F85" s="2"/>
      <c r="G85" s="2"/>
      <c r="H85" s="2"/>
      <c r="I85" s="2"/>
      <c r="J85" s="2"/>
      <c r="K85" s="2"/>
      <c r="L85" s="4"/>
      <c r="N85" s="6"/>
      <c r="O85" s="6"/>
      <c r="P85" s="6"/>
    </row>
    <row r="86" spans="1:16">
      <c r="A86" s="1"/>
      <c r="B86" s="1"/>
      <c r="C86" s="1"/>
      <c r="D86" s="2"/>
      <c r="E86" s="2"/>
      <c r="F86" s="2"/>
      <c r="G86" s="2"/>
      <c r="H86" s="2"/>
      <c r="I86" s="2"/>
      <c r="J86" s="2"/>
      <c r="K86" s="2"/>
      <c r="L86" s="4"/>
      <c r="N86" s="6"/>
      <c r="O86" s="6"/>
      <c r="P86" s="6"/>
    </row>
    <row r="87" spans="1:16">
      <c r="A87" s="1"/>
      <c r="B87" s="1"/>
      <c r="C87" s="1"/>
      <c r="D87" s="2"/>
      <c r="E87" s="2"/>
      <c r="F87" s="2"/>
      <c r="G87" s="2"/>
      <c r="H87" s="2"/>
      <c r="I87" s="2"/>
      <c r="J87" s="2"/>
      <c r="K87" s="2"/>
      <c r="L87" s="4"/>
      <c r="N87" s="6"/>
      <c r="O87" s="6"/>
      <c r="P87" s="6"/>
    </row>
    <row r="88" spans="1:16">
      <c r="A88" s="1"/>
      <c r="B88" s="1"/>
      <c r="C88" s="1"/>
      <c r="D88" s="2"/>
      <c r="E88" s="2"/>
      <c r="F88" s="2"/>
      <c r="G88" s="2"/>
      <c r="H88" s="2"/>
      <c r="I88" s="2"/>
      <c r="J88" s="2"/>
      <c r="K88" s="2"/>
      <c r="L88" s="4"/>
      <c r="N88" s="6"/>
      <c r="O88" s="6"/>
      <c r="P88" s="6"/>
    </row>
    <row r="89" spans="1:16">
      <c r="A89" s="1"/>
      <c r="B89" s="1"/>
      <c r="C89" s="1"/>
      <c r="D89" s="2"/>
      <c r="E89" s="2"/>
      <c r="F89" s="2"/>
      <c r="G89" s="2"/>
      <c r="H89" s="2"/>
      <c r="I89" s="2"/>
      <c r="J89" s="2"/>
      <c r="K89" s="2"/>
      <c r="L89" s="4"/>
      <c r="N89" s="6"/>
      <c r="O89" s="6"/>
      <c r="P89" s="6"/>
    </row>
    <row r="90" spans="1:16">
      <c r="A90" s="1"/>
      <c r="B90" s="1"/>
      <c r="C90" s="1"/>
      <c r="D90" s="2"/>
      <c r="E90" s="2"/>
      <c r="F90" s="2"/>
      <c r="G90" s="2"/>
      <c r="H90" s="2"/>
      <c r="I90" s="2"/>
      <c r="J90" s="2"/>
      <c r="K90" s="2"/>
      <c r="L90" s="4"/>
      <c r="N90" s="6"/>
      <c r="O90" s="6"/>
      <c r="P90" s="6"/>
    </row>
    <row r="91" spans="1:16">
      <c r="A91" s="1"/>
      <c r="B91" s="1"/>
      <c r="C91" s="1"/>
      <c r="D91" s="2"/>
      <c r="E91" s="2"/>
      <c r="F91" s="2"/>
      <c r="G91" s="2"/>
      <c r="H91" s="2"/>
      <c r="I91" s="2"/>
      <c r="J91" s="2"/>
      <c r="K91" s="2"/>
      <c r="L91" s="4"/>
      <c r="N91" s="6"/>
      <c r="O91" s="6"/>
      <c r="P91" s="6"/>
    </row>
    <row r="92" spans="1:16">
      <c r="A92" s="1"/>
      <c r="B92" s="1"/>
      <c r="C92" s="1"/>
      <c r="D92" s="2"/>
      <c r="E92" s="2"/>
      <c r="F92" s="2"/>
      <c r="G92" s="2"/>
      <c r="H92" s="2"/>
      <c r="I92" s="2"/>
      <c r="J92" s="2"/>
      <c r="K92" s="2"/>
      <c r="L92" s="4"/>
      <c r="N92" s="6"/>
      <c r="O92" s="6"/>
      <c r="P92" s="6"/>
    </row>
    <row r="93" spans="1:16">
      <c r="A93" s="1"/>
      <c r="B93" s="1"/>
      <c r="C93" s="1"/>
      <c r="D93" s="2"/>
      <c r="E93" s="2"/>
      <c r="F93" s="2"/>
      <c r="G93" s="2"/>
      <c r="H93" s="2"/>
      <c r="I93" s="2"/>
      <c r="J93" s="2"/>
      <c r="K93" s="2"/>
      <c r="L93" s="4"/>
      <c r="N93" s="6"/>
      <c r="O93" s="6"/>
      <c r="P93" s="6"/>
    </row>
    <row r="94" spans="1:16">
      <c r="A94" s="1"/>
      <c r="B94" s="1"/>
      <c r="C94" s="1"/>
      <c r="D94" s="2"/>
      <c r="E94" s="2"/>
      <c r="F94" s="2"/>
      <c r="G94" s="2"/>
      <c r="H94" s="2"/>
      <c r="I94" s="2"/>
      <c r="J94" s="2"/>
      <c r="K94" s="2"/>
      <c r="L94" s="4"/>
      <c r="N94" s="6"/>
      <c r="O94" s="6"/>
      <c r="P94" s="6"/>
    </row>
    <row r="95" spans="1:16">
      <c r="A95" s="1"/>
      <c r="B95" s="1"/>
      <c r="C95" s="1"/>
      <c r="D95" s="2"/>
      <c r="E95" s="2"/>
      <c r="F95" s="2"/>
      <c r="G95" s="2"/>
      <c r="H95" s="2"/>
      <c r="I95" s="2"/>
      <c r="J95" s="2"/>
      <c r="K95" s="2"/>
      <c r="L95" s="4"/>
      <c r="N95" s="6"/>
      <c r="O95" s="6"/>
      <c r="P95" s="6"/>
    </row>
    <row r="96" spans="1:16">
      <c r="A96" s="1"/>
      <c r="B96" s="1"/>
      <c r="C96" s="1"/>
      <c r="D96" s="2"/>
      <c r="E96" s="2"/>
      <c r="F96" s="2"/>
      <c r="G96" s="2"/>
      <c r="H96" s="2"/>
      <c r="I96" s="2"/>
      <c r="J96" s="2"/>
      <c r="K96" s="2"/>
      <c r="L96" s="4"/>
      <c r="N96" s="6"/>
      <c r="O96" s="6"/>
      <c r="P96" s="6"/>
    </row>
    <row r="97" spans="1:16">
      <c r="A97" s="1"/>
      <c r="B97" s="1"/>
      <c r="C97" s="1"/>
      <c r="D97" s="2"/>
      <c r="E97" s="2"/>
      <c r="F97" s="2"/>
      <c r="G97" s="2"/>
      <c r="H97" s="2"/>
      <c r="I97" s="2"/>
      <c r="J97" s="2"/>
      <c r="K97" s="2"/>
      <c r="L97" s="4"/>
      <c r="N97" s="6"/>
      <c r="O97" s="6"/>
      <c r="P97" s="6"/>
    </row>
    <row r="98" spans="1:16">
      <c r="A98" s="1"/>
      <c r="B98" s="1"/>
      <c r="C98" s="1"/>
      <c r="D98" s="2"/>
      <c r="E98" s="2"/>
      <c r="F98" s="2"/>
      <c r="G98" s="2"/>
      <c r="H98" s="2"/>
      <c r="I98" s="2"/>
      <c r="J98" s="2"/>
      <c r="K98" s="2"/>
      <c r="L98" s="4"/>
      <c r="N98" s="6"/>
      <c r="O98" s="6"/>
      <c r="P98" s="6"/>
    </row>
    <row r="99" spans="1:16">
      <c r="A99" s="1"/>
      <c r="B99" s="1"/>
      <c r="C99" s="1"/>
      <c r="D99" s="2"/>
      <c r="E99" s="2"/>
      <c r="F99" s="2"/>
      <c r="G99" s="2"/>
      <c r="H99" s="2"/>
      <c r="I99" s="2"/>
      <c r="J99" s="2"/>
      <c r="K99" s="2"/>
      <c r="L99" s="4"/>
      <c r="N99" s="6"/>
      <c r="O99" s="6"/>
      <c r="P99" s="6"/>
    </row>
    <row r="100" spans="1:16">
      <c r="A100" s="1"/>
      <c r="B100" s="1"/>
      <c r="C100" s="1"/>
      <c r="D100" s="2"/>
      <c r="E100" s="2"/>
      <c r="F100" s="2"/>
      <c r="G100" s="2"/>
      <c r="H100" s="2"/>
      <c r="I100" s="2"/>
      <c r="J100" s="2"/>
      <c r="K100" s="2"/>
      <c r="L100" s="4"/>
      <c r="N100" s="6"/>
      <c r="O100" s="6"/>
      <c r="P100" s="6"/>
    </row>
    <row r="101" spans="1:16">
      <c r="A101" s="1"/>
      <c r="B101" s="1"/>
      <c r="C101" s="1"/>
      <c r="D101" s="2"/>
      <c r="E101" s="2"/>
      <c r="F101" s="2"/>
      <c r="G101" s="2"/>
      <c r="H101" s="2"/>
      <c r="I101" s="2"/>
      <c r="J101" s="2"/>
      <c r="K101" s="2"/>
      <c r="L101" s="4"/>
      <c r="N101" s="6"/>
      <c r="O101" s="6"/>
      <c r="P101" s="6"/>
    </row>
    <row r="102" spans="1:16">
      <c r="A102" s="1"/>
      <c r="B102" s="1"/>
      <c r="C102" s="1"/>
      <c r="D102" s="2"/>
      <c r="E102" s="2"/>
      <c r="F102" s="2"/>
      <c r="G102" s="2"/>
      <c r="H102" s="2"/>
      <c r="I102" s="2"/>
      <c r="J102" s="2"/>
      <c r="K102" s="2"/>
      <c r="L102" s="4"/>
      <c r="N102" s="6"/>
      <c r="O102" s="6"/>
      <c r="P102" s="6"/>
    </row>
    <row r="103" spans="1:16">
      <c r="A103" s="1"/>
      <c r="B103" s="1"/>
      <c r="C103" s="1"/>
      <c r="D103" s="2"/>
      <c r="E103" s="2"/>
      <c r="F103" s="2"/>
      <c r="G103" s="2"/>
      <c r="H103" s="2"/>
      <c r="I103" s="2"/>
      <c r="J103" s="2"/>
      <c r="K103" s="2"/>
      <c r="L103" s="4"/>
      <c r="N103" s="6"/>
      <c r="O103" s="6"/>
      <c r="P103" s="6"/>
    </row>
    <row r="104" spans="1:16">
      <c r="A104" s="1"/>
      <c r="B104" s="1"/>
      <c r="C104" s="1"/>
      <c r="D104" s="2"/>
      <c r="E104" s="2"/>
      <c r="F104" s="2"/>
      <c r="G104" s="2"/>
      <c r="H104" s="2"/>
      <c r="I104" s="2"/>
      <c r="J104" s="2"/>
      <c r="K104" s="2"/>
      <c r="L104" s="4"/>
      <c r="N104" s="6"/>
      <c r="O104" s="6"/>
      <c r="P104" s="6"/>
    </row>
    <row r="105" spans="1:16">
      <c r="A105" s="1"/>
      <c r="B105" s="1"/>
      <c r="C105" s="1"/>
      <c r="D105" s="2"/>
      <c r="E105" s="2"/>
      <c r="F105" s="2"/>
      <c r="G105" s="2"/>
      <c r="H105" s="2"/>
      <c r="I105" s="2"/>
      <c r="J105" s="2"/>
      <c r="K105" s="2"/>
      <c r="L105" s="4"/>
      <c r="N105" s="6"/>
      <c r="O105" s="6"/>
      <c r="P105" s="6"/>
    </row>
    <row r="106" spans="1:16">
      <c r="A106" s="1"/>
      <c r="B106" s="1"/>
      <c r="C106" s="1"/>
      <c r="D106" s="2"/>
      <c r="E106" s="2"/>
      <c r="F106" s="2"/>
      <c r="G106" s="2"/>
      <c r="H106" s="2"/>
      <c r="I106" s="2"/>
      <c r="J106" s="2"/>
      <c r="K106" s="2"/>
      <c r="L106" s="4"/>
      <c r="N106" s="6"/>
      <c r="O106" s="6"/>
      <c r="P106" s="6"/>
    </row>
    <row r="107" spans="1:16">
      <c r="A107" s="1"/>
      <c r="B107" s="1"/>
      <c r="C107" s="1"/>
      <c r="D107" s="2"/>
      <c r="E107" s="2"/>
      <c r="F107" s="2"/>
      <c r="G107" s="2"/>
      <c r="H107" s="2"/>
      <c r="I107" s="2"/>
      <c r="J107" s="2"/>
      <c r="K107" s="2"/>
      <c r="L107" s="4"/>
      <c r="N107" s="6"/>
      <c r="O107" s="6"/>
      <c r="P107" s="6"/>
    </row>
    <row r="108" spans="1:16">
      <c r="A108" s="1"/>
      <c r="B108" s="1"/>
      <c r="C108" s="1"/>
      <c r="D108" s="2"/>
      <c r="E108" s="2"/>
      <c r="F108" s="2"/>
      <c r="G108" s="2"/>
      <c r="H108" s="2"/>
      <c r="I108" s="2"/>
      <c r="J108" s="2"/>
      <c r="K108" s="2"/>
      <c r="L108" s="4"/>
      <c r="N108" s="6"/>
      <c r="O108" s="6"/>
      <c r="P108" s="6"/>
    </row>
    <row r="109" spans="1:16">
      <c r="A109" s="1"/>
      <c r="B109" s="1"/>
      <c r="C109" s="1"/>
      <c r="D109" s="2"/>
      <c r="E109" s="2"/>
      <c r="F109" s="2"/>
      <c r="G109" s="2"/>
      <c r="H109" s="2"/>
      <c r="I109" s="2"/>
      <c r="J109" s="2"/>
      <c r="K109" s="2"/>
      <c r="L109" s="4"/>
      <c r="N109" s="6"/>
      <c r="O109" s="6"/>
      <c r="P109" s="6"/>
    </row>
    <row r="110" spans="1:16">
      <c r="A110" s="1"/>
      <c r="B110" s="1"/>
      <c r="C110" s="1"/>
      <c r="D110" s="2"/>
      <c r="E110" s="2"/>
      <c r="F110" s="2"/>
      <c r="G110" s="2"/>
      <c r="H110" s="2"/>
      <c r="I110" s="2"/>
      <c r="J110" s="2"/>
      <c r="K110" s="2"/>
      <c r="L110" s="4"/>
      <c r="N110" s="6"/>
      <c r="O110" s="6"/>
      <c r="P110" s="6"/>
    </row>
    <row r="111" spans="1:16">
      <c r="A111" s="1"/>
      <c r="B111" s="1"/>
      <c r="C111" s="1"/>
      <c r="D111" s="2"/>
      <c r="E111" s="2"/>
      <c r="F111" s="2"/>
      <c r="G111" s="2"/>
      <c r="H111" s="2"/>
      <c r="I111" s="2"/>
      <c r="J111" s="2"/>
      <c r="K111" s="2"/>
      <c r="L111" s="4"/>
      <c r="N111" s="6"/>
      <c r="O111" s="6"/>
      <c r="P111" s="6"/>
    </row>
    <row r="112" spans="1:16">
      <c r="A112" s="1"/>
      <c r="B112" s="1"/>
      <c r="C112" s="1"/>
      <c r="D112" s="2"/>
      <c r="E112" s="2"/>
      <c r="F112" s="2"/>
      <c r="G112" s="2"/>
      <c r="H112" s="2"/>
      <c r="I112" s="2"/>
      <c r="J112" s="2"/>
      <c r="K112" s="2"/>
      <c r="L112" s="4"/>
      <c r="N112" s="6"/>
      <c r="O112" s="6"/>
      <c r="P112" s="6"/>
    </row>
    <row r="113" spans="1:16">
      <c r="A113" s="1"/>
      <c r="B113" s="1"/>
      <c r="C113" s="1"/>
      <c r="D113" s="2"/>
      <c r="E113" s="2"/>
      <c r="F113" s="2"/>
      <c r="G113" s="2"/>
      <c r="H113" s="2"/>
      <c r="I113" s="2"/>
      <c r="J113" s="2"/>
      <c r="K113" s="2"/>
      <c r="L113" s="4"/>
      <c r="N113" s="6"/>
      <c r="O113" s="6"/>
      <c r="P113" s="6"/>
    </row>
    <row r="114" spans="1:16">
      <c r="A114" s="1"/>
      <c r="B114" s="1"/>
      <c r="C114" s="1"/>
      <c r="D114" s="2"/>
      <c r="E114" s="2"/>
      <c r="F114" s="2"/>
      <c r="G114" s="2"/>
      <c r="H114" s="2"/>
      <c r="I114" s="2"/>
      <c r="J114" s="2"/>
      <c r="K114" s="2"/>
      <c r="L114" s="4"/>
      <c r="N114" s="6"/>
      <c r="O114" s="6"/>
      <c r="P114" s="6"/>
    </row>
    <row r="115" spans="1:16">
      <c r="A115" s="1"/>
      <c r="B115" s="1"/>
      <c r="C115" s="1"/>
      <c r="D115" s="2"/>
      <c r="E115" s="2"/>
      <c r="F115" s="2"/>
      <c r="G115" s="2"/>
      <c r="H115" s="2"/>
      <c r="I115" s="2"/>
      <c r="J115" s="2"/>
      <c r="K115" s="2"/>
      <c r="L115" s="4"/>
      <c r="N115" s="6"/>
      <c r="O115" s="6"/>
      <c r="P115" s="6"/>
    </row>
    <row r="116" spans="1:16">
      <c r="A116" s="1"/>
      <c r="B116" s="1"/>
      <c r="C116" s="1"/>
      <c r="D116" s="2"/>
      <c r="E116" s="2"/>
      <c r="F116" s="2"/>
      <c r="G116" s="2"/>
      <c r="H116" s="2"/>
      <c r="I116" s="2"/>
      <c r="J116" s="2"/>
      <c r="K116" s="2"/>
      <c r="L116" s="4"/>
      <c r="N116" s="6"/>
      <c r="O116" s="6"/>
      <c r="P116" s="6"/>
    </row>
    <row r="117" spans="1:16">
      <c r="A117" s="1"/>
      <c r="B117" s="1"/>
      <c r="C117" s="1"/>
      <c r="D117" s="2"/>
      <c r="E117" s="2"/>
      <c r="F117" s="2"/>
      <c r="G117" s="2"/>
      <c r="H117" s="2"/>
      <c r="I117" s="2"/>
      <c r="J117" s="2"/>
      <c r="K117" s="2"/>
      <c r="L117" s="4"/>
      <c r="N117" s="6"/>
      <c r="O117" s="6"/>
      <c r="P117" s="6"/>
    </row>
    <row r="118" spans="1:16">
      <c r="A118" s="1"/>
      <c r="B118" s="1"/>
      <c r="C118" s="1"/>
      <c r="D118" s="2"/>
      <c r="E118" s="2"/>
      <c r="F118" s="2"/>
      <c r="G118" s="2"/>
      <c r="H118" s="2"/>
      <c r="I118" s="2"/>
      <c r="J118" s="2"/>
      <c r="K118" s="2"/>
      <c r="L118" s="4"/>
    </row>
  </sheetData>
  <sortState ref="A2:A13">
    <sortCondition ref="A12"/>
  </sortState>
  <pageMargins left="0.23622047244094488" right="0.23622047244094488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3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P11" sqref="P11"/>
    </sheetView>
  </sheetViews>
  <sheetFormatPr baseColWidth="10" defaultRowHeight="15"/>
  <cols>
    <col min="2" max="2" width="13.140625" customWidth="1"/>
    <col min="3" max="3" width="11.42578125" style="19"/>
    <col min="15" max="15" width="14" customWidth="1"/>
  </cols>
  <sheetData>
    <row r="1" spans="1:15" ht="15.75" thickBot="1">
      <c r="M1" s="50"/>
    </row>
    <row r="2" spans="1:15" s="34" customFormat="1" ht="30.75" thickTop="1">
      <c r="C2" s="19"/>
      <c r="D2" s="22" t="s">
        <v>32</v>
      </c>
      <c r="E2" s="22" t="s">
        <v>33</v>
      </c>
      <c r="F2" s="22" t="s">
        <v>34</v>
      </c>
      <c r="G2" s="22" t="s">
        <v>35</v>
      </c>
      <c r="H2" s="22" t="s">
        <v>36</v>
      </c>
      <c r="I2" s="22" t="s">
        <v>37</v>
      </c>
      <c r="J2" s="22" t="s">
        <v>38</v>
      </c>
      <c r="K2" s="22" t="s">
        <v>39</v>
      </c>
      <c r="L2" s="52" t="s">
        <v>40</v>
      </c>
      <c r="M2" s="61" t="s">
        <v>52</v>
      </c>
      <c r="N2" s="77" t="s">
        <v>53</v>
      </c>
      <c r="O2" s="79" t="s">
        <v>54</v>
      </c>
    </row>
    <row r="3" spans="1:15" s="1" customFormat="1">
      <c r="A3" s="40" t="s">
        <v>47</v>
      </c>
      <c r="B3" s="41"/>
      <c r="C3" s="42"/>
      <c r="D3" s="39">
        <v>5.6</v>
      </c>
      <c r="E3" s="39">
        <v>7.5</v>
      </c>
      <c r="F3" s="39">
        <v>7.1</v>
      </c>
      <c r="G3" s="39">
        <v>7.5</v>
      </c>
      <c r="H3" s="43">
        <v>8</v>
      </c>
      <c r="I3" s="39">
        <v>6.5</v>
      </c>
      <c r="J3" s="39">
        <v>6.5</v>
      </c>
      <c r="K3" s="39">
        <v>7.5</v>
      </c>
      <c r="L3" s="53">
        <v>7.5</v>
      </c>
      <c r="M3" s="70"/>
      <c r="N3" s="70"/>
      <c r="O3" s="70"/>
    </row>
    <row r="4" spans="1:15" s="34" customFormat="1">
      <c r="A4" s="40" t="s">
        <v>48</v>
      </c>
      <c r="B4" s="41"/>
      <c r="C4" s="42"/>
      <c r="D4" s="39">
        <f>D3*0.8</f>
        <v>4.4799999999999995</v>
      </c>
      <c r="E4" s="39">
        <f t="shared" ref="E4:L4" si="0">E3*0.8</f>
        <v>6</v>
      </c>
      <c r="F4" s="39">
        <f t="shared" si="0"/>
        <v>5.68</v>
      </c>
      <c r="G4" s="39">
        <f t="shared" si="0"/>
        <v>6</v>
      </c>
      <c r="H4" s="39">
        <f t="shared" si="0"/>
        <v>6.4</v>
      </c>
      <c r="I4" s="39">
        <f t="shared" si="0"/>
        <v>5.2</v>
      </c>
      <c r="J4" s="39">
        <f t="shared" si="0"/>
        <v>5.2</v>
      </c>
      <c r="K4" s="39">
        <f t="shared" si="0"/>
        <v>6</v>
      </c>
      <c r="L4" s="53">
        <f t="shared" si="0"/>
        <v>6</v>
      </c>
      <c r="M4" s="71"/>
      <c r="N4" s="71"/>
      <c r="O4" s="71"/>
    </row>
    <row r="5" spans="1:15" ht="30">
      <c r="A5" s="44" t="s">
        <v>44</v>
      </c>
      <c r="B5" s="90">
        <v>42145</v>
      </c>
      <c r="C5" s="35" t="s">
        <v>26</v>
      </c>
      <c r="D5" s="36">
        <v>-2</v>
      </c>
      <c r="E5" s="37">
        <v>0</v>
      </c>
      <c r="F5" s="37">
        <v>0</v>
      </c>
      <c r="G5" s="36">
        <v>0</v>
      </c>
      <c r="H5" s="37">
        <v>0</v>
      </c>
      <c r="I5" s="37">
        <v>0</v>
      </c>
      <c r="J5" s="36">
        <v>0</v>
      </c>
      <c r="K5" s="37">
        <v>0</v>
      </c>
      <c r="L5" s="54">
        <v>0</v>
      </c>
      <c r="M5" s="62">
        <f>-D5-E5-F5-G5-H5-I5-J5-L5-K5</f>
        <v>2</v>
      </c>
      <c r="N5" s="81"/>
      <c r="O5" s="81"/>
    </row>
    <row r="6" spans="1:15">
      <c r="A6" s="45"/>
      <c r="B6" s="89">
        <v>42146</v>
      </c>
      <c r="C6" s="27" t="s">
        <v>42</v>
      </c>
      <c r="D6" s="28">
        <v>22</v>
      </c>
      <c r="E6" s="29">
        <v>10</v>
      </c>
      <c r="F6" s="29">
        <v>0</v>
      </c>
      <c r="G6" s="28">
        <v>0</v>
      </c>
      <c r="H6" s="29">
        <v>0</v>
      </c>
      <c r="I6" s="29">
        <v>0</v>
      </c>
      <c r="J6" s="28">
        <v>0</v>
      </c>
      <c r="K6" s="29">
        <v>0</v>
      </c>
      <c r="L6" s="55">
        <v>0</v>
      </c>
      <c r="M6" s="63">
        <f>SUM(D6:L6)</f>
        <v>32</v>
      </c>
      <c r="N6" s="82"/>
      <c r="O6" s="82"/>
    </row>
    <row r="7" spans="1:15">
      <c r="A7" s="46"/>
      <c r="B7" s="47" t="s">
        <v>51</v>
      </c>
      <c r="C7" s="48"/>
      <c r="D7" s="49">
        <f>D5*-D3</f>
        <v>11.2</v>
      </c>
      <c r="E7" s="49">
        <f t="shared" ref="E7:L7" si="1">E5*-E3</f>
        <v>0</v>
      </c>
      <c r="F7" s="49">
        <f t="shared" si="1"/>
        <v>0</v>
      </c>
      <c r="G7" s="49">
        <f t="shared" si="1"/>
        <v>0</v>
      </c>
      <c r="H7" s="49">
        <f t="shared" si="1"/>
        <v>0</v>
      </c>
      <c r="I7" s="49">
        <f t="shared" si="1"/>
        <v>0</v>
      </c>
      <c r="J7" s="49">
        <f t="shared" si="1"/>
        <v>0</v>
      </c>
      <c r="K7" s="49">
        <f t="shared" si="1"/>
        <v>0</v>
      </c>
      <c r="L7" s="57">
        <f t="shared" si="1"/>
        <v>0</v>
      </c>
      <c r="M7" s="65">
        <f>SUM(D7:L7)</f>
        <v>11.2</v>
      </c>
      <c r="N7" s="78">
        <f>M7*0.8</f>
        <v>8.9599999999999991</v>
      </c>
      <c r="O7" s="80">
        <f>M7-N7</f>
        <v>2.2400000000000002</v>
      </c>
    </row>
    <row r="8" spans="1:15">
      <c r="A8" s="30" t="s">
        <v>45</v>
      </c>
      <c r="B8" s="91">
        <v>42159</v>
      </c>
      <c r="C8" s="21" t="s">
        <v>27</v>
      </c>
      <c r="D8" s="24">
        <v>-6</v>
      </c>
      <c r="E8" s="24">
        <v>-1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56">
        <v>0</v>
      </c>
      <c r="M8" s="64">
        <f>-D8-E8-F8-G8-H8-I8-J8-L8-K8</f>
        <v>7</v>
      </c>
      <c r="N8" s="83"/>
      <c r="O8" s="83"/>
    </row>
    <row r="9" spans="1:15" ht="30">
      <c r="A9" s="31"/>
      <c r="B9" s="90" t="s">
        <v>28</v>
      </c>
      <c r="C9" s="20" t="s">
        <v>26</v>
      </c>
      <c r="D9" s="23">
        <v>-1</v>
      </c>
      <c r="E9" s="23">
        <v>-2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58">
        <v>0</v>
      </c>
      <c r="M9" s="66">
        <f>-D9-E9-F9-G9-H9-I9-J9-L9-K9</f>
        <v>3</v>
      </c>
      <c r="N9" s="84"/>
      <c r="O9" s="84"/>
    </row>
    <row r="10" spans="1:15">
      <c r="A10" s="31"/>
      <c r="B10" s="92">
        <v>42172</v>
      </c>
      <c r="C10" s="26" t="s">
        <v>41</v>
      </c>
      <c r="D10" s="25">
        <v>0</v>
      </c>
      <c r="E10" s="25">
        <v>0</v>
      </c>
      <c r="F10" s="25">
        <v>4</v>
      </c>
      <c r="G10" s="25">
        <v>0</v>
      </c>
      <c r="H10" s="25">
        <v>2</v>
      </c>
      <c r="I10" s="25">
        <v>0</v>
      </c>
      <c r="J10" s="25">
        <v>0</v>
      </c>
      <c r="K10" s="25">
        <v>0</v>
      </c>
      <c r="L10" s="59">
        <v>0</v>
      </c>
      <c r="M10" s="67">
        <f>SUM(D10:L10)</f>
        <v>6</v>
      </c>
      <c r="N10" s="85"/>
      <c r="O10" s="85"/>
    </row>
    <row r="11" spans="1:15">
      <c r="A11" s="31"/>
      <c r="B11" s="91">
        <v>42173</v>
      </c>
      <c r="C11" s="21" t="s">
        <v>27</v>
      </c>
      <c r="D11" s="24">
        <v>0</v>
      </c>
      <c r="E11" s="24">
        <v>0</v>
      </c>
      <c r="F11" s="24">
        <v>-2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56">
        <v>0</v>
      </c>
      <c r="M11" s="64">
        <f>-D11-E11-F11-G11-H11-I11-J11-L11-K11</f>
        <v>2</v>
      </c>
      <c r="N11" s="83"/>
      <c r="O11" s="83"/>
    </row>
    <row r="12" spans="1:15" ht="30">
      <c r="A12" s="31"/>
      <c r="B12" s="90" t="s">
        <v>29</v>
      </c>
      <c r="C12" s="20" t="s">
        <v>26</v>
      </c>
      <c r="D12" s="23">
        <v>0</v>
      </c>
      <c r="E12" s="23">
        <v>-1</v>
      </c>
      <c r="F12" s="23">
        <v>-2</v>
      </c>
      <c r="G12" s="23">
        <v>0</v>
      </c>
      <c r="H12" s="23">
        <v>-2</v>
      </c>
      <c r="I12" s="23">
        <v>0</v>
      </c>
      <c r="J12" s="23">
        <v>0</v>
      </c>
      <c r="K12" s="23">
        <v>0</v>
      </c>
      <c r="L12" s="58">
        <v>0</v>
      </c>
      <c r="M12" s="66">
        <f>-D12-E12-F12-G12-H12-I12-J12-L12-K12</f>
        <v>5</v>
      </c>
      <c r="N12" s="84"/>
      <c r="O12" s="84"/>
    </row>
    <row r="13" spans="1:15">
      <c r="A13" s="31"/>
      <c r="B13" s="88">
        <v>42179</v>
      </c>
      <c r="C13" s="27" t="s">
        <v>42</v>
      </c>
      <c r="D13" s="28">
        <f>D6+(D8+D9+D10+D11+D12)</f>
        <v>15</v>
      </c>
      <c r="E13" s="28">
        <f t="shared" ref="E13:L13" si="2">E6+(E8+E9+E10+E11+E12)</f>
        <v>6</v>
      </c>
      <c r="F13" s="28">
        <f t="shared" si="2"/>
        <v>0</v>
      </c>
      <c r="G13" s="28">
        <f t="shared" si="2"/>
        <v>0</v>
      </c>
      <c r="H13" s="28">
        <f t="shared" si="2"/>
        <v>0</v>
      </c>
      <c r="I13" s="28">
        <f t="shared" si="2"/>
        <v>0</v>
      </c>
      <c r="J13" s="28">
        <f t="shared" si="2"/>
        <v>0</v>
      </c>
      <c r="K13" s="28">
        <f t="shared" si="2"/>
        <v>0</v>
      </c>
      <c r="L13" s="28">
        <f t="shared" si="2"/>
        <v>0</v>
      </c>
      <c r="M13" s="68">
        <f>SUM(D13:L13)</f>
        <v>21</v>
      </c>
      <c r="N13" s="86"/>
      <c r="O13" s="86"/>
    </row>
    <row r="14" spans="1:15">
      <c r="A14" s="31"/>
      <c r="B14" s="92">
        <v>42156</v>
      </c>
      <c r="C14" s="26" t="s">
        <v>41</v>
      </c>
      <c r="D14" s="25">
        <v>0</v>
      </c>
      <c r="E14" s="25">
        <v>-2</v>
      </c>
      <c r="F14" s="25">
        <v>8</v>
      </c>
      <c r="G14" s="25">
        <v>5</v>
      </c>
      <c r="H14" s="25">
        <v>10</v>
      </c>
      <c r="I14" s="25">
        <v>4</v>
      </c>
      <c r="J14" s="25">
        <v>6</v>
      </c>
      <c r="K14" s="25">
        <v>0</v>
      </c>
      <c r="L14" s="59">
        <v>0</v>
      </c>
      <c r="M14" s="67">
        <f>SUM(D14:L14)</f>
        <v>31</v>
      </c>
      <c r="N14" s="85"/>
      <c r="O14" s="85"/>
    </row>
    <row r="15" spans="1:15">
      <c r="A15" s="32"/>
      <c r="B15" s="47" t="s">
        <v>51</v>
      </c>
      <c r="C15" s="48"/>
      <c r="D15" s="49">
        <f>D3*(-D9-D12)</f>
        <v>5.6</v>
      </c>
      <c r="E15" s="49">
        <f>E3*(-E9-E12)</f>
        <v>22.5</v>
      </c>
      <c r="F15" s="49">
        <f>F3*(-F9-F12)</f>
        <v>14.2</v>
      </c>
      <c r="G15" s="49">
        <f>G3*(-G9-G12)</f>
        <v>0</v>
      </c>
      <c r="H15" s="49">
        <f>H3*(-H9-H12)</f>
        <v>16</v>
      </c>
      <c r="I15" s="49">
        <f>I3*(-I9-I12)</f>
        <v>0</v>
      </c>
      <c r="J15" s="49">
        <f>J3*(-J9-J12)</f>
        <v>0</v>
      </c>
      <c r="K15" s="49">
        <f>K3*(-K9-K12)</f>
        <v>0</v>
      </c>
      <c r="L15" s="49">
        <f>L3*(-L9-L12)</f>
        <v>0</v>
      </c>
      <c r="M15" s="65">
        <f>SUM(D15:L15)</f>
        <v>58.3</v>
      </c>
      <c r="N15" s="78">
        <f>M15*0.8</f>
        <v>46.64</v>
      </c>
      <c r="O15" s="80">
        <f>M15-N15</f>
        <v>11.659999999999997</v>
      </c>
    </row>
    <row r="16" spans="1:15">
      <c r="A16" s="72" t="s">
        <v>46</v>
      </c>
      <c r="B16" s="91">
        <v>42187</v>
      </c>
      <c r="C16" s="21" t="s">
        <v>27</v>
      </c>
      <c r="D16" s="24">
        <v>-1</v>
      </c>
      <c r="E16" s="24">
        <v>0</v>
      </c>
      <c r="F16" s="24">
        <v>-1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56">
        <v>0</v>
      </c>
      <c r="M16" s="64">
        <f>-D16-E16-F16-G16-H16-I16-J16-L16-K16</f>
        <v>2</v>
      </c>
      <c r="N16" s="83"/>
      <c r="O16" s="83"/>
    </row>
    <row r="17" spans="1:15" ht="30">
      <c r="A17" s="73"/>
      <c r="B17" s="90" t="s">
        <v>30</v>
      </c>
      <c r="C17" s="20" t="s">
        <v>26</v>
      </c>
      <c r="D17" s="23">
        <v>0</v>
      </c>
      <c r="E17" s="23">
        <v>0</v>
      </c>
      <c r="F17" s="23">
        <v>-1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60">
        <v>0</v>
      </c>
      <c r="M17" s="69">
        <f>-D17-E17-F17-G17-H17-I17-J17-L17-K17</f>
        <v>1</v>
      </c>
      <c r="N17" s="87"/>
      <c r="O17" s="87"/>
    </row>
    <row r="18" spans="1:15">
      <c r="A18" s="73"/>
      <c r="B18" s="91">
        <v>42201</v>
      </c>
      <c r="C18" s="21" t="s">
        <v>27</v>
      </c>
      <c r="D18" s="24">
        <v>-1</v>
      </c>
      <c r="E18" s="24">
        <v>0</v>
      </c>
      <c r="F18" s="24">
        <v>0</v>
      </c>
      <c r="G18" s="24">
        <v>0</v>
      </c>
      <c r="H18" s="24">
        <v>-1</v>
      </c>
      <c r="I18" s="24">
        <v>-1</v>
      </c>
      <c r="J18" s="24">
        <v>0</v>
      </c>
      <c r="K18" s="24">
        <v>0</v>
      </c>
      <c r="L18" s="56">
        <v>0</v>
      </c>
      <c r="M18" s="64">
        <f>-D18-E18-F18-G18-H18-I18-J18-L18-K18</f>
        <v>3</v>
      </c>
      <c r="N18" s="83"/>
      <c r="O18" s="83"/>
    </row>
    <row r="19" spans="1:15" ht="30">
      <c r="A19" s="73"/>
      <c r="B19" s="90" t="s">
        <v>43</v>
      </c>
      <c r="C19" s="20" t="s">
        <v>26</v>
      </c>
      <c r="D19" s="23">
        <v>-3</v>
      </c>
      <c r="E19" s="23">
        <v>-1</v>
      </c>
      <c r="F19" s="23">
        <v>0</v>
      </c>
      <c r="G19" s="23">
        <v>0</v>
      </c>
      <c r="H19" s="23">
        <v>0</v>
      </c>
      <c r="I19" s="23">
        <v>-3</v>
      </c>
      <c r="J19" s="23">
        <v>-3</v>
      </c>
      <c r="K19" s="23">
        <v>0</v>
      </c>
      <c r="L19" s="58">
        <v>0</v>
      </c>
      <c r="M19" s="66">
        <f>-D19-E19-F19-G19-H19-I19-J19-L19-K19</f>
        <v>10</v>
      </c>
      <c r="N19" s="84"/>
      <c r="O19" s="84"/>
    </row>
    <row r="20" spans="1:15">
      <c r="A20" s="73"/>
      <c r="B20" s="88">
        <v>42208</v>
      </c>
      <c r="C20" s="27" t="s">
        <v>42</v>
      </c>
      <c r="D20" s="28">
        <f>D13+(D14+D16+D17+D18+D19)</f>
        <v>10</v>
      </c>
      <c r="E20" s="28">
        <f>E13+(E14+E16+E17+E18+E19)</f>
        <v>3</v>
      </c>
      <c r="F20" s="28">
        <f>F13+(F14+F16+F17+F18+F19)</f>
        <v>6</v>
      </c>
      <c r="G20" s="28">
        <f>G13+(G14+G16+G17+G18+G19)</f>
        <v>5</v>
      </c>
      <c r="H20" s="28">
        <f>H13+(H14+H16+H17+H18+H19)</f>
        <v>9</v>
      </c>
      <c r="I20" s="28">
        <f>I13+(I14+I16+I17+I18+I19)</f>
        <v>0</v>
      </c>
      <c r="J20" s="28">
        <f>J13+(J14+J16+J17+J18+J19)</f>
        <v>3</v>
      </c>
      <c r="K20" s="28">
        <f>K13+(K14+K16+K17+K18+K19)</f>
        <v>0</v>
      </c>
      <c r="L20" s="55">
        <f>L13+(L14+L16+L17+L18+L19)</f>
        <v>0</v>
      </c>
      <c r="M20" s="68">
        <f>SUM(D20:L20)</f>
        <v>36</v>
      </c>
      <c r="N20" s="86"/>
      <c r="O20" s="86"/>
    </row>
    <row r="21" spans="1:15" ht="30">
      <c r="A21" s="73"/>
      <c r="B21" s="90" t="s">
        <v>31</v>
      </c>
      <c r="C21" s="20" t="s">
        <v>26</v>
      </c>
      <c r="D21" s="23">
        <v>-3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58">
        <v>0</v>
      </c>
      <c r="M21" s="66">
        <f>-D21-E21-F21-G21-H21-I21-J21-L21-K21</f>
        <v>3</v>
      </c>
      <c r="N21" s="84"/>
      <c r="O21" s="84"/>
    </row>
    <row r="22" spans="1:15">
      <c r="A22" s="73"/>
      <c r="B22" s="92">
        <v>42215</v>
      </c>
      <c r="C22" s="26" t="s">
        <v>41</v>
      </c>
      <c r="D22" s="25">
        <v>0</v>
      </c>
      <c r="E22" s="25">
        <v>0</v>
      </c>
      <c r="F22" s="25">
        <v>4</v>
      </c>
      <c r="G22" s="25">
        <v>0</v>
      </c>
      <c r="H22" s="25">
        <v>0</v>
      </c>
      <c r="I22" s="25">
        <v>5</v>
      </c>
      <c r="J22" s="25">
        <v>5</v>
      </c>
      <c r="K22" s="25">
        <v>5</v>
      </c>
      <c r="L22" s="59">
        <v>5</v>
      </c>
      <c r="M22" s="67">
        <f>SUM(D22:L22)</f>
        <v>24</v>
      </c>
      <c r="N22" s="85"/>
      <c r="O22" s="85"/>
    </row>
    <row r="23" spans="1:15">
      <c r="A23" s="73"/>
      <c r="B23" s="88">
        <v>42215</v>
      </c>
      <c r="C23" s="27" t="s">
        <v>42</v>
      </c>
      <c r="D23" s="28">
        <f>D20+D21+D22</f>
        <v>7</v>
      </c>
      <c r="E23" s="28">
        <f>E20+E21+E22</f>
        <v>3</v>
      </c>
      <c r="F23" s="28">
        <f>F20+F21+F22</f>
        <v>10</v>
      </c>
      <c r="G23" s="28">
        <f>G20+G21+G22</f>
        <v>5</v>
      </c>
      <c r="H23" s="28">
        <f>H20+H21+H22</f>
        <v>9</v>
      </c>
      <c r="I23" s="28">
        <f>I20+I21+I22</f>
        <v>5</v>
      </c>
      <c r="J23" s="28">
        <f>J20+J21+J22</f>
        <v>8</v>
      </c>
      <c r="K23" s="28">
        <f>K20+K21+K22</f>
        <v>5</v>
      </c>
      <c r="L23" s="55">
        <f>L20+L21+L22</f>
        <v>5</v>
      </c>
      <c r="M23" s="68">
        <f>SUM(D23:L23)</f>
        <v>57</v>
      </c>
      <c r="N23" s="86"/>
      <c r="O23" s="86"/>
    </row>
    <row r="24" spans="1:15">
      <c r="A24" s="74"/>
      <c r="B24" s="47" t="s">
        <v>51</v>
      </c>
      <c r="C24" s="48"/>
      <c r="D24" s="49">
        <f>D3*(-D17-D19-D21)</f>
        <v>33.599999999999994</v>
      </c>
      <c r="E24" s="49">
        <f>E3*(-E17-E19-E21)</f>
        <v>7.5</v>
      </c>
      <c r="F24" s="49">
        <f>F3*(-F17-F19-F21)</f>
        <v>7.1</v>
      </c>
      <c r="G24" s="49">
        <f>G3*(-G17-G19-G21)</f>
        <v>0</v>
      </c>
      <c r="H24" s="49">
        <f>H3*(-H17-H19-H21)</f>
        <v>0</v>
      </c>
      <c r="I24" s="49">
        <f>I3*(-I17-I19-I21)</f>
        <v>19.5</v>
      </c>
      <c r="J24" s="49">
        <f>J3*(-J17-J19-J21)</f>
        <v>19.5</v>
      </c>
      <c r="K24" s="49">
        <f>K3*(-K17-K19-K21)</f>
        <v>0</v>
      </c>
      <c r="L24" s="49">
        <f>L3*(-L17-L19-L21)</f>
        <v>0</v>
      </c>
      <c r="M24" s="65">
        <f>SUM(D24:L24)</f>
        <v>87.199999999999989</v>
      </c>
      <c r="N24" s="78">
        <f>M24*0.8</f>
        <v>69.759999999999991</v>
      </c>
      <c r="O24" s="80">
        <f>M24-N24</f>
        <v>17.439999999999998</v>
      </c>
    </row>
    <row r="25" spans="1:15">
      <c r="A25" s="76" t="s">
        <v>56</v>
      </c>
      <c r="B25" s="91">
        <v>42229</v>
      </c>
      <c r="C25" s="21" t="s">
        <v>27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-1</v>
      </c>
      <c r="J25" s="24">
        <v>0</v>
      </c>
      <c r="K25" s="24">
        <v>0</v>
      </c>
      <c r="L25" s="56">
        <v>0</v>
      </c>
      <c r="M25" s="64">
        <f>-D25-E25-F25-G25-H25-I25-J25-L25-K25</f>
        <v>1</v>
      </c>
      <c r="N25" s="83"/>
      <c r="O25" s="83"/>
    </row>
    <row r="26" spans="1:15">
      <c r="A26" s="33"/>
      <c r="B26" s="91">
        <v>42243</v>
      </c>
      <c r="C26" s="21" t="s">
        <v>27</v>
      </c>
      <c r="D26" s="24">
        <v>0</v>
      </c>
      <c r="E26" s="24">
        <v>0</v>
      </c>
      <c r="F26" s="24">
        <v>0</v>
      </c>
      <c r="G26" s="24">
        <v>0</v>
      </c>
      <c r="H26" s="24">
        <v>-1</v>
      </c>
      <c r="I26" s="24">
        <v>0</v>
      </c>
      <c r="J26" s="24">
        <v>-2</v>
      </c>
      <c r="K26" s="24">
        <v>0</v>
      </c>
      <c r="L26" s="56">
        <v>-1</v>
      </c>
      <c r="M26" s="64">
        <f>-D26-E26-F26-G26-H26-I26-J26-L26-K26</f>
        <v>4</v>
      </c>
      <c r="N26" s="83"/>
      <c r="O26" s="83"/>
    </row>
    <row r="27" spans="1:15">
      <c r="A27" s="33"/>
      <c r="B27" s="91">
        <v>42257</v>
      </c>
      <c r="C27" s="21" t="s">
        <v>27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56">
        <v>0</v>
      </c>
      <c r="M27" s="64">
        <f>-D27-E27-F27-G27-H27-I27-J27-L27-K27</f>
        <v>0</v>
      </c>
      <c r="N27" s="83"/>
      <c r="O27" s="83"/>
    </row>
    <row r="28" spans="1:15" ht="30">
      <c r="A28" s="33"/>
      <c r="B28" s="90" t="s">
        <v>50</v>
      </c>
      <c r="C28" s="20" t="s">
        <v>26</v>
      </c>
      <c r="D28" s="23">
        <f>D29-(D23+D25+D26+D27)</f>
        <v>-6</v>
      </c>
      <c r="E28" s="23">
        <f t="shared" ref="E28:L28" si="3">E29-(E23+E25+E26+E27)</f>
        <v>-3</v>
      </c>
      <c r="F28" s="23">
        <f t="shared" si="3"/>
        <v>-4</v>
      </c>
      <c r="G28" s="23">
        <f t="shared" si="3"/>
        <v>0</v>
      </c>
      <c r="H28" s="23">
        <f t="shared" si="3"/>
        <v>-2</v>
      </c>
      <c r="I28" s="23">
        <f t="shared" si="3"/>
        <v>-3</v>
      </c>
      <c r="J28" s="23">
        <f t="shared" si="3"/>
        <v>-2</v>
      </c>
      <c r="K28" s="23">
        <f t="shared" si="3"/>
        <v>-2</v>
      </c>
      <c r="L28" s="23">
        <f t="shared" si="3"/>
        <v>-3</v>
      </c>
      <c r="M28" s="66">
        <f>-D28-E28-F28-G28-H28-I28-J28-L28-K28</f>
        <v>25</v>
      </c>
      <c r="N28" s="84"/>
      <c r="O28" s="84"/>
    </row>
    <row r="29" spans="1:15" ht="30">
      <c r="A29" s="33"/>
      <c r="B29" s="88">
        <v>42265</v>
      </c>
      <c r="C29" s="38" t="s">
        <v>49</v>
      </c>
      <c r="D29" s="28">
        <v>1</v>
      </c>
      <c r="E29" s="29">
        <v>0</v>
      </c>
      <c r="F29" s="29">
        <v>6</v>
      </c>
      <c r="G29" s="28">
        <v>5</v>
      </c>
      <c r="H29" s="29">
        <v>6</v>
      </c>
      <c r="I29" s="29">
        <v>1</v>
      </c>
      <c r="J29" s="28">
        <v>4</v>
      </c>
      <c r="K29" s="29">
        <v>3</v>
      </c>
      <c r="L29" s="55">
        <v>1</v>
      </c>
      <c r="M29" s="68">
        <f>SUM(D29:L29)</f>
        <v>27</v>
      </c>
      <c r="N29" s="86"/>
      <c r="O29" s="86"/>
    </row>
    <row r="30" spans="1:15">
      <c r="A30" s="33"/>
      <c r="B30" s="91">
        <v>42271</v>
      </c>
      <c r="C30" s="21" t="s">
        <v>27</v>
      </c>
      <c r="D30" s="24"/>
      <c r="E30" s="24"/>
      <c r="F30" s="24"/>
      <c r="G30" s="24"/>
      <c r="H30" s="24"/>
      <c r="I30" s="24"/>
      <c r="J30" s="24"/>
      <c r="K30" s="24"/>
      <c r="L30" s="56"/>
      <c r="M30" s="64">
        <f>-D30-E30-F30-G30-H30-I30-J30-L30-K30</f>
        <v>0</v>
      </c>
      <c r="N30" s="83"/>
      <c r="O30" s="83"/>
    </row>
    <row r="31" spans="1:15" ht="30">
      <c r="A31" s="33"/>
      <c r="B31" s="90" t="s">
        <v>55</v>
      </c>
      <c r="C31" s="20" t="s">
        <v>26</v>
      </c>
      <c r="D31" s="23"/>
      <c r="E31" s="23"/>
      <c r="F31" s="23"/>
      <c r="G31" s="23"/>
      <c r="H31" s="23"/>
      <c r="I31" s="23"/>
      <c r="J31" s="23"/>
      <c r="K31" s="23"/>
      <c r="L31" s="23"/>
      <c r="M31" s="66">
        <f>-D31-E31-F31-G31-H31-I31-J31-L31-K31</f>
        <v>0</v>
      </c>
      <c r="N31" s="84"/>
      <c r="O31" s="84"/>
    </row>
    <row r="32" spans="1:15">
      <c r="A32" s="75"/>
      <c r="B32" s="47" t="s">
        <v>51</v>
      </c>
      <c r="C32" s="48"/>
      <c r="D32" s="49">
        <f>D3*(-D28-D31)</f>
        <v>33.599999999999994</v>
      </c>
      <c r="E32" s="49">
        <f>E3*(-E28-E31)</f>
        <v>22.5</v>
      </c>
      <c r="F32" s="49">
        <f>F3*(-F28-F31)</f>
        <v>28.4</v>
      </c>
      <c r="G32" s="49">
        <f>G3*(-G28-G31)</f>
        <v>0</v>
      </c>
      <c r="H32" s="49">
        <f>H3*(-H28-H31)</f>
        <v>16</v>
      </c>
      <c r="I32" s="49">
        <f>I3*(-I28-I31)</f>
        <v>19.5</v>
      </c>
      <c r="J32" s="49">
        <f>J3*(-J28-J31)</f>
        <v>13</v>
      </c>
      <c r="K32" s="49">
        <f>K3*(-K28-K31)</f>
        <v>15</v>
      </c>
      <c r="L32" s="49">
        <f>L3*(-L28-L31)</f>
        <v>22.5</v>
      </c>
      <c r="M32" s="65">
        <f>SUM(D32:L32)</f>
        <v>170.5</v>
      </c>
      <c r="N32" s="78">
        <f>M32*0.8</f>
        <v>136.4</v>
      </c>
      <c r="O32" s="80">
        <f>M32-N32</f>
        <v>34.099999999999994</v>
      </c>
    </row>
    <row r="33" spans="12:13">
      <c r="L33" s="51"/>
      <c r="M33" s="51"/>
    </row>
    <row r="34" spans="12:13">
      <c r="L34" s="51"/>
      <c r="M34" s="51"/>
    </row>
    <row r="35" spans="12:13">
      <c r="L35" s="51"/>
      <c r="M35" s="51"/>
    </row>
    <row r="36" spans="12:13">
      <c r="L36" s="51"/>
      <c r="M36" s="51"/>
    </row>
    <row r="37" spans="12:13">
      <c r="L37" s="51"/>
      <c r="M37" s="51"/>
    </row>
    <row r="38" spans="12:13">
      <c r="L38" s="51"/>
      <c r="M38" s="51"/>
    </row>
    <row r="39" spans="12:13">
      <c r="L39" s="51"/>
      <c r="M39" s="51"/>
    </row>
    <row r="40" spans="12:13">
      <c r="L40" s="51"/>
      <c r="M40" s="51"/>
    </row>
    <row r="41" spans="12:13">
      <c r="L41" s="51"/>
      <c r="M41" s="51"/>
    </row>
    <row r="42" spans="12:13">
      <c r="L42" s="51"/>
      <c r="M42" s="51"/>
    </row>
    <row r="43" spans="12:13">
      <c r="L43" s="51"/>
      <c r="M43" s="51"/>
    </row>
    <row r="44" spans="12:13">
      <c r="L44" s="51"/>
      <c r="M44" s="51"/>
    </row>
    <row r="45" spans="12:13">
      <c r="L45" s="51"/>
      <c r="M45" s="51"/>
    </row>
    <row r="46" spans="12:13">
      <c r="L46" s="51"/>
      <c r="M46" s="51"/>
    </row>
    <row r="47" spans="12:13">
      <c r="L47" s="51"/>
      <c r="M47" s="51"/>
    </row>
    <row r="48" spans="12:13">
      <c r="L48" s="51"/>
      <c r="M48" s="51"/>
    </row>
    <row r="49" spans="12:13">
      <c r="L49" s="51"/>
      <c r="M49" s="51"/>
    </row>
    <row r="50" spans="12:13">
      <c r="L50" s="51"/>
      <c r="M50" s="51"/>
    </row>
    <row r="51" spans="12:13">
      <c r="L51" s="51"/>
      <c r="M51" s="51"/>
    </row>
    <row r="52" spans="12:13">
      <c r="L52" s="51"/>
      <c r="M52" s="51"/>
    </row>
    <row r="53" spans="12:13">
      <c r="L53" s="51"/>
      <c r="M53" s="51"/>
    </row>
    <row r="54" spans="12:13">
      <c r="L54" s="51"/>
    </row>
    <row r="55" spans="12:13">
      <c r="L55" s="51"/>
    </row>
    <row r="56" spans="12:13">
      <c r="L56" s="51"/>
    </row>
    <row r="57" spans="12:13">
      <c r="L57" s="51"/>
    </row>
    <row r="58" spans="12:13">
      <c r="L58" s="51"/>
    </row>
    <row r="59" spans="12:13">
      <c r="L59" s="51"/>
    </row>
    <row r="60" spans="12:13">
      <c r="L60" s="51"/>
    </row>
    <row r="61" spans="12:13">
      <c r="L61" s="51"/>
    </row>
    <row r="62" spans="12:13">
      <c r="L62" s="51"/>
    </row>
    <row r="63" spans="12:13">
      <c r="L63" s="51"/>
    </row>
    <row r="64" spans="12:13">
      <c r="L64" s="51"/>
    </row>
    <row r="65" spans="12:12">
      <c r="L65" s="51"/>
    </row>
    <row r="66" spans="12:12">
      <c r="L66" s="51"/>
    </row>
    <row r="67" spans="12:12">
      <c r="L67" s="51"/>
    </row>
    <row r="68" spans="12:12">
      <c r="L68" s="51"/>
    </row>
    <row r="69" spans="12:12">
      <c r="L69" s="51"/>
    </row>
    <row r="70" spans="12:12">
      <c r="L70" s="51"/>
    </row>
    <row r="71" spans="12:12">
      <c r="L71" s="51"/>
    </row>
    <row r="72" spans="12:12">
      <c r="L72" s="51"/>
    </row>
    <row r="73" spans="12:12">
      <c r="L73" s="51"/>
    </row>
  </sheetData>
  <mergeCells count="13">
    <mergeCell ref="O3:O4"/>
    <mergeCell ref="A16:A24"/>
    <mergeCell ref="B32:C32"/>
    <mergeCell ref="A25:A32"/>
    <mergeCell ref="A8:A15"/>
    <mergeCell ref="N3:N4"/>
    <mergeCell ref="B15:C15"/>
    <mergeCell ref="B24:C24"/>
    <mergeCell ref="A3:C3"/>
    <mergeCell ref="A4:C4"/>
    <mergeCell ref="B7:C7"/>
    <mergeCell ref="A5:A7"/>
    <mergeCell ref="M3:M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Miel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Maïté</dc:creator>
  <cp:lastModifiedBy>Maïté</cp:lastModifiedBy>
  <cp:lastPrinted>2015-09-03T14:23:22Z</cp:lastPrinted>
  <dcterms:created xsi:type="dcterms:W3CDTF">2015-08-29T08:15:06Z</dcterms:created>
  <dcterms:modified xsi:type="dcterms:W3CDTF">2015-09-19T15:17:48Z</dcterms:modified>
</cp:coreProperties>
</file>