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L47" i="1"/>
  <c r="O47"/>
  <c r="O11"/>
  <c r="L11"/>
  <c r="O10"/>
  <c r="L10"/>
  <c r="O9"/>
  <c r="L9"/>
  <c r="O23"/>
  <c r="L23"/>
  <c r="O22"/>
  <c r="L22"/>
  <c r="O21"/>
  <c r="L21"/>
  <c r="O20"/>
  <c r="L20"/>
  <c r="O8"/>
  <c r="L8"/>
  <c r="O7"/>
  <c r="L7"/>
  <c r="O6"/>
  <c r="L6"/>
  <c r="O5"/>
  <c r="L5"/>
  <c r="O93"/>
  <c r="L93"/>
  <c r="O92"/>
  <c r="L92"/>
  <c r="O90"/>
  <c r="L90"/>
  <c r="L107"/>
  <c r="O107" l="1"/>
  <c r="O104"/>
  <c r="L104"/>
  <c r="O64"/>
  <c r="L64"/>
  <c r="O63"/>
  <c r="L63"/>
  <c r="O62"/>
  <c r="L62"/>
  <c r="O77"/>
  <c r="L77"/>
  <c r="O72"/>
  <c r="L72"/>
  <c r="O71"/>
  <c r="L71"/>
  <c r="O70"/>
  <c r="L70"/>
  <c r="O106"/>
  <c r="L106"/>
  <c r="O33"/>
  <c r="L33"/>
  <c r="O32"/>
  <c r="L32"/>
  <c r="L30"/>
  <c r="L31"/>
  <c r="L29"/>
  <c r="O31"/>
  <c r="O30"/>
  <c r="O29"/>
  <c r="O28"/>
  <c r="L28"/>
  <c r="L27"/>
  <c r="O27"/>
  <c r="L40"/>
  <c r="L39"/>
  <c r="L38"/>
  <c r="L37"/>
  <c r="L36"/>
  <c r="L35"/>
  <c r="L34"/>
  <c r="O40"/>
  <c r="O39"/>
  <c r="O38"/>
  <c r="O37"/>
  <c r="O36"/>
  <c r="O35"/>
  <c r="O34"/>
  <c r="O80"/>
  <c r="O26"/>
  <c r="L26"/>
  <c r="O25"/>
  <c r="L25"/>
  <c r="O24"/>
  <c r="L24"/>
  <c r="O59"/>
  <c r="L59"/>
  <c r="O58"/>
  <c r="L58"/>
  <c r="O57"/>
  <c r="L57"/>
  <c r="O56"/>
  <c r="L56"/>
  <c r="O55"/>
  <c r="L55"/>
  <c r="O54"/>
  <c r="L54"/>
  <c r="O53"/>
  <c r="L53"/>
  <c r="O52"/>
  <c r="L52"/>
  <c r="O51"/>
  <c r="L51"/>
  <c r="O50"/>
  <c r="L50"/>
  <c r="O49"/>
  <c r="L49"/>
  <c r="O48"/>
  <c r="L48"/>
  <c r="O61"/>
  <c r="L61"/>
  <c r="O60"/>
  <c r="L60"/>
  <c r="O46"/>
  <c r="L46"/>
  <c r="O45"/>
  <c r="L45"/>
  <c r="O44"/>
  <c r="L44"/>
  <c r="O43"/>
  <c r="L43"/>
  <c r="O42"/>
  <c r="L42"/>
  <c r="O41"/>
  <c r="L41"/>
  <c r="O19"/>
  <c r="L19"/>
  <c r="O18"/>
  <c r="L18"/>
  <c r="O17"/>
  <c r="L17"/>
  <c r="O16"/>
  <c r="L16"/>
  <c r="O15"/>
  <c r="L15"/>
  <c r="O74"/>
  <c r="L74"/>
  <c r="O73"/>
  <c r="L73"/>
  <c r="L79"/>
  <c r="L80"/>
  <c r="O91"/>
  <c r="L91"/>
  <c r="O81" l="1"/>
  <c r="L81"/>
  <c r="O79" l="1"/>
  <c r="O101"/>
  <c r="L101"/>
  <c r="O105"/>
  <c r="L105"/>
  <c r="O113" l="1"/>
  <c r="L113"/>
  <c r="O112"/>
  <c r="L112"/>
  <c r="O88"/>
  <c r="L88"/>
  <c r="O95"/>
  <c r="L95"/>
  <c r="O86"/>
  <c r="L86"/>
  <c r="O85"/>
  <c r="L85"/>
  <c r="O84"/>
  <c r="L84"/>
  <c r="O83"/>
  <c r="L83"/>
  <c r="O82"/>
  <c r="L82"/>
  <c r="O75"/>
  <c r="L75"/>
  <c r="O69"/>
  <c r="L69"/>
  <c r="O68"/>
  <c r="L68"/>
  <c r="O67"/>
  <c r="L67"/>
  <c r="O66"/>
  <c r="L66"/>
  <c r="O65"/>
  <c r="L65"/>
  <c r="O100"/>
  <c r="L100"/>
  <c r="O99"/>
  <c r="L99"/>
  <c r="O89"/>
  <c r="L89"/>
  <c r="O78"/>
  <c r="L78"/>
  <c r="O76"/>
  <c r="L76"/>
  <c r="O98"/>
  <c r="L98"/>
  <c r="O94"/>
  <c r="L94"/>
  <c r="L87"/>
  <c r="O87"/>
  <c r="O103"/>
  <c r="L103"/>
  <c r="O102"/>
  <c r="L102"/>
  <c r="O96"/>
  <c r="L96"/>
  <c r="O97"/>
  <c r="L97"/>
  <c r="O109" l="1"/>
</calcChain>
</file>

<file path=xl/sharedStrings.xml><?xml version="1.0" encoding="utf-8"?>
<sst xmlns="http://schemas.openxmlformats.org/spreadsheetml/2006/main" count="724" uniqueCount="335">
  <si>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</si>
  <si>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</si>
  <si>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</si>
  <si>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</si>
  <si>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</si>
  <si>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</si>
  <si>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</si>
  <si>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</si>
  <si>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</si>
  <si>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Premium Bitter</t>
  </si>
  <si>
    <t>English Strong Ale</t>
  </si>
  <si>
    <t>American Pale Ale</t>
  </si>
  <si>
    <t>Past Masters "1966 Strong Ale"</t>
  </si>
  <si>
    <t>1.013.019box</t>
  </si>
  <si>
    <t>Foreign Stout</t>
  </si>
  <si>
    <t>Imperial Stout</t>
  </si>
  <si>
    <t>THIRIEZ</t>
  </si>
  <si>
    <t>France</t>
  </si>
  <si>
    <t>La Maline</t>
  </si>
  <si>
    <t>Saison</t>
  </si>
  <si>
    <t>3.010.005box</t>
  </si>
  <si>
    <t>Germany</t>
  </si>
  <si>
    <t>1.019.007box</t>
  </si>
  <si>
    <t>BELHAVEN</t>
  </si>
  <si>
    <t>Scottish Oat Stout</t>
  </si>
  <si>
    <t>Sweet Stout</t>
  </si>
  <si>
    <t xml:space="preserve">Pale Ale </t>
  </si>
  <si>
    <t>BROOKLYN</t>
  </si>
  <si>
    <t>Brown Ale</t>
  </si>
  <si>
    <t>American Brown Ale</t>
  </si>
  <si>
    <t>Chocolate Stout</t>
  </si>
  <si>
    <t>9.016.002box</t>
  </si>
  <si>
    <t>9.016.003box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</si>
  <si>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</si>
  <si>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</si>
  <si>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WINDSWEPT</t>
  </si>
  <si>
    <t>Wolf</t>
  </si>
  <si>
    <t>1.042.003box</t>
  </si>
  <si>
    <t>Dark English Strong Ale</t>
  </si>
  <si>
    <t>ANCHOR</t>
  </si>
  <si>
    <t>ROGUE</t>
  </si>
  <si>
    <t>Imperial IPA</t>
  </si>
  <si>
    <t>ANDERSON VALLEY</t>
  </si>
  <si>
    <t>Barney Oatmeal Stout</t>
  </si>
  <si>
    <t>Stout (with Oatmeal)</t>
  </si>
  <si>
    <t>9.007.002box</t>
  </si>
  <si>
    <t>Winter Solstice</t>
  </si>
  <si>
    <t>Strong Amber</t>
  </si>
  <si>
    <t>9.007.001box</t>
  </si>
  <si>
    <t>Italy</t>
  </si>
  <si>
    <t>Lion Stout</t>
  </si>
  <si>
    <t>Sri Lanka</t>
  </si>
  <si>
    <t>LION BREWERY</t>
  </si>
  <si>
    <t>CARLOW</t>
  </si>
  <si>
    <t>Dry Stout</t>
  </si>
  <si>
    <t>Ireland</t>
  </si>
  <si>
    <t>8.005.001box</t>
  </si>
  <si>
    <t>East India Pale Ale</t>
  </si>
  <si>
    <t>9.016.001box</t>
  </si>
  <si>
    <t>Winter Ale</t>
  </si>
  <si>
    <t>Scotch</t>
  </si>
  <si>
    <t>9.016.011box</t>
  </si>
  <si>
    <t>Vintage Ale 2014</t>
  </si>
  <si>
    <t>English Strong Ale (Mild)</t>
  </si>
  <si>
    <t>1.013.018box</t>
  </si>
  <si>
    <t>Past Masters 1914</t>
  </si>
  <si>
    <t>1.013.024box</t>
  </si>
  <si>
    <t>Organic Honey Dew</t>
  </si>
  <si>
    <t>Honey Blond Ale</t>
  </si>
  <si>
    <t>1.013.022box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</si>
  <si>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</si>
  <si>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</si>
  <si>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</si>
  <si>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</si>
  <si>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PORTERHOUSE</t>
  </si>
  <si>
    <t>Plain Porter</t>
  </si>
  <si>
    <t>Juniper Pale Ale</t>
  </si>
  <si>
    <t>9.017.006box</t>
  </si>
  <si>
    <t>Hazelnut Brown Ale</t>
  </si>
  <si>
    <t>9.017.010box</t>
  </si>
  <si>
    <t>American Pale Ale (Juniper)</t>
  </si>
  <si>
    <t>9.012.007box</t>
  </si>
  <si>
    <t>1.041.006box</t>
  </si>
  <si>
    <t>Brown Ale (hazelnut)</t>
  </si>
  <si>
    <t>TINY REBEL</t>
  </si>
  <si>
    <t>Wales</t>
  </si>
  <si>
    <t>Dirty Stop Out</t>
  </si>
  <si>
    <t>Bass Drop</t>
  </si>
  <si>
    <t>1.037.003box</t>
  </si>
  <si>
    <t>1.037.006box</t>
  </si>
  <si>
    <t>Smoked Stout</t>
  </si>
  <si>
    <t>BREWERY</t>
  </si>
  <si>
    <t>Beer</t>
  </si>
  <si>
    <t>Style</t>
  </si>
  <si>
    <t>Alc/%</t>
  </si>
  <si>
    <t>n/b</t>
  </si>
  <si>
    <t>CL</t>
  </si>
  <si>
    <t>Code</t>
  </si>
  <si>
    <t>Format</t>
  </si>
  <si>
    <t>BBDate</t>
  </si>
  <si>
    <t>Counrty</t>
  </si>
  <si>
    <t>Price/b</t>
  </si>
  <si>
    <t>Price/case</t>
  </si>
  <si>
    <t>STOCK</t>
  </si>
  <si>
    <t>3 MOUSQUETAIRES</t>
  </si>
  <si>
    <t>Québec</t>
  </si>
  <si>
    <t>Oud Bruin</t>
  </si>
  <si>
    <t>Kellerbier</t>
  </si>
  <si>
    <t>Hopfenweisse</t>
  </si>
  <si>
    <t>Sticke Alt</t>
  </si>
  <si>
    <t>Pale Ale Américain</t>
  </si>
  <si>
    <t>Zwickel/Keller/Landbier</t>
  </si>
  <si>
    <t>Wheat Ale</t>
  </si>
  <si>
    <t>Altbier</t>
  </si>
  <si>
    <t>FLYING MONKEYS</t>
  </si>
  <si>
    <t xml:space="preserve">Hoptical Illusion Almost </t>
  </si>
  <si>
    <t>Canada</t>
  </si>
  <si>
    <t>11.012.005box</t>
  </si>
  <si>
    <t>11.012.006box</t>
  </si>
  <si>
    <t>11.012.007box</t>
  </si>
  <si>
    <t>11.012.008box</t>
  </si>
  <si>
    <t>11.012.009box</t>
  </si>
  <si>
    <t>8.006.001box</t>
  </si>
  <si>
    <t>Black IPA</t>
  </si>
  <si>
    <t>DUNHAM</t>
  </si>
  <si>
    <t>LaPatt Porter Robuste</t>
  </si>
  <si>
    <t>11.004.001box</t>
  </si>
  <si>
    <t>Leo's Early Breakfast IPA</t>
  </si>
  <si>
    <t>Saison du Pinacle</t>
  </si>
  <si>
    <t>Propolis</t>
  </si>
  <si>
    <t>11.004.002box</t>
  </si>
  <si>
    <t>11.004.003box</t>
  </si>
  <si>
    <t>11.004.004box</t>
  </si>
  <si>
    <t>11.004.005box</t>
  </si>
  <si>
    <t>Special Saison</t>
  </si>
  <si>
    <t>Stout</t>
  </si>
  <si>
    <t>1.012.005box</t>
  </si>
  <si>
    <t>WEIRD BEARD</t>
  </si>
  <si>
    <t>Double Perle</t>
  </si>
  <si>
    <t>1.044.003box</t>
  </si>
  <si>
    <t>Leann Follain</t>
  </si>
  <si>
    <t>LES BIERES DE SERVICE  (bières commerciales)</t>
  </si>
  <si>
    <t>KINGFISHER</t>
  </si>
  <si>
    <t>Kingfisher pils</t>
  </si>
  <si>
    <t>Lager</t>
  </si>
  <si>
    <t>India</t>
  </si>
  <si>
    <t>8.008.001box</t>
  </si>
  <si>
    <t>8.008.002box</t>
  </si>
  <si>
    <t>CAN</t>
  </si>
  <si>
    <t>Session IPA</t>
  </si>
  <si>
    <t xml:space="preserve">Hop Ottin </t>
  </si>
  <si>
    <t>9.007.004box</t>
  </si>
  <si>
    <t>WESTONS</t>
  </si>
  <si>
    <t>Old Rosie</t>
  </si>
  <si>
    <t>Cider (craft, unfiltered)</t>
  </si>
  <si>
    <t>1.016.003box</t>
  </si>
  <si>
    <t>FOUNDERS</t>
  </si>
  <si>
    <t>9.021.001box</t>
  </si>
  <si>
    <t>All day IPA  Bottle</t>
  </si>
  <si>
    <t>Blushing Monk</t>
  </si>
  <si>
    <t>9.021.004box</t>
  </si>
  <si>
    <t>9.021.011box</t>
  </si>
  <si>
    <t xml:space="preserve">Strong Fruit Beer </t>
  </si>
  <si>
    <t>London Pride</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</si>
  <si>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</si>
  <si>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</si>
  <si>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</si>
  <si>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</si>
  <si>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</si>
  <si>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</si>
  <si>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</si>
  <si>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</si>
  <si>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</si>
  <si>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</si>
  <si>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</si>
  <si>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</si>
  <si>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</si>
  <si>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1.013.011box</t>
  </si>
  <si>
    <t>Yellow Snow IPA</t>
  </si>
  <si>
    <t>Voodoo serie IV</t>
  </si>
  <si>
    <t>9.017.015box</t>
  </si>
  <si>
    <t>Special Beer Vanilla/Lemon</t>
  </si>
  <si>
    <t>9.017.012box</t>
  </si>
  <si>
    <t>American IPA</t>
  </si>
  <si>
    <t>FLYING DOG</t>
  </si>
  <si>
    <t>Easy IPA</t>
  </si>
  <si>
    <t>Snake Dog (CAN!)</t>
  </si>
  <si>
    <t>10.002.001box</t>
  </si>
  <si>
    <t>9.010.013box</t>
  </si>
  <si>
    <t>ALASKAN</t>
  </si>
  <si>
    <t>Alaskan Smoked Porter</t>
  </si>
  <si>
    <t>Porter (smoked)</t>
  </si>
  <si>
    <t>9.008.001box</t>
  </si>
  <si>
    <t>California Lager</t>
  </si>
  <si>
    <t>American Lager</t>
  </si>
  <si>
    <t>9.012.008box</t>
  </si>
  <si>
    <t>HARVIESTOUN</t>
  </si>
  <si>
    <t xml:space="preserve">Bitter &amp; Twisted </t>
  </si>
  <si>
    <t>Schiehallion</t>
  </si>
  <si>
    <t>The Ridge</t>
  </si>
  <si>
    <t>Old Engine Oil</t>
  </si>
  <si>
    <t>Ola Dubh 12 years</t>
  </si>
  <si>
    <t>Scottish Bitter</t>
  </si>
  <si>
    <t>Scottish Lager</t>
  </si>
  <si>
    <t>Porter/Old Ale</t>
  </si>
  <si>
    <t>Old Ale in whisky cask</t>
  </si>
  <si>
    <t>1.007.008box</t>
  </si>
  <si>
    <t>1.007.009box</t>
  </si>
  <si>
    <t>1.007.010box</t>
  </si>
  <si>
    <t>1.007.003box</t>
  </si>
  <si>
    <t>1.007.004box</t>
  </si>
  <si>
    <t>Kriek</t>
  </si>
  <si>
    <t>Sour Kriek</t>
  </si>
  <si>
    <t>American lager</t>
  </si>
  <si>
    <t>9.016.013box</t>
  </si>
  <si>
    <t>9.016.015box</t>
  </si>
  <si>
    <t>BIRRA DEL BORGO</t>
  </si>
  <si>
    <t>Keto Reporter</t>
  </si>
  <si>
    <t>Porter Tobacco</t>
  </si>
  <si>
    <t>Belgian Ale</t>
  </si>
  <si>
    <t>Maledetta</t>
  </si>
  <si>
    <t>2.003.007box</t>
  </si>
  <si>
    <t>2.003.008box</t>
  </si>
  <si>
    <t>KINN</t>
  </si>
  <si>
    <t>Norway</t>
  </si>
  <si>
    <t>5.006.001box</t>
  </si>
  <si>
    <t>5.006.002box</t>
  </si>
  <si>
    <t>5.006.003box</t>
  </si>
  <si>
    <t>5.006.004box</t>
  </si>
  <si>
    <t>5.006.005box</t>
  </si>
  <si>
    <t>5.006.008box</t>
  </si>
  <si>
    <t>5.006.010box</t>
  </si>
  <si>
    <t>Bresjnev</t>
  </si>
  <si>
    <t>Ivar Aasen-Ol</t>
  </si>
  <si>
    <t>Prestesonen</t>
  </si>
  <si>
    <t>Skoddehav</t>
  </si>
  <si>
    <t>Svartekunst</t>
  </si>
  <si>
    <t>Vestkyst</t>
  </si>
  <si>
    <t>Svart Hav</t>
  </si>
  <si>
    <t>New ! First time in Belgium</t>
  </si>
  <si>
    <t>Barley Wine</t>
  </si>
  <si>
    <t>Fresh</t>
  </si>
  <si>
    <t xml:space="preserve">Les Fûts //  Kegs </t>
  </si>
  <si>
    <t>Type</t>
  </si>
  <si>
    <t>Qté/L</t>
  </si>
  <si>
    <t>KeyKeg</t>
  </si>
  <si>
    <t>Price/Keg</t>
  </si>
  <si>
    <t>Price/L</t>
  </si>
  <si>
    <t>CREW REPUBLIC</t>
  </si>
  <si>
    <t>7:45 Escalation</t>
  </si>
  <si>
    <t>6.012.003box</t>
  </si>
  <si>
    <t>BUDDELSHIP</t>
  </si>
  <si>
    <t>Kohlentrimmer</t>
  </si>
  <si>
    <t>Schwarzbier</t>
  </si>
  <si>
    <t>6.013.002box</t>
  </si>
  <si>
    <t>BRAUKUNSTKELLER</t>
  </si>
  <si>
    <t>6.015.002box</t>
  </si>
  <si>
    <t>6.015.001box</t>
  </si>
  <si>
    <t>6.015.003box</t>
  </si>
  <si>
    <t>Amarsi IPA</t>
  </si>
  <si>
    <t>Laguna IPA</t>
  </si>
  <si>
    <t>Mandarina IPA</t>
  </si>
  <si>
    <t>Hopfenstopfer</t>
  </si>
  <si>
    <t>Citra</t>
  </si>
  <si>
    <t>Incredible Pale Ale</t>
  </si>
  <si>
    <t>6.008.002box</t>
  </si>
  <si>
    <t>6.008.003box</t>
  </si>
  <si>
    <t>New !!</t>
  </si>
  <si>
    <t>Summer Solstice</t>
  </si>
  <si>
    <t>9.007.008box</t>
  </si>
  <si>
    <t>Spicy Ale</t>
  </si>
  <si>
    <t>EMELISSE</t>
  </si>
  <si>
    <t>Holland</t>
  </si>
  <si>
    <t>Double IPA</t>
  </si>
  <si>
    <t>Triple IPA</t>
  </si>
  <si>
    <t>Blond IPA</t>
  </si>
  <si>
    <t>5.006.003KEG</t>
  </si>
  <si>
    <t>7.004.001KEG</t>
  </si>
  <si>
    <t>7.004.005box</t>
  </si>
  <si>
    <t>7.004.006box</t>
  </si>
  <si>
    <t>7.004.007box</t>
  </si>
  <si>
    <t>New !</t>
  </si>
  <si>
    <t>Brutal IPA</t>
  </si>
  <si>
    <t xml:space="preserve">New! </t>
  </si>
  <si>
    <t>9.017.013box</t>
  </si>
  <si>
    <t xml:space="preserve">Snake Dog </t>
  </si>
  <si>
    <t>9.010.007box</t>
  </si>
  <si>
    <t>Pale Ale</t>
  </si>
  <si>
    <t>9.010.004box</t>
  </si>
  <si>
    <t>Easy IPA (CAN!)</t>
  </si>
  <si>
    <t>9.010.014box</t>
  </si>
  <si>
    <t>9.010.013KEG</t>
  </si>
  <si>
    <t>Snake Dog</t>
  </si>
  <si>
    <t>9.010.007KEG</t>
  </si>
  <si>
    <t>New!</t>
  </si>
  <si>
    <t>Fall Hornin's Pumpkin</t>
  </si>
  <si>
    <t>Pumpkin Ale</t>
  </si>
  <si>
    <t>9.007.009box</t>
  </si>
  <si>
    <t>SAMUEL ADAMS</t>
  </si>
  <si>
    <t>Boston Lager</t>
  </si>
  <si>
    <t>Vienna Lager</t>
  </si>
  <si>
    <t>9.001.001box</t>
  </si>
  <si>
    <t>Liberty Ale</t>
  </si>
  <si>
    <t>9.012.004box</t>
  </si>
  <si>
    <t>Brekle's Brown Ale</t>
  </si>
  <si>
    <t>American Brown</t>
  </si>
  <si>
    <t>9.012.001box</t>
  </si>
  <si>
    <t>Bigleaf Maple</t>
  </si>
  <si>
    <t>9.012.009box</t>
  </si>
  <si>
    <t>Amber Ale + Maple</t>
  </si>
  <si>
    <t>PROMO (seasonal)</t>
  </si>
  <si>
    <t>New ! (seasonal)</t>
  </si>
  <si>
    <t>New! (seasonal)</t>
  </si>
  <si>
    <t>PROMO</t>
  </si>
  <si>
    <t>Bières Artisanales en Bouteille /Craft beer in Bottle</t>
  </si>
  <si>
    <t>OAKHAM</t>
  </si>
  <si>
    <t>Green Devil IPA</t>
  </si>
  <si>
    <t>Inferno</t>
  </si>
  <si>
    <t>JHB</t>
  </si>
  <si>
    <t>1.046.001box</t>
  </si>
  <si>
    <t>1.046.004box</t>
  </si>
  <si>
    <t>1.046.002box</t>
  </si>
  <si>
    <t>1.046.003box</t>
  </si>
  <si>
    <t>Golden Ale</t>
  </si>
  <si>
    <t>One Way</t>
  </si>
  <si>
    <t>1.046.004KEG</t>
  </si>
  <si>
    <t>EcoKeg</t>
  </si>
  <si>
    <t>Astaroth</t>
  </si>
  <si>
    <t>Dead Man's Trousers</t>
  </si>
  <si>
    <t>1.046.005KEG</t>
  </si>
  <si>
    <t>1.046.006KEG</t>
  </si>
  <si>
    <t>PAULANER</t>
  </si>
  <si>
    <t>Hefe-Weissbier</t>
  </si>
  <si>
    <t>Hefeweizen</t>
  </si>
  <si>
    <t>6.004.003box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</si>
</sst>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rgb="FFFF3300"/>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CF2513"/>
        <bgColor indexed="64"/>
      </patternFill>
    </fill>
    <fill>
      <patternFill patternType="solid">
        <fgColor rgb="FF92D050"/>
        <bgColor indexed="64"/>
      </patternFill>
    </fill>
    <fill>
      <patternFill patternType="solid">
        <fgColor theme="5"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70C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303">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166" fontId="3" fillId="8" borderId="1" xfId="0" applyNumberFormat="1" applyFont="1" applyFill="1" applyBorder="1" applyAlignment="1">
      <alignment vertical="center"/>
    </xf>
    <xf numFmtId="0" fontId="17" fillId="0" borderId="0" xfId="0" applyFont="1"/>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0" borderId="1" xfId="9" applyNumberFormat="1" applyFont="1" applyFill="1" applyBorder="1" applyAlignment="1">
      <alignment horizontal="center" vertical="center"/>
    </xf>
    <xf numFmtId="17" fontId="13" fillId="11"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4"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17" fontId="13" fillId="9" borderId="1" xfId="9" applyNumberFormat="1" applyFont="1" applyFill="1" applyBorder="1" applyAlignment="1">
      <alignment horizontal="center" vertical="center"/>
    </xf>
    <xf numFmtId="17" fontId="13" fillId="13" borderId="1" xfId="9" applyNumberFormat="1" applyFont="1" applyFill="1" applyBorder="1" applyAlignment="1">
      <alignment horizontal="center" vertical="center"/>
    </xf>
    <xf numFmtId="0" fontId="18" fillId="4" borderId="0" xfId="0" applyFont="1" applyFill="1" applyBorder="1" applyAlignment="1">
      <alignment horizontal="center" vertical="center" wrapText="1"/>
    </xf>
    <xf numFmtId="0" fontId="19" fillId="4" borderId="2" xfId="0" applyFont="1" applyFill="1" applyBorder="1" applyAlignment="1">
      <alignment horizontal="left" vertical="center"/>
    </xf>
    <xf numFmtId="0" fontId="20" fillId="4" borderId="0" xfId="0" applyFont="1" applyFill="1" applyBorder="1" applyAlignment="1">
      <alignment horizontal="left" vertical="center"/>
    </xf>
    <xf numFmtId="0" fontId="21" fillId="0" borderId="0" xfId="0" applyFont="1"/>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22" fillId="4" borderId="1" xfId="9" applyFont="1" applyFill="1" applyBorder="1" applyAlignment="1">
      <alignment vertical="center" wrapText="1"/>
    </xf>
    <xf numFmtId="0" fontId="23" fillId="4" borderId="1" xfId="9" applyFont="1" applyFill="1" applyBorder="1" applyAlignment="1">
      <alignment horizontal="left" vertical="center"/>
    </xf>
    <xf numFmtId="10" fontId="24" fillId="4" borderId="1" xfId="9" applyNumberFormat="1" applyFont="1" applyFill="1" applyBorder="1" applyAlignment="1">
      <alignment horizontal="center" vertical="center"/>
    </xf>
    <xf numFmtId="0" fontId="24" fillId="4" borderId="1" xfId="9" applyNumberFormat="1" applyFont="1" applyFill="1" applyBorder="1" applyAlignment="1">
      <alignment horizontal="center" vertical="center"/>
    </xf>
    <xf numFmtId="1"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xf>
    <xf numFmtId="17"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wrapText="1"/>
    </xf>
    <xf numFmtId="166" fontId="23" fillId="4" borderId="1" xfId="0" applyNumberFormat="1" applyFont="1" applyFill="1" applyBorder="1" applyAlignment="1">
      <alignment vertical="center"/>
    </xf>
    <xf numFmtId="0" fontId="23" fillId="4"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6" fillId="0" borderId="0" xfId="0" applyFont="1" applyFill="1"/>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166" fontId="28" fillId="24" borderId="1" xfId="0" applyNumberFormat="1" applyFont="1" applyFill="1" applyBorder="1" applyAlignment="1">
      <alignment vertical="center"/>
    </xf>
    <xf numFmtId="0" fontId="16" fillId="24" borderId="0" xfId="0" applyFont="1" applyFill="1"/>
    <xf numFmtId="0" fontId="30" fillId="9" borderId="0" xfId="0" applyFont="1" applyFill="1"/>
    <xf numFmtId="0" fontId="11" fillId="25" borderId="1" xfId="9" applyFont="1" applyFill="1" applyBorder="1" applyAlignment="1">
      <alignment vertical="center" wrapText="1"/>
    </xf>
    <xf numFmtId="0" fontId="12" fillId="25" borderId="1" xfId="9" applyFont="1" applyFill="1" applyBorder="1" applyAlignment="1">
      <alignment horizontal="left" vertical="center"/>
    </xf>
    <xf numFmtId="0" fontId="15" fillId="25" borderId="1" xfId="9" applyFont="1" applyFill="1" applyBorder="1" applyAlignment="1">
      <alignment horizontal="left" vertical="center"/>
    </xf>
    <xf numFmtId="10" fontId="13" fillId="25" borderId="1" xfId="9" applyNumberFormat="1" applyFont="1" applyFill="1" applyBorder="1" applyAlignment="1">
      <alignment horizontal="center" vertical="center"/>
    </xf>
    <xf numFmtId="0" fontId="13" fillId="25" borderId="1" xfId="9" applyNumberFormat="1" applyFont="1" applyFill="1" applyBorder="1" applyAlignment="1">
      <alignment horizontal="center" vertical="center"/>
    </xf>
    <xf numFmtId="1"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xf>
    <xf numFmtId="17"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wrapText="1"/>
    </xf>
    <xf numFmtId="166" fontId="3" fillId="25" borderId="1" xfId="0" applyNumberFormat="1" applyFont="1" applyFill="1" applyBorder="1" applyAlignment="1">
      <alignment vertical="center"/>
    </xf>
    <xf numFmtId="0" fontId="3" fillId="25" borderId="1" xfId="0" applyNumberFormat="1" applyFont="1" applyFill="1" applyBorder="1" applyAlignment="1">
      <alignment vertical="center"/>
    </xf>
    <xf numFmtId="10" fontId="27" fillId="4" borderId="0"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0" fontId="28" fillId="4" borderId="0" xfId="0" applyFont="1" applyFill="1" applyBorder="1" applyAlignment="1">
      <alignment horizontal="left" vertical="center" wrapText="1"/>
    </xf>
    <xf numFmtId="0" fontId="0" fillId="6" borderId="0" xfId="0" applyFill="1" applyAlignment="1">
      <alignment horizontal="center" vertical="center" wrapText="1"/>
    </xf>
    <xf numFmtId="0" fontId="25" fillId="6" borderId="0" xfId="0" applyFont="1" applyFill="1" applyAlignment="1">
      <alignment horizontal="center" vertical="center" wrapText="1"/>
    </xf>
    <xf numFmtId="0" fontId="26"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9" fillId="9" borderId="6" xfId="9" applyFont="1" applyFill="1" applyBorder="1" applyAlignment="1">
      <alignment horizontal="center" vertical="center"/>
    </xf>
    <xf numFmtId="0" fontId="29" fillId="9" borderId="7" xfId="9" applyFont="1" applyFill="1" applyBorder="1" applyAlignment="1">
      <alignment horizontal="center" vertical="center"/>
    </xf>
    <xf numFmtId="0" fontId="29" fillId="9" borderId="8" xfId="9" applyFont="1" applyFill="1" applyBorder="1" applyAlignment="1">
      <alignment horizontal="center" vertical="center"/>
    </xf>
    <xf numFmtId="0" fontId="11" fillId="26" borderId="1" xfId="9" applyFont="1" applyFill="1" applyBorder="1" applyAlignment="1">
      <alignment vertical="center" wrapText="1"/>
    </xf>
    <xf numFmtId="0" fontId="12" fillId="26" borderId="1" xfId="9" applyFont="1" applyFill="1" applyBorder="1" applyAlignment="1">
      <alignment horizontal="left" vertical="center"/>
    </xf>
    <xf numFmtId="0" fontId="15" fillId="26" borderId="1" xfId="9" applyFont="1" applyFill="1" applyBorder="1" applyAlignment="1">
      <alignment horizontal="left" vertical="center"/>
    </xf>
    <xf numFmtId="10" fontId="13" fillId="26" borderId="1" xfId="9" applyNumberFormat="1" applyFont="1" applyFill="1" applyBorder="1" applyAlignment="1">
      <alignment horizontal="center" vertical="center"/>
    </xf>
    <xf numFmtId="0" fontId="13" fillId="26" borderId="1" xfId="9" applyNumberFormat="1" applyFont="1" applyFill="1" applyBorder="1" applyAlignment="1">
      <alignment horizontal="center" vertical="center"/>
    </xf>
    <xf numFmtId="1"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xf>
    <xf numFmtId="17"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wrapText="1"/>
    </xf>
    <xf numFmtId="166" fontId="3" fillId="26" borderId="1" xfId="0" applyNumberFormat="1" applyFont="1" applyFill="1" applyBorder="1" applyAlignment="1">
      <alignment vertical="center"/>
    </xf>
    <xf numFmtId="0" fontId="3" fillId="26" borderId="1" xfId="0" applyNumberFormat="1" applyFont="1" applyFill="1" applyBorder="1" applyAlignment="1">
      <alignment vertical="center"/>
    </xf>
    <xf numFmtId="0" fontId="11" fillId="27" borderId="1" xfId="9" applyFont="1" applyFill="1" applyBorder="1" applyAlignment="1">
      <alignment vertical="center" wrapText="1"/>
    </xf>
    <xf numFmtId="0" fontId="12" fillId="27" borderId="1" xfId="9" applyFont="1" applyFill="1" applyBorder="1" applyAlignment="1">
      <alignment horizontal="left" vertical="center"/>
    </xf>
    <xf numFmtId="0" fontId="15" fillId="27" borderId="1" xfId="9" applyFont="1" applyFill="1" applyBorder="1" applyAlignment="1">
      <alignment horizontal="left" vertical="center"/>
    </xf>
    <xf numFmtId="10" fontId="13" fillId="27" borderId="1" xfId="9" applyNumberFormat="1" applyFont="1" applyFill="1" applyBorder="1" applyAlignment="1">
      <alignment horizontal="center" vertical="center"/>
    </xf>
    <xf numFmtId="0" fontId="13" fillId="27" borderId="1" xfId="9" applyNumberFormat="1" applyFont="1" applyFill="1" applyBorder="1" applyAlignment="1">
      <alignment horizontal="center" vertical="center"/>
    </xf>
    <xf numFmtId="1"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xf>
    <xf numFmtId="17"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wrapText="1"/>
    </xf>
    <xf numFmtId="166" fontId="3" fillId="27" borderId="1" xfId="0" applyNumberFormat="1" applyFont="1" applyFill="1" applyBorder="1" applyAlignment="1">
      <alignment vertical="center"/>
    </xf>
    <xf numFmtId="0" fontId="3" fillId="27" borderId="1" xfId="0" applyNumberFormat="1" applyFont="1" applyFill="1" applyBorder="1" applyAlignment="1">
      <alignment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381000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434340</xdr:colOff>
      <xdr:row>0</xdr:row>
      <xdr:rowOff>0</xdr:rowOff>
    </xdr:from>
    <xdr:to>
      <xdr:col>9</xdr:col>
      <xdr:colOff>525780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74280" y="0"/>
          <a:ext cx="617220" cy="601980"/>
        </a:xfrm>
        <a:prstGeom prst="rect">
          <a:avLst/>
        </a:prstGeom>
        <a:noFill/>
        <a:ln w="9525">
          <a:noFill/>
          <a:miter lim="800000"/>
          <a:headEnd/>
          <a:tailEnd/>
        </a:ln>
      </xdr:spPr>
    </xdr:pic>
    <xdr:clientData/>
  </xdr:twoCellAnchor>
  <xdr:twoCellAnchor editAs="oneCell">
    <xdr:from>
      <xdr:col>9</xdr:col>
      <xdr:colOff>518160</xdr:colOff>
      <xdr:row>0</xdr:row>
      <xdr:rowOff>0</xdr:rowOff>
    </xdr:from>
    <xdr:to>
      <xdr:col>11</xdr:col>
      <xdr:colOff>144780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83880" y="0"/>
          <a:ext cx="853440" cy="601980"/>
        </a:xfrm>
        <a:prstGeom prst="rect">
          <a:avLst/>
        </a:prstGeom>
        <a:noFill/>
        <a:ln w="9525">
          <a:noFill/>
          <a:miter lim="800000"/>
          <a:headEnd/>
          <a:tailEnd/>
        </a:ln>
      </xdr:spPr>
    </xdr:pic>
    <xdr:clientData/>
  </xdr:twoCellAnchor>
  <xdr:twoCellAnchor editAs="oneCell">
    <xdr:from>
      <xdr:col>11</xdr:col>
      <xdr:colOff>83820</xdr:colOff>
      <xdr:row>0</xdr:row>
      <xdr:rowOff>0</xdr:rowOff>
    </xdr:from>
    <xdr:to>
      <xdr:col>13</xdr:col>
      <xdr:colOff>274320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8976360" y="0"/>
          <a:ext cx="1051560" cy="609600"/>
        </a:xfrm>
        <a:prstGeom prst="rect">
          <a:avLst/>
        </a:prstGeom>
        <a:noFill/>
        <a:ln w="9525">
          <a:noFill/>
          <a:miter lim="800000"/>
          <a:headEnd/>
          <a:tailEnd/>
        </a:ln>
      </xdr:spPr>
    </xdr:pic>
    <xdr:clientData/>
  </xdr:twoCellAnchor>
  <xdr:twoCellAnchor editAs="oneCell">
    <xdr:from>
      <xdr:col>13</xdr:col>
      <xdr:colOff>236220</xdr:colOff>
      <xdr:row>0</xdr:row>
      <xdr:rowOff>0</xdr:rowOff>
    </xdr:from>
    <xdr:to>
      <xdr:col>14</xdr:col>
      <xdr:colOff>541020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9966960" y="0"/>
          <a:ext cx="61722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26"/>
  <sheetViews>
    <sheetView tabSelected="1" workbookViewId="0">
      <selection activeCell="P53" sqref="P53"/>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 customWidth="1"/>
    <col min="9" max="9" width="7.6640625" style="1" customWidth="1"/>
    <col min="10" max="10" width="9.44140625" customWidth="1"/>
    <col min="11" max="11" width="8.44140625" customWidth="1"/>
    <col min="12" max="12" width="7.33203125" style="1" customWidth="1"/>
    <col min="13" max="13" width="5.88671875" style="17" customWidth="1"/>
    <col min="14" max="14" width="5.33203125" customWidth="1"/>
    <col min="15" max="15" width="8.109375" style="18" customWidth="1"/>
    <col min="16" max="16" width="25.6640625" customWidth="1"/>
    <col min="17" max="17" width="12.77734375" customWidth="1"/>
  </cols>
  <sheetData>
    <row r="1" spans="1:16" s="1" customFormat="1" ht="34.200000000000003" customHeight="1">
      <c r="A1" s="130" t="s">
        <v>72</v>
      </c>
      <c r="B1" s="131" t="s">
        <v>73</v>
      </c>
      <c r="C1" s="132"/>
      <c r="D1" s="266"/>
      <c r="E1" s="266"/>
      <c r="F1" s="266"/>
      <c r="G1" s="267"/>
      <c r="H1" s="267"/>
      <c r="I1" s="267"/>
      <c r="J1" s="267"/>
      <c r="K1" s="267"/>
      <c r="L1" s="267"/>
      <c r="M1" s="267"/>
      <c r="N1" s="268"/>
    </row>
    <row r="2" spans="1:16" s="133" customFormat="1" ht="14.4" customHeight="1">
      <c r="A2" s="271"/>
      <c r="B2" s="271"/>
      <c r="C2" s="271"/>
      <c r="D2" s="271"/>
      <c r="E2" s="271"/>
      <c r="F2" s="271"/>
      <c r="G2" s="269"/>
      <c r="H2" s="269"/>
      <c r="I2" s="269"/>
      <c r="J2" s="269"/>
      <c r="K2" s="269"/>
      <c r="L2" s="269"/>
      <c r="M2" s="269"/>
      <c r="N2" s="270"/>
    </row>
    <row r="3" spans="1:16" s="254" customFormat="1" ht="17.399999999999999" customHeight="1">
      <c r="A3" s="278" t="s">
        <v>242</v>
      </c>
      <c r="B3" s="279"/>
      <c r="C3" s="279"/>
      <c r="D3" s="279"/>
      <c r="E3" s="279"/>
      <c r="F3" s="279"/>
      <c r="G3" s="279"/>
      <c r="H3" s="279"/>
      <c r="I3" s="279"/>
      <c r="J3" s="279"/>
      <c r="K3" s="279"/>
      <c r="L3" s="279"/>
      <c r="M3" s="279"/>
      <c r="N3" s="279"/>
      <c r="O3" s="280"/>
    </row>
    <row r="4" spans="1:16" s="1" customFormat="1" ht="15.6" customHeight="1">
      <c r="A4" s="156" t="s">
        <v>91</v>
      </c>
      <c r="B4" s="157" t="s">
        <v>92</v>
      </c>
      <c r="C4" s="157" t="s">
        <v>93</v>
      </c>
      <c r="D4" s="158" t="s">
        <v>94</v>
      </c>
      <c r="E4" s="159" t="s">
        <v>243</v>
      </c>
      <c r="F4" s="160" t="s">
        <v>244</v>
      </c>
      <c r="G4" s="160" t="s">
        <v>97</v>
      </c>
      <c r="H4" s="161" t="s">
        <v>98</v>
      </c>
      <c r="I4" s="162" t="s">
        <v>99</v>
      </c>
      <c r="J4" s="163" t="s">
        <v>100</v>
      </c>
      <c r="K4" s="164" t="s">
        <v>246</v>
      </c>
      <c r="L4" s="164" t="s">
        <v>247</v>
      </c>
      <c r="M4" s="165" t="s">
        <v>103</v>
      </c>
      <c r="N4" s="165"/>
      <c r="O4" s="164"/>
      <c r="P4" s="49"/>
    </row>
    <row r="5" spans="1:16" s="1" customFormat="1" ht="15.6" customHeight="1">
      <c r="A5" s="90" t="s">
        <v>223</v>
      </c>
      <c r="B5" s="91" t="s">
        <v>234</v>
      </c>
      <c r="C5" s="92" t="s">
        <v>5</v>
      </c>
      <c r="D5" s="93">
        <v>5.7000000000000002E-2</v>
      </c>
      <c r="E5" s="94" t="s">
        <v>245</v>
      </c>
      <c r="F5" s="95">
        <v>20</v>
      </c>
      <c r="G5" s="95" t="s">
        <v>276</v>
      </c>
      <c r="H5" s="96" t="s">
        <v>324</v>
      </c>
      <c r="I5" s="123" t="s">
        <v>241</v>
      </c>
      <c r="J5" s="97" t="s">
        <v>224</v>
      </c>
      <c r="K5" s="98">
        <v>84.9</v>
      </c>
      <c r="L5" s="98">
        <f t="shared" ref="L5:L8" si="0">(K5/F5)</f>
        <v>4.2450000000000001</v>
      </c>
      <c r="M5" s="99">
        <v>1</v>
      </c>
      <c r="N5" s="99">
        <v>0</v>
      </c>
      <c r="O5" s="19">
        <f t="shared" ref="O5:O8" si="1">(N5*K5)</f>
        <v>0</v>
      </c>
      <c r="P5" s="49"/>
    </row>
    <row r="6" spans="1:16" s="1" customFormat="1" ht="15.6" customHeight="1">
      <c r="A6" s="37" t="s">
        <v>271</v>
      </c>
      <c r="B6" s="38" t="s">
        <v>275</v>
      </c>
      <c r="C6" s="39" t="s">
        <v>3</v>
      </c>
      <c r="D6" s="40">
        <v>7.0000000000000007E-2</v>
      </c>
      <c r="E6" s="41" t="s">
        <v>245</v>
      </c>
      <c r="F6" s="42">
        <v>30</v>
      </c>
      <c r="G6" s="42" t="s">
        <v>277</v>
      </c>
      <c r="H6" s="43" t="s">
        <v>324</v>
      </c>
      <c r="I6" s="124" t="s">
        <v>241</v>
      </c>
      <c r="J6" s="44" t="s">
        <v>272</v>
      </c>
      <c r="K6" s="45">
        <v>128.51</v>
      </c>
      <c r="L6" s="45">
        <f t="shared" si="0"/>
        <v>4.2836666666666661</v>
      </c>
      <c r="M6" s="46">
        <v>1</v>
      </c>
      <c r="N6" s="46">
        <v>0</v>
      </c>
      <c r="O6" s="19">
        <f t="shared" si="1"/>
        <v>0</v>
      </c>
      <c r="P6" s="49" t="s">
        <v>294</v>
      </c>
    </row>
    <row r="7" spans="1:16" s="1" customFormat="1" ht="15.6" customHeight="1">
      <c r="A7" s="110" t="s">
        <v>184</v>
      </c>
      <c r="B7" s="111" t="s">
        <v>185</v>
      </c>
      <c r="C7" s="112" t="s">
        <v>149</v>
      </c>
      <c r="D7" s="113">
        <v>4.7E-2</v>
      </c>
      <c r="E7" s="114" t="s">
        <v>245</v>
      </c>
      <c r="F7" s="115">
        <v>30</v>
      </c>
      <c r="G7" s="115" t="s">
        <v>291</v>
      </c>
      <c r="H7" s="116" t="s">
        <v>324</v>
      </c>
      <c r="I7" s="126" t="s">
        <v>241</v>
      </c>
      <c r="J7" s="117" t="s">
        <v>1</v>
      </c>
      <c r="K7" s="118">
        <v>118.5</v>
      </c>
      <c r="L7" s="118">
        <f t="shared" si="0"/>
        <v>3.95</v>
      </c>
      <c r="M7" s="119">
        <v>1</v>
      </c>
      <c r="N7" s="119">
        <v>0</v>
      </c>
      <c r="O7" s="19">
        <f t="shared" si="1"/>
        <v>0</v>
      </c>
      <c r="P7" s="49" t="s">
        <v>294</v>
      </c>
    </row>
    <row r="8" spans="1:16" s="1" customFormat="1" ht="15.6" customHeight="1">
      <c r="A8" s="110" t="s">
        <v>184</v>
      </c>
      <c r="B8" s="111" t="s">
        <v>292</v>
      </c>
      <c r="C8" s="112" t="s">
        <v>3</v>
      </c>
      <c r="D8" s="113">
        <v>7.0999999999999994E-2</v>
      </c>
      <c r="E8" s="114" t="s">
        <v>245</v>
      </c>
      <c r="F8" s="115">
        <v>30</v>
      </c>
      <c r="G8" s="115" t="s">
        <v>293</v>
      </c>
      <c r="H8" s="116" t="s">
        <v>324</v>
      </c>
      <c r="I8" s="126" t="s">
        <v>241</v>
      </c>
      <c r="J8" s="117" t="s">
        <v>1</v>
      </c>
      <c r="K8" s="118">
        <v>119.5</v>
      </c>
      <c r="L8" s="118">
        <f t="shared" si="0"/>
        <v>3.9833333333333334</v>
      </c>
      <c r="M8" s="119">
        <v>3</v>
      </c>
      <c r="N8" s="119">
        <v>0</v>
      </c>
      <c r="O8" s="19">
        <f t="shared" si="1"/>
        <v>0</v>
      </c>
      <c r="P8" s="49" t="s">
        <v>294</v>
      </c>
    </row>
    <row r="9" spans="1:16" s="1" customFormat="1" ht="15.6" customHeight="1">
      <c r="A9" s="281" t="s">
        <v>315</v>
      </c>
      <c r="B9" s="282" t="s">
        <v>316</v>
      </c>
      <c r="C9" s="283" t="s">
        <v>3</v>
      </c>
      <c r="D9" s="284">
        <v>0.06</v>
      </c>
      <c r="E9" s="285" t="s">
        <v>326</v>
      </c>
      <c r="F9" s="286">
        <v>30</v>
      </c>
      <c r="G9" s="286" t="s">
        <v>325</v>
      </c>
      <c r="H9" s="287" t="s">
        <v>324</v>
      </c>
      <c r="I9" s="288" t="s">
        <v>241</v>
      </c>
      <c r="J9" s="289" t="s">
        <v>1</v>
      </c>
      <c r="K9" s="290">
        <v>109.8</v>
      </c>
      <c r="L9" s="290">
        <f t="shared" ref="L9" si="2">(K9/F9)</f>
        <v>3.6599999999999997</v>
      </c>
      <c r="M9" s="291">
        <v>8</v>
      </c>
      <c r="N9" s="291">
        <v>0</v>
      </c>
      <c r="O9" s="19">
        <f t="shared" ref="O9" si="3">(N9*K9)</f>
        <v>0</v>
      </c>
      <c r="P9" s="49" t="s">
        <v>294</v>
      </c>
    </row>
    <row r="10" spans="1:16" s="1" customFormat="1" ht="15.6" customHeight="1">
      <c r="A10" s="281" t="s">
        <v>315</v>
      </c>
      <c r="B10" s="282" t="s">
        <v>327</v>
      </c>
      <c r="C10" s="283" t="s">
        <v>323</v>
      </c>
      <c r="D10" s="284">
        <v>5.5E-2</v>
      </c>
      <c r="E10" s="285" t="s">
        <v>326</v>
      </c>
      <c r="F10" s="286">
        <v>30</v>
      </c>
      <c r="G10" s="286" t="s">
        <v>329</v>
      </c>
      <c r="H10" s="287" t="s">
        <v>324</v>
      </c>
      <c r="I10" s="288" t="s">
        <v>241</v>
      </c>
      <c r="J10" s="289" t="s">
        <v>1</v>
      </c>
      <c r="K10" s="290">
        <v>106.5</v>
      </c>
      <c r="L10" s="290">
        <f t="shared" ref="L10" si="4">(K10/F10)</f>
        <v>3.55</v>
      </c>
      <c r="M10" s="291">
        <v>4</v>
      </c>
      <c r="N10" s="291">
        <v>0</v>
      </c>
      <c r="O10" s="19">
        <f t="shared" ref="O10" si="5">(N10*K10)</f>
        <v>0</v>
      </c>
      <c r="P10" s="49" t="s">
        <v>294</v>
      </c>
    </row>
    <row r="11" spans="1:16" s="1" customFormat="1" ht="15.6" customHeight="1">
      <c r="A11" s="281" t="s">
        <v>315</v>
      </c>
      <c r="B11" s="282" t="s">
        <v>328</v>
      </c>
      <c r="C11" s="283" t="s">
        <v>3</v>
      </c>
      <c r="D11" s="284">
        <v>5.7000000000000002E-2</v>
      </c>
      <c r="E11" s="285" t="s">
        <v>326</v>
      </c>
      <c r="F11" s="286">
        <v>30</v>
      </c>
      <c r="G11" s="286" t="s">
        <v>330</v>
      </c>
      <c r="H11" s="287" t="s">
        <v>324</v>
      </c>
      <c r="I11" s="288" t="s">
        <v>241</v>
      </c>
      <c r="J11" s="289" t="s">
        <v>1</v>
      </c>
      <c r="K11" s="290">
        <v>106.5</v>
      </c>
      <c r="L11" s="290">
        <f t="shared" ref="L11" si="6">(K11/F11)</f>
        <v>3.55</v>
      </c>
      <c r="M11" s="291">
        <v>4</v>
      </c>
      <c r="N11" s="291">
        <v>0</v>
      </c>
      <c r="O11" s="19">
        <f t="shared" ref="O11" si="7">(N11*K11)</f>
        <v>0</v>
      </c>
      <c r="P11" s="49" t="s">
        <v>294</v>
      </c>
    </row>
    <row r="12" spans="1:16" s="1" customFormat="1">
      <c r="A12" s="4"/>
      <c r="B12" s="5"/>
      <c r="C12" s="25"/>
      <c r="D12" s="22"/>
      <c r="E12" s="10"/>
      <c r="F12" s="11"/>
      <c r="G12" s="11"/>
      <c r="H12" s="12"/>
      <c r="I12" s="12"/>
      <c r="J12" s="13"/>
      <c r="K12" s="14"/>
      <c r="L12" s="14"/>
      <c r="M12" s="16"/>
      <c r="N12" s="16"/>
      <c r="O12" s="19"/>
    </row>
    <row r="13" spans="1:16" s="254" customFormat="1" ht="19.2" customHeight="1">
      <c r="A13" s="278" t="s">
        <v>314</v>
      </c>
      <c r="B13" s="279"/>
      <c r="C13" s="279"/>
      <c r="D13" s="279"/>
      <c r="E13" s="279"/>
      <c r="F13" s="279"/>
      <c r="G13" s="279"/>
      <c r="H13" s="279"/>
      <c r="I13" s="279"/>
      <c r="J13" s="279"/>
      <c r="K13" s="279"/>
      <c r="L13" s="279"/>
      <c r="M13" s="279"/>
      <c r="N13" s="279"/>
      <c r="O13" s="280"/>
    </row>
    <row r="14" spans="1:16" s="1" customFormat="1" ht="15.6" customHeight="1">
      <c r="A14" s="156" t="s">
        <v>91</v>
      </c>
      <c r="B14" s="157" t="s">
        <v>92</v>
      </c>
      <c r="C14" s="157" t="s">
        <v>93</v>
      </c>
      <c r="D14" s="158" t="s">
        <v>94</v>
      </c>
      <c r="E14" s="159" t="s">
        <v>95</v>
      </c>
      <c r="F14" s="160" t="s">
        <v>96</v>
      </c>
      <c r="G14" s="160" t="s">
        <v>97</v>
      </c>
      <c r="H14" s="161" t="s">
        <v>98</v>
      </c>
      <c r="I14" s="162" t="s">
        <v>99</v>
      </c>
      <c r="J14" s="163" t="s">
        <v>100</v>
      </c>
      <c r="K14" s="164" t="s">
        <v>102</v>
      </c>
      <c r="L14" s="164" t="s">
        <v>101</v>
      </c>
      <c r="M14" s="165" t="s">
        <v>103</v>
      </c>
      <c r="N14" s="165"/>
      <c r="O14" s="164"/>
      <c r="P14" s="49"/>
    </row>
    <row r="15" spans="1:16" s="1" customFormat="1" ht="15.6" customHeight="1">
      <c r="A15" s="255" t="s">
        <v>196</v>
      </c>
      <c r="B15" s="256" t="s">
        <v>197</v>
      </c>
      <c r="C15" s="257" t="s">
        <v>202</v>
      </c>
      <c r="D15" s="258">
        <v>4.2000000000000003E-2</v>
      </c>
      <c r="E15" s="259">
        <v>24</v>
      </c>
      <c r="F15" s="260">
        <v>33</v>
      </c>
      <c r="G15" s="260" t="s">
        <v>206</v>
      </c>
      <c r="H15" s="261" t="s">
        <v>0</v>
      </c>
      <c r="I15" s="262">
        <v>42644</v>
      </c>
      <c r="J15" s="263" t="s">
        <v>6</v>
      </c>
      <c r="K15" s="264">
        <v>33.590000000000003</v>
      </c>
      <c r="L15" s="264">
        <f t="shared" ref="L15:L61" si="8">(K15/E15)</f>
        <v>1.3995833333333334</v>
      </c>
      <c r="M15" s="265">
        <v>6</v>
      </c>
      <c r="N15" s="265">
        <v>0</v>
      </c>
      <c r="O15" s="19">
        <f t="shared" ref="O15:O61" si="9">(N15*K15)</f>
        <v>0</v>
      </c>
      <c r="P15" s="49"/>
    </row>
    <row r="16" spans="1:16" s="1" customFormat="1" ht="15.6" customHeight="1">
      <c r="A16" s="255" t="s">
        <v>196</v>
      </c>
      <c r="B16" s="256" t="s">
        <v>198</v>
      </c>
      <c r="C16" s="257" t="s">
        <v>203</v>
      </c>
      <c r="D16" s="258">
        <v>4.8000000000000001E-2</v>
      </c>
      <c r="E16" s="259">
        <v>24</v>
      </c>
      <c r="F16" s="260">
        <v>33</v>
      </c>
      <c r="G16" s="260" t="s">
        <v>207</v>
      </c>
      <c r="H16" s="261" t="s">
        <v>0</v>
      </c>
      <c r="I16" s="262">
        <v>42705</v>
      </c>
      <c r="J16" s="263" t="s">
        <v>6</v>
      </c>
      <c r="K16" s="264">
        <v>33.590000000000003</v>
      </c>
      <c r="L16" s="264">
        <f t="shared" si="8"/>
        <v>1.3995833333333334</v>
      </c>
      <c r="M16" s="265">
        <v>6</v>
      </c>
      <c r="N16" s="265">
        <v>0</v>
      </c>
      <c r="O16" s="19">
        <f t="shared" si="9"/>
        <v>0</v>
      </c>
      <c r="P16" s="49"/>
    </row>
    <row r="17" spans="1:16" s="1" customFormat="1" ht="15.6" customHeight="1">
      <c r="A17" s="255" t="s">
        <v>196</v>
      </c>
      <c r="B17" s="256" t="s">
        <v>199</v>
      </c>
      <c r="C17" s="257" t="s">
        <v>11</v>
      </c>
      <c r="D17" s="258">
        <v>0.05</v>
      </c>
      <c r="E17" s="259">
        <v>24</v>
      </c>
      <c r="F17" s="260">
        <v>33</v>
      </c>
      <c r="G17" s="260" t="s">
        <v>208</v>
      </c>
      <c r="H17" s="261" t="s">
        <v>0</v>
      </c>
      <c r="I17" s="262">
        <v>42552</v>
      </c>
      <c r="J17" s="263" t="s">
        <v>6</v>
      </c>
      <c r="K17" s="264">
        <v>33.590000000000003</v>
      </c>
      <c r="L17" s="264">
        <f t="shared" si="8"/>
        <v>1.3995833333333334</v>
      </c>
      <c r="M17" s="265">
        <v>2</v>
      </c>
      <c r="N17" s="265">
        <v>0</v>
      </c>
      <c r="O17" s="19">
        <f t="shared" si="9"/>
        <v>0</v>
      </c>
      <c r="P17" s="49"/>
    </row>
    <row r="18" spans="1:16" s="1" customFormat="1" ht="15.6" customHeight="1">
      <c r="A18" s="255" t="s">
        <v>196</v>
      </c>
      <c r="B18" s="256" t="s">
        <v>200</v>
      </c>
      <c r="C18" s="257" t="s">
        <v>204</v>
      </c>
      <c r="D18" s="258">
        <v>0.06</v>
      </c>
      <c r="E18" s="259">
        <v>24</v>
      </c>
      <c r="F18" s="260">
        <v>33</v>
      </c>
      <c r="G18" s="260" t="s">
        <v>209</v>
      </c>
      <c r="H18" s="261" t="s">
        <v>0</v>
      </c>
      <c r="I18" s="262">
        <v>42644</v>
      </c>
      <c r="J18" s="263" t="s">
        <v>6</v>
      </c>
      <c r="K18" s="264">
        <v>37.590000000000003</v>
      </c>
      <c r="L18" s="264">
        <f t="shared" si="8"/>
        <v>1.5662500000000001</v>
      </c>
      <c r="M18" s="265">
        <v>4</v>
      </c>
      <c r="N18" s="265">
        <v>0</v>
      </c>
      <c r="O18" s="19">
        <f t="shared" si="9"/>
        <v>0</v>
      </c>
      <c r="P18" s="49"/>
    </row>
    <row r="19" spans="1:16" s="1" customFormat="1" ht="15.6" customHeight="1">
      <c r="A19" s="255" t="s">
        <v>196</v>
      </c>
      <c r="B19" s="256" t="s">
        <v>201</v>
      </c>
      <c r="C19" s="257" t="s">
        <v>205</v>
      </c>
      <c r="D19" s="258">
        <v>0.08</v>
      </c>
      <c r="E19" s="259">
        <v>12</v>
      </c>
      <c r="F19" s="260">
        <v>33</v>
      </c>
      <c r="G19" s="260" t="s">
        <v>210</v>
      </c>
      <c r="H19" s="261" t="s">
        <v>0</v>
      </c>
      <c r="I19" s="262">
        <v>43101</v>
      </c>
      <c r="J19" s="263" t="s">
        <v>6</v>
      </c>
      <c r="K19" s="264">
        <v>38.89</v>
      </c>
      <c r="L19" s="264">
        <f t="shared" si="8"/>
        <v>3.2408333333333332</v>
      </c>
      <c r="M19" s="265">
        <v>6</v>
      </c>
      <c r="N19" s="265">
        <v>0</v>
      </c>
      <c r="O19" s="19">
        <f t="shared" si="9"/>
        <v>0</v>
      </c>
      <c r="P19" s="49"/>
    </row>
    <row r="20" spans="1:16" s="1" customFormat="1" ht="15.6" customHeight="1">
      <c r="A20" s="281" t="s">
        <v>315</v>
      </c>
      <c r="B20" s="282" t="s">
        <v>316</v>
      </c>
      <c r="C20" s="283" t="s">
        <v>3</v>
      </c>
      <c r="D20" s="284">
        <v>0.06</v>
      </c>
      <c r="E20" s="285">
        <v>12</v>
      </c>
      <c r="F20" s="286">
        <v>50</v>
      </c>
      <c r="G20" s="286" t="s">
        <v>320</v>
      </c>
      <c r="H20" s="287" t="s">
        <v>0</v>
      </c>
      <c r="I20" s="288"/>
      <c r="J20" s="289" t="s">
        <v>4</v>
      </c>
      <c r="K20" s="290">
        <v>23.44</v>
      </c>
      <c r="L20" s="290">
        <f t="shared" ref="L20" si="10">(K20/E20)</f>
        <v>1.9533333333333334</v>
      </c>
      <c r="M20" s="291">
        <v>43</v>
      </c>
      <c r="N20" s="291">
        <v>0</v>
      </c>
      <c r="O20" s="19">
        <f t="shared" ref="O20" si="11">(N20*K20)</f>
        <v>0</v>
      </c>
      <c r="P20" s="49" t="s">
        <v>294</v>
      </c>
    </row>
    <row r="21" spans="1:16" s="1" customFormat="1" ht="15.6" customHeight="1">
      <c r="A21" s="281" t="s">
        <v>315</v>
      </c>
      <c r="B21" s="282" t="s">
        <v>263</v>
      </c>
      <c r="C21" s="283" t="s">
        <v>11</v>
      </c>
      <c r="D21" s="284">
        <v>4.5999999999999999E-2</v>
      </c>
      <c r="E21" s="285">
        <v>12</v>
      </c>
      <c r="F21" s="286">
        <v>50</v>
      </c>
      <c r="G21" s="286" t="s">
        <v>321</v>
      </c>
      <c r="H21" s="287" t="s">
        <v>0</v>
      </c>
      <c r="I21" s="288"/>
      <c r="J21" s="289" t="s">
        <v>4</v>
      </c>
      <c r="K21" s="290">
        <v>21.62</v>
      </c>
      <c r="L21" s="290">
        <f t="shared" ref="L21:L22" si="12">(K21/E21)</f>
        <v>1.8016666666666667</v>
      </c>
      <c r="M21" s="291">
        <v>59</v>
      </c>
      <c r="N21" s="291">
        <v>0</v>
      </c>
      <c r="O21" s="19">
        <f t="shared" ref="O21:O22" si="13">(N21*K21)</f>
        <v>0</v>
      </c>
      <c r="P21" s="49" t="s">
        <v>294</v>
      </c>
    </row>
    <row r="22" spans="1:16" s="1" customFormat="1" ht="15.6" customHeight="1">
      <c r="A22" s="281" t="s">
        <v>315</v>
      </c>
      <c r="B22" s="282" t="s">
        <v>317</v>
      </c>
      <c r="C22" s="283" t="s">
        <v>323</v>
      </c>
      <c r="D22" s="284">
        <v>4.3999999999999997E-2</v>
      </c>
      <c r="E22" s="285">
        <v>12</v>
      </c>
      <c r="F22" s="286">
        <v>50</v>
      </c>
      <c r="G22" s="286" t="s">
        <v>319</v>
      </c>
      <c r="H22" s="287" t="s">
        <v>0</v>
      </c>
      <c r="I22" s="288"/>
      <c r="J22" s="289" t="s">
        <v>4</v>
      </c>
      <c r="K22" s="290">
        <v>21.13</v>
      </c>
      <c r="L22" s="290">
        <f t="shared" si="12"/>
        <v>1.7608333333333333</v>
      </c>
      <c r="M22" s="291">
        <v>19</v>
      </c>
      <c r="N22" s="291">
        <v>0</v>
      </c>
      <c r="O22" s="19">
        <f t="shared" si="13"/>
        <v>0</v>
      </c>
      <c r="P22" s="49" t="s">
        <v>294</v>
      </c>
    </row>
    <row r="23" spans="1:16" s="1" customFormat="1" ht="15.6" customHeight="1">
      <c r="A23" s="281" t="s">
        <v>315</v>
      </c>
      <c r="B23" s="282" t="s">
        <v>318</v>
      </c>
      <c r="C23" s="283" t="s">
        <v>323</v>
      </c>
      <c r="D23" s="284">
        <v>4.2000000000000003E-2</v>
      </c>
      <c r="E23" s="285">
        <v>12</v>
      </c>
      <c r="F23" s="286">
        <v>50</v>
      </c>
      <c r="G23" s="286" t="s">
        <v>322</v>
      </c>
      <c r="H23" s="287" t="s">
        <v>0</v>
      </c>
      <c r="I23" s="288"/>
      <c r="J23" s="289" t="s">
        <v>4</v>
      </c>
      <c r="K23" s="290">
        <v>21.13</v>
      </c>
      <c r="L23" s="290">
        <f t="shared" ref="L23" si="14">(K23/E23)</f>
        <v>1.7608333333333333</v>
      </c>
      <c r="M23" s="291">
        <v>19</v>
      </c>
      <c r="N23" s="291">
        <v>0</v>
      </c>
      <c r="O23" s="19">
        <f t="shared" ref="O23" si="15">(N23*K23)</f>
        <v>0</v>
      </c>
      <c r="P23" s="49" t="s">
        <v>294</v>
      </c>
    </row>
    <row r="24" spans="1:16" s="1" customFormat="1" ht="15.6" customHeight="1">
      <c r="A24" s="60" t="s">
        <v>156</v>
      </c>
      <c r="B24" s="61" t="s">
        <v>158</v>
      </c>
      <c r="C24" s="62" t="s">
        <v>149</v>
      </c>
      <c r="D24" s="63">
        <v>4.7E-2</v>
      </c>
      <c r="E24" s="64">
        <v>24</v>
      </c>
      <c r="F24" s="65">
        <v>35</v>
      </c>
      <c r="G24" s="65" t="s">
        <v>157</v>
      </c>
      <c r="H24" s="66" t="s">
        <v>0</v>
      </c>
      <c r="I24" s="121">
        <v>42370</v>
      </c>
      <c r="J24" s="67" t="s">
        <v>1</v>
      </c>
      <c r="K24" s="68">
        <v>36.57</v>
      </c>
      <c r="L24" s="68">
        <f t="shared" si="8"/>
        <v>1.5237499999999999</v>
      </c>
      <c r="M24" s="69">
        <v>3</v>
      </c>
      <c r="N24" s="69">
        <v>0</v>
      </c>
      <c r="O24" s="19">
        <f t="shared" si="9"/>
        <v>0</v>
      </c>
      <c r="P24" s="49"/>
    </row>
    <row r="25" spans="1:16" s="1" customFormat="1" ht="15.6" customHeight="1">
      <c r="A25" s="60" t="s">
        <v>156</v>
      </c>
      <c r="B25" s="61" t="s">
        <v>5</v>
      </c>
      <c r="C25" s="62" t="s">
        <v>5</v>
      </c>
      <c r="D25" s="63">
        <v>6.5000000000000002E-2</v>
      </c>
      <c r="E25" s="64">
        <v>24</v>
      </c>
      <c r="F25" s="65">
        <v>35</v>
      </c>
      <c r="G25" s="65" t="s">
        <v>160</v>
      </c>
      <c r="H25" s="66" t="s">
        <v>0</v>
      </c>
      <c r="I25" s="121">
        <v>42339</v>
      </c>
      <c r="J25" s="67" t="s">
        <v>1</v>
      </c>
      <c r="K25" s="68">
        <v>38.35</v>
      </c>
      <c r="L25" s="68">
        <f t="shared" si="8"/>
        <v>1.5979166666666667</v>
      </c>
      <c r="M25" s="69">
        <v>2</v>
      </c>
      <c r="N25" s="69">
        <v>0</v>
      </c>
      <c r="O25" s="19">
        <f t="shared" si="9"/>
        <v>0</v>
      </c>
      <c r="P25" s="49"/>
    </row>
    <row r="26" spans="1:16" s="1" customFormat="1" ht="15.6" customHeight="1">
      <c r="A26" s="60" t="s">
        <v>156</v>
      </c>
      <c r="B26" s="61" t="s">
        <v>159</v>
      </c>
      <c r="C26" s="62" t="s">
        <v>162</v>
      </c>
      <c r="D26" s="63">
        <v>9.1999999999999998E-2</v>
      </c>
      <c r="E26" s="64">
        <v>12</v>
      </c>
      <c r="F26" s="65">
        <v>75</v>
      </c>
      <c r="G26" s="65" t="s">
        <v>161</v>
      </c>
      <c r="H26" s="66" t="s">
        <v>0</v>
      </c>
      <c r="I26" s="121">
        <v>42401</v>
      </c>
      <c r="J26" s="67" t="s">
        <v>1</v>
      </c>
      <c r="K26" s="68">
        <v>139</v>
      </c>
      <c r="L26" s="68">
        <f t="shared" si="8"/>
        <v>11.583333333333334</v>
      </c>
      <c r="M26" s="69">
        <v>8</v>
      </c>
      <c r="N26" s="69">
        <v>0</v>
      </c>
      <c r="O26" s="19">
        <f t="shared" si="9"/>
        <v>0</v>
      </c>
      <c r="P26" s="49"/>
    </row>
    <row r="27" spans="1:16" s="1" customFormat="1" ht="15.6" customHeight="1">
      <c r="A27" s="177" t="s">
        <v>248</v>
      </c>
      <c r="B27" s="178" t="s">
        <v>249</v>
      </c>
      <c r="C27" s="179" t="s">
        <v>41</v>
      </c>
      <c r="D27" s="180">
        <v>8.3000000000000004E-2</v>
      </c>
      <c r="E27" s="181">
        <v>24</v>
      </c>
      <c r="F27" s="182">
        <v>33</v>
      </c>
      <c r="G27" s="182" t="s">
        <v>250</v>
      </c>
      <c r="H27" s="183" t="s">
        <v>0</v>
      </c>
      <c r="I27" s="184">
        <v>42461</v>
      </c>
      <c r="J27" s="185" t="s">
        <v>21</v>
      </c>
      <c r="K27" s="186">
        <v>41.89</v>
      </c>
      <c r="L27" s="186">
        <f t="shared" si="8"/>
        <v>1.7454166666666666</v>
      </c>
      <c r="M27" s="187">
        <v>3</v>
      </c>
      <c r="N27" s="187">
        <v>0</v>
      </c>
      <c r="O27" s="19">
        <f t="shared" ref="O27" si="16">(N27*K27)</f>
        <v>0</v>
      </c>
      <c r="P27" s="49" t="s">
        <v>267</v>
      </c>
    </row>
    <row r="28" spans="1:16" s="1" customFormat="1" ht="15.6" customHeight="1">
      <c r="A28" s="100" t="s">
        <v>251</v>
      </c>
      <c r="B28" s="101" t="s">
        <v>252</v>
      </c>
      <c r="C28" s="102" t="s">
        <v>253</v>
      </c>
      <c r="D28" s="103">
        <v>5.2999999999999999E-2</v>
      </c>
      <c r="E28" s="104">
        <v>24</v>
      </c>
      <c r="F28" s="105">
        <v>33</v>
      </c>
      <c r="G28" s="105" t="s">
        <v>254</v>
      </c>
      <c r="H28" s="106" t="s">
        <v>0</v>
      </c>
      <c r="I28" s="129">
        <v>42644</v>
      </c>
      <c r="J28" s="107" t="s">
        <v>21</v>
      </c>
      <c r="K28" s="108">
        <v>42.89</v>
      </c>
      <c r="L28" s="108">
        <f t="shared" ref="L28:L31" si="17">(K28/E28)</f>
        <v>1.7870833333333334</v>
      </c>
      <c r="M28" s="109">
        <v>7</v>
      </c>
      <c r="N28" s="109">
        <v>0</v>
      </c>
      <c r="O28" s="19">
        <f t="shared" ref="O28" si="18">(N28*K28)</f>
        <v>0</v>
      </c>
      <c r="P28" s="49" t="s">
        <v>267</v>
      </c>
    </row>
    <row r="29" spans="1:16" s="1" customFormat="1" ht="15.6" customHeight="1">
      <c r="A29" s="230" t="s">
        <v>255</v>
      </c>
      <c r="B29" s="231" t="s">
        <v>259</v>
      </c>
      <c r="C29" s="232" t="s">
        <v>3</v>
      </c>
      <c r="D29" s="233">
        <v>7.0999999999999994E-2</v>
      </c>
      <c r="E29" s="234">
        <v>20</v>
      </c>
      <c r="F29" s="235">
        <v>33</v>
      </c>
      <c r="G29" s="235" t="s">
        <v>257</v>
      </c>
      <c r="H29" s="236" t="s">
        <v>0</v>
      </c>
      <c r="I29" s="237">
        <v>42401</v>
      </c>
      <c r="J29" s="238" t="s">
        <v>21</v>
      </c>
      <c r="K29" s="239">
        <v>45.77</v>
      </c>
      <c r="L29" s="239">
        <f t="shared" si="17"/>
        <v>2.2885</v>
      </c>
      <c r="M29" s="240">
        <v>5</v>
      </c>
      <c r="N29" s="240">
        <v>0</v>
      </c>
      <c r="O29" s="19">
        <f t="shared" ref="O29" si="19">(N29*K29)</f>
        <v>0</v>
      </c>
      <c r="P29" s="49" t="s">
        <v>267</v>
      </c>
    </row>
    <row r="30" spans="1:16" s="1" customFormat="1" ht="15.6" customHeight="1">
      <c r="A30" s="230" t="s">
        <v>255</v>
      </c>
      <c r="B30" s="231" t="s">
        <v>260</v>
      </c>
      <c r="C30" s="232" t="s">
        <v>3</v>
      </c>
      <c r="D30" s="233">
        <v>6.0999999999999999E-2</v>
      </c>
      <c r="E30" s="234">
        <v>20</v>
      </c>
      <c r="F30" s="235">
        <v>33</v>
      </c>
      <c r="G30" s="235" t="s">
        <v>256</v>
      </c>
      <c r="H30" s="236" t="s">
        <v>0</v>
      </c>
      <c r="I30" s="237">
        <v>42401</v>
      </c>
      <c r="J30" s="238" t="s">
        <v>21</v>
      </c>
      <c r="K30" s="239">
        <v>45.77</v>
      </c>
      <c r="L30" s="239">
        <f t="shared" si="17"/>
        <v>2.2885</v>
      </c>
      <c r="M30" s="240">
        <v>5</v>
      </c>
      <c r="N30" s="240">
        <v>0</v>
      </c>
      <c r="O30" s="19">
        <f t="shared" ref="O30" si="20">(N30*K30)</f>
        <v>0</v>
      </c>
      <c r="P30" s="49" t="s">
        <v>267</v>
      </c>
    </row>
    <row r="31" spans="1:16" s="1" customFormat="1" ht="15.6" customHeight="1">
      <c r="A31" s="230" t="s">
        <v>255</v>
      </c>
      <c r="B31" s="231" t="s">
        <v>261</v>
      </c>
      <c r="C31" s="232" t="s">
        <v>3</v>
      </c>
      <c r="D31" s="233">
        <v>6.0999999999999999E-2</v>
      </c>
      <c r="E31" s="234">
        <v>20</v>
      </c>
      <c r="F31" s="235">
        <v>33</v>
      </c>
      <c r="G31" s="235" t="s">
        <v>258</v>
      </c>
      <c r="H31" s="236" t="s">
        <v>0</v>
      </c>
      <c r="I31" s="237">
        <v>42461</v>
      </c>
      <c r="J31" s="238" t="s">
        <v>21</v>
      </c>
      <c r="K31" s="239">
        <v>51.67</v>
      </c>
      <c r="L31" s="239">
        <f t="shared" si="17"/>
        <v>2.5834999999999999</v>
      </c>
      <c r="M31" s="240">
        <v>5</v>
      </c>
      <c r="N31" s="240">
        <v>0</v>
      </c>
      <c r="O31" s="19">
        <f t="shared" ref="O31" si="21">(N31*K31)</f>
        <v>0</v>
      </c>
      <c r="P31" s="49" t="s">
        <v>267</v>
      </c>
    </row>
    <row r="32" spans="1:16" s="1" customFormat="1" ht="15.6" customHeight="1">
      <c r="A32" s="241" t="s">
        <v>262</v>
      </c>
      <c r="B32" s="242" t="s">
        <v>263</v>
      </c>
      <c r="C32" s="243" t="s">
        <v>3</v>
      </c>
      <c r="D32" s="244">
        <v>5.0999999999999997E-2</v>
      </c>
      <c r="E32" s="245">
        <v>24</v>
      </c>
      <c r="F32" s="246">
        <v>33</v>
      </c>
      <c r="G32" s="246" t="s">
        <v>265</v>
      </c>
      <c r="H32" s="247" t="s">
        <v>0</v>
      </c>
      <c r="I32" s="248">
        <v>42401</v>
      </c>
      <c r="J32" s="249" t="s">
        <v>21</v>
      </c>
      <c r="K32" s="250">
        <v>35.5</v>
      </c>
      <c r="L32" s="250">
        <f t="shared" ref="L32" si="22">(K32/E32)</f>
        <v>1.4791666666666667</v>
      </c>
      <c r="M32" s="251">
        <v>5</v>
      </c>
      <c r="N32" s="251">
        <v>0</v>
      </c>
      <c r="O32" s="19">
        <f t="shared" ref="O32" si="23">(N32*K32)</f>
        <v>0</v>
      </c>
      <c r="P32" s="49" t="s">
        <v>267</v>
      </c>
    </row>
    <row r="33" spans="1:16" s="1" customFormat="1" ht="15.6" customHeight="1">
      <c r="A33" s="241" t="s">
        <v>262</v>
      </c>
      <c r="B33" s="242" t="s">
        <v>264</v>
      </c>
      <c r="C33" s="243" t="s">
        <v>3</v>
      </c>
      <c r="D33" s="244">
        <v>6.0999999999999999E-2</v>
      </c>
      <c r="E33" s="245">
        <v>24</v>
      </c>
      <c r="F33" s="246">
        <v>33</v>
      </c>
      <c r="G33" s="246" t="s">
        <v>266</v>
      </c>
      <c r="H33" s="247" t="s">
        <v>0</v>
      </c>
      <c r="I33" s="248">
        <v>42370</v>
      </c>
      <c r="J33" s="249" t="s">
        <v>21</v>
      </c>
      <c r="K33" s="250">
        <v>36.700000000000003</v>
      </c>
      <c r="L33" s="250">
        <f t="shared" ref="L33" si="24">(K33/E33)</f>
        <v>1.5291666666666668</v>
      </c>
      <c r="M33" s="251">
        <v>7</v>
      </c>
      <c r="N33" s="251">
        <v>0</v>
      </c>
      <c r="O33" s="19">
        <f t="shared" ref="O33" si="25">(N33*K33)</f>
        <v>0</v>
      </c>
      <c r="P33" s="49" t="s">
        <v>267</v>
      </c>
    </row>
    <row r="34" spans="1:16" s="1" customFormat="1" ht="15.6" customHeight="1">
      <c r="A34" s="90" t="s">
        <v>223</v>
      </c>
      <c r="B34" s="91" t="s">
        <v>232</v>
      </c>
      <c r="C34" s="92" t="s">
        <v>15</v>
      </c>
      <c r="D34" s="93">
        <v>0.08</v>
      </c>
      <c r="E34" s="94">
        <v>12</v>
      </c>
      <c r="F34" s="95">
        <v>75</v>
      </c>
      <c r="G34" s="95" t="s">
        <v>225</v>
      </c>
      <c r="H34" s="96" t="s">
        <v>0</v>
      </c>
      <c r="I34" s="123" t="s">
        <v>241</v>
      </c>
      <c r="J34" s="97" t="s">
        <v>224</v>
      </c>
      <c r="K34" s="98">
        <v>43.9</v>
      </c>
      <c r="L34" s="98">
        <f t="shared" si="8"/>
        <v>3.6583333333333332</v>
      </c>
      <c r="M34" s="99">
        <v>4</v>
      </c>
      <c r="N34" s="99">
        <v>0</v>
      </c>
      <c r="O34" s="19">
        <f t="shared" ref="O34" si="26">(N34*K34)</f>
        <v>0</v>
      </c>
      <c r="P34" s="49" t="s">
        <v>239</v>
      </c>
    </row>
    <row r="35" spans="1:16" s="1" customFormat="1" ht="15.6" customHeight="1">
      <c r="A35" s="90" t="s">
        <v>223</v>
      </c>
      <c r="B35" s="91" t="s">
        <v>233</v>
      </c>
      <c r="C35" s="92" t="s">
        <v>240</v>
      </c>
      <c r="D35" s="93">
        <v>0.105</v>
      </c>
      <c r="E35" s="94">
        <v>12</v>
      </c>
      <c r="F35" s="95">
        <v>75</v>
      </c>
      <c r="G35" s="95" t="s">
        <v>226</v>
      </c>
      <c r="H35" s="96" t="s">
        <v>0</v>
      </c>
      <c r="I35" s="123" t="s">
        <v>241</v>
      </c>
      <c r="J35" s="97" t="s">
        <v>224</v>
      </c>
      <c r="K35" s="98">
        <v>44.9</v>
      </c>
      <c r="L35" s="98">
        <f t="shared" si="8"/>
        <v>3.7416666666666667</v>
      </c>
      <c r="M35" s="99">
        <v>5</v>
      </c>
      <c r="N35" s="99">
        <v>0</v>
      </c>
      <c r="O35" s="19">
        <f t="shared" ref="O35:O36" si="27">(N35*K35)</f>
        <v>0</v>
      </c>
      <c r="P35" s="49" t="s">
        <v>239</v>
      </c>
    </row>
    <row r="36" spans="1:16" s="1" customFormat="1" ht="15.6" customHeight="1">
      <c r="A36" s="90" t="s">
        <v>223</v>
      </c>
      <c r="B36" s="91" t="s">
        <v>234</v>
      </c>
      <c r="C36" s="92" t="s">
        <v>5</v>
      </c>
      <c r="D36" s="93">
        <v>5.7000000000000002E-2</v>
      </c>
      <c r="E36" s="94">
        <v>12</v>
      </c>
      <c r="F36" s="95">
        <v>75</v>
      </c>
      <c r="G36" s="95" t="s">
        <v>227</v>
      </c>
      <c r="H36" s="96" t="s">
        <v>0</v>
      </c>
      <c r="I36" s="123" t="s">
        <v>241</v>
      </c>
      <c r="J36" s="97" t="s">
        <v>224</v>
      </c>
      <c r="K36" s="98">
        <v>38.9</v>
      </c>
      <c r="L36" s="98">
        <f t="shared" si="8"/>
        <v>3.2416666666666667</v>
      </c>
      <c r="M36" s="99">
        <v>6</v>
      </c>
      <c r="N36" s="99">
        <v>0</v>
      </c>
      <c r="O36" s="19">
        <f t="shared" si="27"/>
        <v>0</v>
      </c>
      <c r="P36" s="49" t="s">
        <v>239</v>
      </c>
    </row>
    <row r="37" spans="1:16" s="1" customFormat="1" ht="15.6" customHeight="1">
      <c r="A37" s="90" t="s">
        <v>223</v>
      </c>
      <c r="B37" s="91" t="s">
        <v>235</v>
      </c>
      <c r="C37" s="92" t="s">
        <v>3</v>
      </c>
      <c r="D37" s="93">
        <v>6.5000000000000002E-2</v>
      </c>
      <c r="E37" s="94">
        <v>12</v>
      </c>
      <c r="F37" s="95">
        <v>75</v>
      </c>
      <c r="G37" s="95" t="s">
        <v>228</v>
      </c>
      <c r="H37" s="96" t="s">
        <v>0</v>
      </c>
      <c r="I37" s="123" t="s">
        <v>241</v>
      </c>
      <c r="J37" s="97" t="s">
        <v>224</v>
      </c>
      <c r="K37" s="98">
        <v>43.9</v>
      </c>
      <c r="L37" s="98">
        <f t="shared" si="8"/>
        <v>3.6583333333333332</v>
      </c>
      <c r="M37" s="99">
        <v>3</v>
      </c>
      <c r="N37" s="99">
        <v>0</v>
      </c>
      <c r="O37" s="19">
        <f t="shared" ref="O37:O38" si="28">(N37*K37)</f>
        <v>0</v>
      </c>
      <c r="P37" s="49" t="s">
        <v>239</v>
      </c>
    </row>
    <row r="38" spans="1:16" s="1" customFormat="1" ht="15.6" customHeight="1">
      <c r="A38" s="90" t="s">
        <v>223</v>
      </c>
      <c r="B38" s="91" t="s">
        <v>236</v>
      </c>
      <c r="C38" s="92" t="s">
        <v>15</v>
      </c>
      <c r="D38" s="93">
        <v>0.105</v>
      </c>
      <c r="E38" s="94">
        <v>12</v>
      </c>
      <c r="F38" s="95">
        <v>75</v>
      </c>
      <c r="G38" s="95" t="s">
        <v>229</v>
      </c>
      <c r="H38" s="96" t="s">
        <v>0</v>
      </c>
      <c r="I38" s="123" t="s">
        <v>241</v>
      </c>
      <c r="J38" s="97" t="s">
        <v>224</v>
      </c>
      <c r="K38" s="98">
        <v>44.9</v>
      </c>
      <c r="L38" s="98">
        <f t="shared" si="8"/>
        <v>3.7416666666666667</v>
      </c>
      <c r="M38" s="99">
        <v>5</v>
      </c>
      <c r="N38" s="99">
        <v>0</v>
      </c>
      <c r="O38" s="19">
        <f t="shared" si="28"/>
        <v>0</v>
      </c>
      <c r="P38" s="49" t="s">
        <v>239</v>
      </c>
    </row>
    <row r="39" spans="1:16" s="1" customFormat="1" ht="15.6" customHeight="1">
      <c r="A39" s="90" t="s">
        <v>223</v>
      </c>
      <c r="B39" s="91" t="s">
        <v>237</v>
      </c>
      <c r="C39" s="92" t="s">
        <v>3</v>
      </c>
      <c r="D39" s="93">
        <v>7.0000000000000007E-2</v>
      </c>
      <c r="E39" s="94">
        <v>12</v>
      </c>
      <c r="F39" s="95">
        <v>75</v>
      </c>
      <c r="G39" s="95" t="s">
        <v>230</v>
      </c>
      <c r="H39" s="96" t="s">
        <v>0</v>
      </c>
      <c r="I39" s="123" t="s">
        <v>241</v>
      </c>
      <c r="J39" s="97" t="s">
        <v>224</v>
      </c>
      <c r="K39" s="98">
        <v>44.9</v>
      </c>
      <c r="L39" s="98">
        <f t="shared" si="8"/>
        <v>3.7416666666666667</v>
      </c>
      <c r="M39" s="99">
        <v>3</v>
      </c>
      <c r="N39" s="99">
        <v>0</v>
      </c>
      <c r="O39" s="19">
        <f t="shared" ref="O39" si="29">(N39*K39)</f>
        <v>0</v>
      </c>
      <c r="P39" s="49" t="s">
        <v>239</v>
      </c>
    </row>
    <row r="40" spans="1:16" s="1" customFormat="1" ht="15.6" customHeight="1">
      <c r="A40" s="90" t="s">
        <v>223</v>
      </c>
      <c r="B40" s="91" t="s">
        <v>238</v>
      </c>
      <c r="C40" s="92" t="s">
        <v>54</v>
      </c>
      <c r="D40" s="93">
        <v>4.7E-2</v>
      </c>
      <c r="E40" s="94">
        <v>24</v>
      </c>
      <c r="F40" s="95">
        <v>33</v>
      </c>
      <c r="G40" s="95" t="s">
        <v>231</v>
      </c>
      <c r="H40" s="96" t="s">
        <v>0</v>
      </c>
      <c r="I40" s="123" t="s">
        <v>241</v>
      </c>
      <c r="J40" s="97" t="s">
        <v>224</v>
      </c>
      <c r="K40" s="98">
        <v>37.9</v>
      </c>
      <c r="L40" s="98">
        <f t="shared" si="8"/>
        <v>1.5791666666666666</v>
      </c>
      <c r="M40" s="99">
        <v>2</v>
      </c>
      <c r="N40" s="99">
        <v>0</v>
      </c>
      <c r="O40" s="19">
        <f t="shared" ref="O40" si="30">(N40*K40)</f>
        <v>0</v>
      </c>
      <c r="P40" s="49" t="s">
        <v>239</v>
      </c>
    </row>
    <row r="41" spans="1:16" s="1" customFormat="1" ht="15.6" customHeight="1">
      <c r="A41" s="37" t="s">
        <v>27</v>
      </c>
      <c r="B41" s="38" t="s">
        <v>28</v>
      </c>
      <c r="C41" s="39" t="s">
        <v>29</v>
      </c>
      <c r="D41" s="40">
        <v>5.6000000000000001E-2</v>
      </c>
      <c r="E41" s="41">
        <v>24</v>
      </c>
      <c r="F41" s="42">
        <v>35</v>
      </c>
      <c r="G41" s="42" t="s">
        <v>31</v>
      </c>
      <c r="H41" s="43" t="s">
        <v>0</v>
      </c>
      <c r="I41" s="124">
        <v>42401</v>
      </c>
      <c r="J41" s="44" t="s">
        <v>1</v>
      </c>
      <c r="K41" s="45">
        <v>40.85</v>
      </c>
      <c r="L41" s="45">
        <f t="shared" si="8"/>
        <v>1.7020833333333334</v>
      </c>
      <c r="M41" s="46">
        <v>8</v>
      </c>
      <c r="N41" s="46">
        <v>0</v>
      </c>
      <c r="O41" s="19">
        <f t="shared" si="9"/>
        <v>0</v>
      </c>
      <c r="P41" s="49"/>
    </row>
    <row r="42" spans="1:16" s="1" customFormat="1" ht="15.6" customHeight="1">
      <c r="A42" s="37" t="s">
        <v>27</v>
      </c>
      <c r="B42" s="38" t="s">
        <v>57</v>
      </c>
      <c r="C42" s="39" t="s">
        <v>3</v>
      </c>
      <c r="D42" s="40">
        <v>6.9000000000000006E-2</v>
      </c>
      <c r="E42" s="41">
        <v>24</v>
      </c>
      <c r="F42" s="42">
        <v>35</v>
      </c>
      <c r="G42" s="42" t="s">
        <v>58</v>
      </c>
      <c r="H42" s="43" t="s">
        <v>0</v>
      </c>
      <c r="I42" s="124">
        <v>42522</v>
      </c>
      <c r="J42" s="44" t="s">
        <v>1</v>
      </c>
      <c r="K42" s="45">
        <v>39.85</v>
      </c>
      <c r="L42" s="45">
        <f t="shared" si="8"/>
        <v>1.6604166666666667</v>
      </c>
      <c r="M42" s="46">
        <v>15</v>
      </c>
      <c r="N42" s="46">
        <v>0</v>
      </c>
      <c r="O42" s="19">
        <f t="shared" si="9"/>
        <v>0</v>
      </c>
      <c r="P42" s="49"/>
    </row>
    <row r="43" spans="1:16" s="1" customFormat="1" ht="15.6" customHeight="1">
      <c r="A43" s="37" t="s">
        <v>27</v>
      </c>
      <c r="B43" s="38" t="s">
        <v>30</v>
      </c>
      <c r="C43" s="39" t="s">
        <v>15</v>
      </c>
      <c r="D43" s="40">
        <v>0.1</v>
      </c>
      <c r="E43" s="41">
        <v>24</v>
      </c>
      <c r="F43" s="42">
        <v>35</v>
      </c>
      <c r="G43" s="42" t="s">
        <v>32</v>
      </c>
      <c r="H43" s="43" t="s">
        <v>0</v>
      </c>
      <c r="I43" s="124">
        <v>42644</v>
      </c>
      <c r="J43" s="44" t="s">
        <v>1</v>
      </c>
      <c r="K43" s="45">
        <v>51.89</v>
      </c>
      <c r="L43" s="45">
        <f t="shared" si="8"/>
        <v>2.1620833333333334</v>
      </c>
      <c r="M43" s="46">
        <v>7</v>
      </c>
      <c r="N43" s="46">
        <v>0</v>
      </c>
      <c r="O43" s="19">
        <f t="shared" si="9"/>
        <v>0</v>
      </c>
      <c r="P43" s="49"/>
    </row>
    <row r="44" spans="1:16" s="1" customFormat="1" ht="15.6" customHeight="1">
      <c r="A44" s="37" t="s">
        <v>27</v>
      </c>
      <c r="B44" s="38" t="s">
        <v>59</v>
      </c>
      <c r="C44" s="39" t="s">
        <v>60</v>
      </c>
      <c r="D44" s="40">
        <v>6.0999999999999999E-2</v>
      </c>
      <c r="E44" s="41">
        <v>24</v>
      </c>
      <c r="F44" s="42">
        <v>35</v>
      </c>
      <c r="G44" s="42" t="s">
        <v>61</v>
      </c>
      <c r="H44" s="43" t="s">
        <v>0</v>
      </c>
      <c r="I44" s="124">
        <v>42278</v>
      </c>
      <c r="J44" s="44" t="s">
        <v>1</v>
      </c>
      <c r="K44" s="252">
        <v>23</v>
      </c>
      <c r="L44" s="45">
        <f t="shared" si="8"/>
        <v>0.95833333333333337</v>
      </c>
      <c r="M44" s="46">
        <v>7</v>
      </c>
      <c r="N44" s="46">
        <v>0</v>
      </c>
      <c r="O44" s="19">
        <f t="shared" si="9"/>
        <v>0</v>
      </c>
      <c r="P44" s="253" t="s">
        <v>313</v>
      </c>
    </row>
    <row r="45" spans="1:16" s="1" customFormat="1" ht="15.6" customHeight="1">
      <c r="A45" s="37" t="s">
        <v>27</v>
      </c>
      <c r="B45" s="38" t="s">
        <v>211</v>
      </c>
      <c r="C45" s="39" t="s">
        <v>212</v>
      </c>
      <c r="D45" s="40">
        <v>0.10100000000000001</v>
      </c>
      <c r="E45" s="41">
        <v>12</v>
      </c>
      <c r="F45" s="42">
        <v>75</v>
      </c>
      <c r="G45" s="42" t="s">
        <v>214</v>
      </c>
      <c r="H45" s="43" t="s">
        <v>0</v>
      </c>
      <c r="I45" s="124">
        <v>45870</v>
      </c>
      <c r="J45" s="44" t="s">
        <v>1</v>
      </c>
      <c r="K45" s="45">
        <v>186.49</v>
      </c>
      <c r="L45" s="45">
        <f t="shared" si="8"/>
        <v>15.540833333333333</v>
      </c>
      <c r="M45" s="46">
        <v>6</v>
      </c>
      <c r="N45" s="46">
        <v>0</v>
      </c>
      <c r="O45" s="19">
        <f t="shared" si="9"/>
        <v>0</v>
      </c>
      <c r="P45" s="49"/>
    </row>
    <row r="46" spans="1:16" s="1" customFormat="1" ht="15.6" customHeight="1">
      <c r="A46" s="37" t="s">
        <v>27</v>
      </c>
      <c r="B46" s="38" t="s">
        <v>144</v>
      </c>
      <c r="C46" s="39" t="s">
        <v>213</v>
      </c>
      <c r="D46" s="40">
        <v>5.1999999999999998E-2</v>
      </c>
      <c r="E46" s="41">
        <v>24</v>
      </c>
      <c r="F46" s="42">
        <v>35</v>
      </c>
      <c r="G46" s="42" t="s">
        <v>215</v>
      </c>
      <c r="H46" s="43" t="s">
        <v>0</v>
      </c>
      <c r="I46" s="124">
        <v>42522</v>
      </c>
      <c r="J46" s="44" t="s">
        <v>1</v>
      </c>
      <c r="K46" s="45">
        <v>38.85</v>
      </c>
      <c r="L46" s="45">
        <f t="shared" si="8"/>
        <v>1.6187500000000001</v>
      </c>
      <c r="M46" s="46">
        <v>41</v>
      </c>
      <c r="N46" s="46">
        <v>0</v>
      </c>
      <c r="O46" s="19">
        <f t="shared" si="9"/>
        <v>0</v>
      </c>
      <c r="P46" s="49"/>
    </row>
    <row r="47" spans="1:16" s="1" customFormat="1" ht="15.6" customHeight="1">
      <c r="A47" s="292" t="s">
        <v>331</v>
      </c>
      <c r="B47" s="293" t="s">
        <v>332</v>
      </c>
      <c r="C47" s="294" t="s">
        <v>333</v>
      </c>
      <c r="D47" s="295">
        <v>5.5E-2</v>
      </c>
      <c r="E47" s="296">
        <v>12</v>
      </c>
      <c r="F47" s="297">
        <v>50</v>
      </c>
      <c r="G47" s="297" t="s">
        <v>334</v>
      </c>
      <c r="H47" s="298" t="s">
        <v>0</v>
      </c>
      <c r="I47" s="299">
        <v>42461</v>
      </c>
      <c r="J47" s="300" t="s">
        <v>21</v>
      </c>
      <c r="K47" s="301">
        <v>19.89</v>
      </c>
      <c r="L47" s="301">
        <f t="shared" si="8"/>
        <v>1.6575</v>
      </c>
      <c r="M47" s="302">
        <v>24</v>
      </c>
      <c r="N47" s="302">
        <v>0</v>
      </c>
      <c r="O47" s="19">
        <f t="shared" ref="O47" si="31">(N47*K47)</f>
        <v>0</v>
      </c>
      <c r="P47" s="49" t="s">
        <v>294</v>
      </c>
    </row>
    <row r="48" spans="1:16" s="1" customFormat="1">
      <c r="A48" s="2" t="s">
        <v>2</v>
      </c>
      <c r="B48" s="3" t="s">
        <v>163</v>
      </c>
      <c r="C48" s="24" t="s">
        <v>9</v>
      </c>
      <c r="D48" s="21">
        <v>4.7E-2</v>
      </c>
      <c r="E48" s="6">
        <v>12</v>
      </c>
      <c r="F48" s="7">
        <v>50</v>
      </c>
      <c r="G48" s="7" t="s">
        <v>177</v>
      </c>
      <c r="H48" s="8" t="s">
        <v>0</v>
      </c>
      <c r="I48" s="125">
        <v>42552</v>
      </c>
      <c r="J48" s="9" t="s">
        <v>4</v>
      </c>
      <c r="K48" s="120">
        <v>17.3</v>
      </c>
      <c r="L48" s="48">
        <f t="shared" si="8"/>
        <v>1.4416666666666667</v>
      </c>
      <c r="M48" s="15">
        <v>19</v>
      </c>
      <c r="N48" s="15">
        <v>0</v>
      </c>
      <c r="O48" s="19">
        <f t="shared" si="9"/>
        <v>0</v>
      </c>
      <c r="P48" s="49"/>
    </row>
    <row r="49" spans="1:16" s="1" customFormat="1">
      <c r="A49" s="2" t="s">
        <v>2</v>
      </c>
      <c r="B49" s="3" t="s">
        <v>164</v>
      </c>
      <c r="C49" s="24" t="s">
        <v>165</v>
      </c>
      <c r="D49" s="21">
        <v>4.4999999999999998E-2</v>
      </c>
      <c r="E49" s="6">
        <v>12</v>
      </c>
      <c r="F49" s="7">
        <v>50</v>
      </c>
      <c r="G49" s="7" t="s">
        <v>176</v>
      </c>
      <c r="H49" s="8" t="s">
        <v>0</v>
      </c>
      <c r="I49" s="125">
        <v>42552</v>
      </c>
      <c r="J49" s="9" t="s">
        <v>4</v>
      </c>
      <c r="K49" s="120">
        <v>18.149999999999999</v>
      </c>
      <c r="L49" s="48">
        <f t="shared" si="8"/>
        <v>1.5125</v>
      </c>
      <c r="M49" s="15">
        <v>17</v>
      </c>
      <c r="N49" s="15">
        <v>0</v>
      </c>
      <c r="O49" s="19">
        <f t="shared" si="9"/>
        <v>0</v>
      </c>
      <c r="P49" s="49"/>
    </row>
    <row r="50" spans="1:16" s="1" customFormat="1">
      <c r="A50" s="2" t="s">
        <v>2</v>
      </c>
      <c r="B50" s="3" t="s">
        <v>15</v>
      </c>
      <c r="C50" s="24" t="s">
        <v>170</v>
      </c>
      <c r="D50" s="21">
        <v>0.107</v>
      </c>
      <c r="E50" s="6">
        <v>12</v>
      </c>
      <c r="F50" s="7">
        <v>50</v>
      </c>
      <c r="G50" s="7" t="s">
        <v>175</v>
      </c>
      <c r="H50" s="8" t="s">
        <v>0</v>
      </c>
      <c r="I50" s="125">
        <v>45627</v>
      </c>
      <c r="J50" s="9" t="s">
        <v>4</v>
      </c>
      <c r="K50" s="120">
        <v>42.9</v>
      </c>
      <c r="L50" s="48">
        <f t="shared" si="8"/>
        <v>3.5749999999999997</v>
      </c>
      <c r="M50" s="15">
        <v>8</v>
      </c>
      <c r="N50" s="15">
        <v>0</v>
      </c>
      <c r="O50" s="19">
        <f t="shared" si="9"/>
        <v>0</v>
      </c>
      <c r="P50" s="49"/>
    </row>
    <row r="51" spans="1:16" s="1" customFormat="1">
      <c r="A51" s="2" t="s">
        <v>2</v>
      </c>
      <c r="B51" s="3" t="s">
        <v>166</v>
      </c>
      <c r="C51" s="24" t="s">
        <v>169</v>
      </c>
      <c r="D51" s="21">
        <v>7.0000000000000007E-2</v>
      </c>
      <c r="E51" s="6">
        <v>12</v>
      </c>
      <c r="F51" s="7">
        <v>50</v>
      </c>
      <c r="G51" s="7" t="s">
        <v>174</v>
      </c>
      <c r="H51" s="8" t="s">
        <v>0</v>
      </c>
      <c r="I51" s="125">
        <v>43101</v>
      </c>
      <c r="J51" s="9" t="s">
        <v>4</v>
      </c>
      <c r="K51" s="120">
        <v>42.9</v>
      </c>
      <c r="L51" s="48">
        <f t="shared" si="8"/>
        <v>3.5749999999999997</v>
      </c>
      <c r="M51" s="15">
        <v>13</v>
      </c>
      <c r="N51" s="15">
        <v>0</v>
      </c>
      <c r="O51" s="19">
        <f t="shared" si="9"/>
        <v>0</v>
      </c>
      <c r="P51" s="49"/>
    </row>
    <row r="52" spans="1:16" s="1" customFormat="1">
      <c r="A52" s="2" t="s">
        <v>2</v>
      </c>
      <c r="B52" s="3" t="s">
        <v>167</v>
      </c>
      <c r="C52" s="24" t="s">
        <v>11</v>
      </c>
      <c r="D52" s="21">
        <v>4.4999999999999998E-2</v>
      </c>
      <c r="E52" s="6">
        <v>8</v>
      </c>
      <c r="F52" s="7">
        <v>50</v>
      </c>
      <c r="G52" s="7" t="s">
        <v>173</v>
      </c>
      <c r="H52" s="8" t="s">
        <v>0</v>
      </c>
      <c r="I52" s="125">
        <v>42552</v>
      </c>
      <c r="J52" s="9" t="s">
        <v>4</v>
      </c>
      <c r="K52" s="120">
        <v>14.19</v>
      </c>
      <c r="L52" s="48">
        <f t="shared" si="8"/>
        <v>1.7737499999999999</v>
      </c>
      <c r="M52" s="15">
        <v>5</v>
      </c>
      <c r="N52" s="15">
        <v>0</v>
      </c>
      <c r="O52" s="19">
        <f t="shared" si="9"/>
        <v>0</v>
      </c>
      <c r="P52" s="49"/>
    </row>
    <row r="53" spans="1:16" s="1" customFormat="1">
      <c r="A53" s="2" t="s">
        <v>2</v>
      </c>
      <c r="B53" s="3">
        <v>1845</v>
      </c>
      <c r="C53" s="24" t="s">
        <v>10</v>
      </c>
      <c r="D53" s="21">
        <v>6.3E-2</v>
      </c>
      <c r="E53" s="6">
        <v>8</v>
      </c>
      <c r="F53" s="7">
        <v>50</v>
      </c>
      <c r="G53" s="7" t="s">
        <v>171</v>
      </c>
      <c r="H53" s="8" t="s">
        <v>0</v>
      </c>
      <c r="I53" s="125">
        <v>42767</v>
      </c>
      <c r="J53" s="9" t="s">
        <v>4</v>
      </c>
      <c r="K53" s="120">
        <v>14.19</v>
      </c>
      <c r="L53" s="48">
        <f t="shared" si="8"/>
        <v>1.7737499999999999</v>
      </c>
      <c r="M53" s="15">
        <v>22</v>
      </c>
      <c r="N53" s="15">
        <v>0</v>
      </c>
      <c r="O53" s="19">
        <f t="shared" si="9"/>
        <v>0</v>
      </c>
      <c r="P53" s="49"/>
    </row>
    <row r="54" spans="1:16" s="1" customFormat="1">
      <c r="A54" s="2" t="s">
        <v>2</v>
      </c>
      <c r="B54" s="3" t="s">
        <v>12</v>
      </c>
      <c r="C54" s="24" t="s">
        <v>10</v>
      </c>
      <c r="D54" s="21">
        <v>7.2999999999999995E-2</v>
      </c>
      <c r="E54" s="6">
        <v>12</v>
      </c>
      <c r="F54" s="7">
        <v>50</v>
      </c>
      <c r="G54" s="7" t="s">
        <v>13</v>
      </c>
      <c r="H54" s="8" t="s">
        <v>0</v>
      </c>
      <c r="I54" s="125">
        <v>42705</v>
      </c>
      <c r="J54" s="9" t="s">
        <v>4</v>
      </c>
      <c r="K54" s="120">
        <v>25.2</v>
      </c>
      <c r="L54" s="48">
        <f t="shared" si="8"/>
        <v>2.1</v>
      </c>
      <c r="M54" s="15">
        <v>2</v>
      </c>
      <c r="N54" s="15">
        <v>0</v>
      </c>
      <c r="O54" s="19">
        <f t="shared" si="9"/>
        <v>0</v>
      </c>
    </row>
    <row r="55" spans="1:16" s="1" customFormat="1">
      <c r="A55" s="2" t="s">
        <v>2</v>
      </c>
      <c r="B55" s="3" t="s">
        <v>62</v>
      </c>
      <c r="C55" s="24" t="s">
        <v>169</v>
      </c>
      <c r="D55" s="21">
        <v>8.5000000000000006E-2</v>
      </c>
      <c r="E55" s="6">
        <v>12</v>
      </c>
      <c r="F55" s="7">
        <v>50</v>
      </c>
      <c r="G55" s="7" t="s">
        <v>64</v>
      </c>
      <c r="H55" s="8" t="s">
        <v>0</v>
      </c>
      <c r="I55" s="125">
        <v>45627</v>
      </c>
      <c r="J55" s="9" t="s">
        <v>4</v>
      </c>
      <c r="K55" s="120">
        <v>42.9</v>
      </c>
      <c r="L55" s="48">
        <f t="shared" si="8"/>
        <v>3.5749999999999997</v>
      </c>
      <c r="M55" s="15">
        <v>6</v>
      </c>
      <c r="N55" s="15">
        <v>0</v>
      </c>
      <c r="O55" s="19">
        <f t="shared" si="9"/>
        <v>0</v>
      </c>
      <c r="P55" s="47"/>
    </row>
    <row r="56" spans="1:16" s="1" customFormat="1">
      <c r="A56" s="2" t="s">
        <v>2</v>
      </c>
      <c r="B56" s="3" t="s">
        <v>65</v>
      </c>
      <c r="C56" s="24" t="s">
        <v>63</v>
      </c>
      <c r="D56" s="21">
        <v>7.2999999999999995E-2</v>
      </c>
      <c r="E56" s="6">
        <v>12</v>
      </c>
      <c r="F56" s="7">
        <v>50</v>
      </c>
      <c r="G56" s="7" t="s">
        <v>66</v>
      </c>
      <c r="H56" s="8" t="s">
        <v>0</v>
      </c>
      <c r="I56" s="125">
        <v>43070</v>
      </c>
      <c r="J56" s="9" t="s">
        <v>4</v>
      </c>
      <c r="K56" s="120">
        <v>25.2</v>
      </c>
      <c r="L56" s="48">
        <f t="shared" si="8"/>
        <v>2.1</v>
      </c>
      <c r="M56" s="15">
        <v>13</v>
      </c>
      <c r="N56" s="15">
        <v>0</v>
      </c>
      <c r="O56" s="19">
        <f t="shared" si="9"/>
        <v>0</v>
      </c>
      <c r="P56" s="47"/>
    </row>
    <row r="57" spans="1:16" s="1" customFormat="1">
      <c r="A57" s="2" t="s">
        <v>2</v>
      </c>
      <c r="B57" s="3" t="s">
        <v>67</v>
      </c>
      <c r="C57" s="24" t="s">
        <v>68</v>
      </c>
      <c r="D57" s="21">
        <v>0.05</v>
      </c>
      <c r="E57" s="6">
        <v>24</v>
      </c>
      <c r="F57" s="7">
        <v>33</v>
      </c>
      <c r="G57" s="7" t="s">
        <v>69</v>
      </c>
      <c r="H57" s="8" t="s">
        <v>0</v>
      </c>
      <c r="I57" s="125">
        <v>42430</v>
      </c>
      <c r="J57" s="9" t="s">
        <v>4</v>
      </c>
      <c r="K57" s="120">
        <v>26.9</v>
      </c>
      <c r="L57" s="48">
        <f t="shared" si="8"/>
        <v>1.1208333333333333</v>
      </c>
      <c r="M57" s="15">
        <v>5</v>
      </c>
      <c r="N57" s="15">
        <v>0</v>
      </c>
      <c r="O57" s="19">
        <f t="shared" si="9"/>
        <v>0</v>
      </c>
      <c r="P57" s="47"/>
    </row>
    <row r="58" spans="1:16" s="1" customFormat="1">
      <c r="A58" s="2" t="s">
        <v>2</v>
      </c>
      <c r="B58" s="3" t="s">
        <v>70</v>
      </c>
      <c r="C58" s="24" t="s">
        <v>10</v>
      </c>
      <c r="D58" s="21">
        <v>8.5000000000000006E-2</v>
      </c>
      <c r="E58" s="6">
        <v>24</v>
      </c>
      <c r="F58" s="7">
        <v>33</v>
      </c>
      <c r="G58" s="7" t="s">
        <v>71</v>
      </c>
      <c r="H58" s="8" t="s">
        <v>0</v>
      </c>
      <c r="I58" s="125">
        <v>42552</v>
      </c>
      <c r="J58" s="9" t="s">
        <v>4</v>
      </c>
      <c r="K58" s="120">
        <v>26.9</v>
      </c>
      <c r="L58" s="48">
        <f t="shared" si="8"/>
        <v>1.1208333333333333</v>
      </c>
      <c r="M58" s="15">
        <v>8</v>
      </c>
      <c r="N58" s="15">
        <v>0</v>
      </c>
      <c r="O58" s="19">
        <f t="shared" si="9"/>
        <v>0</v>
      </c>
      <c r="P58" s="47"/>
    </row>
    <row r="59" spans="1:16" s="1" customFormat="1">
      <c r="A59" s="2" t="s">
        <v>2</v>
      </c>
      <c r="B59" s="3" t="s">
        <v>168</v>
      </c>
      <c r="C59" s="24" t="s">
        <v>5</v>
      </c>
      <c r="D59" s="21">
        <v>5.3999999999999999E-2</v>
      </c>
      <c r="E59" s="6">
        <v>24</v>
      </c>
      <c r="F59" s="7">
        <v>33</v>
      </c>
      <c r="G59" s="7" t="s">
        <v>172</v>
      </c>
      <c r="H59" s="8" t="s">
        <v>0</v>
      </c>
      <c r="I59" s="125">
        <v>42552</v>
      </c>
      <c r="J59" s="9" t="s">
        <v>4</v>
      </c>
      <c r="K59" s="120">
        <v>25.9</v>
      </c>
      <c r="L59" s="48">
        <f t="shared" si="8"/>
        <v>1.0791666666666666</v>
      </c>
      <c r="M59" s="15">
        <v>22</v>
      </c>
      <c r="N59" s="15">
        <v>0</v>
      </c>
      <c r="O59" s="19">
        <f t="shared" si="9"/>
        <v>0</v>
      </c>
      <c r="P59" s="47"/>
    </row>
    <row r="60" spans="1:16" s="1" customFormat="1" ht="15.6" customHeight="1">
      <c r="A60" s="100" t="s">
        <v>184</v>
      </c>
      <c r="B60" s="101" t="s">
        <v>185</v>
      </c>
      <c r="C60" s="102" t="s">
        <v>149</v>
      </c>
      <c r="D60" s="103">
        <v>4.7E-2</v>
      </c>
      <c r="E60" s="104">
        <v>24</v>
      </c>
      <c r="F60" s="105">
        <v>35</v>
      </c>
      <c r="G60" s="105" t="s">
        <v>188</v>
      </c>
      <c r="H60" s="106" t="s">
        <v>0</v>
      </c>
      <c r="I60" s="129">
        <v>42583</v>
      </c>
      <c r="J60" s="107" t="s">
        <v>1</v>
      </c>
      <c r="K60" s="108">
        <v>36.75</v>
      </c>
      <c r="L60" s="108">
        <f t="shared" si="8"/>
        <v>1.53125</v>
      </c>
      <c r="M60" s="109">
        <v>16</v>
      </c>
      <c r="N60" s="109">
        <v>0</v>
      </c>
      <c r="O60" s="19">
        <f t="shared" si="9"/>
        <v>0</v>
      </c>
      <c r="P60" s="218"/>
    </row>
    <row r="61" spans="1:16" s="1" customFormat="1" ht="15.6" customHeight="1">
      <c r="A61" s="100" t="s">
        <v>184</v>
      </c>
      <c r="B61" s="101" t="s">
        <v>186</v>
      </c>
      <c r="C61" s="102" t="s">
        <v>3</v>
      </c>
      <c r="D61" s="103">
        <v>7.0999999999999994E-2</v>
      </c>
      <c r="E61" s="104">
        <v>24</v>
      </c>
      <c r="F61" s="105">
        <v>35</v>
      </c>
      <c r="G61" s="105" t="s">
        <v>187</v>
      </c>
      <c r="H61" s="106" t="s">
        <v>148</v>
      </c>
      <c r="I61" s="129">
        <v>42552</v>
      </c>
      <c r="J61" s="107" t="s">
        <v>1</v>
      </c>
      <c r="K61" s="108">
        <v>37.75</v>
      </c>
      <c r="L61" s="108">
        <f t="shared" si="8"/>
        <v>1.5729166666666667</v>
      </c>
      <c r="M61" s="109">
        <v>11</v>
      </c>
      <c r="N61" s="109">
        <v>0</v>
      </c>
      <c r="O61" s="19">
        <f t="shared" si="9"/>
        <v>0</v>
      </c>
      <c r="P61" s="218"/>
    </row>
    <row r="62" spans="1:16" s="1" customFormat="1" ht="15.6" customHeight="1">
      <c r="A62" s="100" t="s">
        <v>184</v>
      </c>
      <c r="B62" s="101" t="s">
        <v>285</v>
      </c>
      <c r="C62" s="102" t="s">
        <v>3</v>
      </c>
      <c r="D62" s="103">
        <v>7.0999999999999994E-2</v>
      </c>
      <c r="E62" s="104">
        <v>24</v>
      </c>
      <c r="F62" s="105">
        <v>35</v>
      </c>
      <c r="G62" s="105" t="s">
        <v>286</v>
      </c>
      <c r="H62" s="106" t="s">
        <v>0</v>
      </c>
      <c r="I62" s="129">
        <v>42583</v>
      </c>
      <c r="J62" s="107" t="s">
        <v>1</v>
      </c>
      <c r="K62" s="108">
        <v>38.25</v>
      </c>
      <c r="L62" s="108">
        <f t="shared" ref="L62" si="32">(K62/E62)</f>
        <v>1.59375</v>
      </c>
      <c r="M62" s="109">
        <v>12</v>
      </c>
      <c r="N62" s="109">
        <v>0</v>
      </c>
      <c r="O62" s="19">
        <f t="shared" ref="O62" si="33">(N62*K62)</f>
        <v>0</v>
      </c>
      <c r="P62" s="218"/>
    </row>
    <row r="63" spans="1:16" s="1" customFormat="1" ht="15.6" customHeight="1">
      <c r="A63" s="100" t="s">
        <v>184</v>
      </c>
      <c r="B63" s="101" t="s">
        <v>287</v>
      </c>
      <c r="C63" s="102" t="s">
        <v>11</v>
      </c>
      <c r="D63" s="103">
        <v>5.5E-2</v>
      </c>
      <c r="E63" s="104">
        <v>24</v>
      </c>
      <c r="F63" s="105">
        <v>35</v>
      </c>
      <c r="G63" s="105" t="s">
        <v>288</v>
      </c>
      <c r="H63" s="106" t="s">
        <v>0</v>
      </c>
      <c r="I63" s="129">
        <v>42552</v>
      </c>
      <c r="J63" s="107" t="s">
        <v>1</v>
      </c>
      <c r="K63" s="108">
        <v>37.75</v>
      </c>
      <c r="L63" s="108">
        <f t="shared" ref="L63" si="34">(K63/E63)</f>
        <v>1.5729166666666667</v>
      </c>
      <c r="M63" s="109">
        <v>10</v>
      </c>
      <c r="N63" s="109">
        <v>0</v>
      </c>
      <c r="O63" s="19">
        <f t="shared" ref="O63" si="35">(N63*K63)</f>
        <v>0</v>
      </c>
      <c r="P63" s="218"/>
    </row>
    <row r="64" spans="1:16" s="1" customFormat="1" ht="15.6" customHeight="1">
      <c r="A64" s="100" t="s">
        <v>184</v>
      </c>
      <c r="B64" s="101" t="s">
        <v>289</v>
      </c>
      <c r="C64" s="102" t="s">
        <v>149</v>
      </c>
      <c r="D64" s="103">
        <v>4.7E-2</v>
      </c>
      <c r="E64" s="104">
        <v>24</v>
      </c>
      <c r="F64" s="105">
        <v>35</v>
      </c>
      <c r="G64" s="105" t="s">
        <v>290</v>
      </c>
      <c r="H64" s="106" t="s">
        <v>148</v>
      </c>
      <c r="I64" s="129">
        <v>42522</v>
      </c>
      <c r="J64" s="107" t="s">
        <v>1</v>
      </c>
      <c r="K64" s="108">
        <v>38.25</v>
      </c>
      <c r="L64" s="108">
        <f t="shared" ref="L64" si="36">(K64/E64)</f>
        <v>1.59375</v>
      </c>
      <c r="M64" s="109">
        <v>19</v>
      </c>
      <c r="N64" s="109">
        <v>0</v>
      </c>
      <c r="O64" s="19">
        <f t="shared" ref="O64" si="37">(N64*K64)</f>
        <v>0</v>
      </c>
      <c r="P64" s="218" t="s">
        <v>281</v>
      </c>
    </row>
    <row r="65" spans="1:16" s="1" customFormat="1">
      <c r="A65" s="166" t="s">
        <v>104</v>
      </c>
      <c r="B65" s="167" t="s">
        <v>106</v>
      </c>
      <c r="C65" s="168" t="s">
        <v>106</v>
      </c>
      <c r="D65" s="169">
        <v>7.8E-2</v>
      </c>
      <c r="E65" s="170">
        <v>12</v>
      </c>
      <c r="F65" s="171">
        <v>75</v>
      </c>
      <c r="G65" s="171" t="s">
        <v>117</v>
      </c>
      <c r="H65" s="172" t="s">
        <v>0</v>
      </c>
      <c r="I65" s="173">
        <v>42461</v>
      </c>
      <c r="J65" s="174" t="s">
        <v>105</v>
      </c>
      <c r="K65" s="175">
        <v>83.16</v>
      </c>
      <c r="L65" s="175">
        <f t="shared" ref="L65:L75" si="38">(K65/E65)</f>
        <v>6.93</v>
      </c>
      <c r="M65" s="176">
        <v>4</v>
      </c>
      <c r="N65" s="176">
        <v>0</v>
      </c>
      <c r="O65" s="19">
        <f t="shared" ref="O65:O75" si="39">(N65*K65)</f>
        <v>0</v>
      </c>
      <c r="P65" s="49"/>
    </row>
    <row r="66" spans="1:16" s="1" customFormat="1">
      <c r="A66" s="166" t="s">
        <v>104</v>
      </c>
      <c r="B66" s="167" t="s">
        <v>107</v>
      </c>
      <c r="C66" s="168" t="s">
        <v>111</v>
      </c>
      <c r="D66" s="169">
        <v>5.5E-2</v>
      </c>
      <c r="E66" s="170">
        <v>24</v>
      </c>
      <c r="F66" s="171">
        <v>37</v>
      </c>
      <c r="G66" s="171" t="s">
        <v>118</v>
      </c>
      <c r="H66" s="172" t="s">
        <v>0</v>
      </c>
      <c r="I66" s="173">
        <v>42461</v>
      </c>
      <c r="J66" s="174" t="s">
        <v>105</v>
      </c>
      <c r="K66" s="175">
        <v>62.16</v>
      </c>
      <c r="L66" s="175">
        <f t="shared" si="38"/>
        <v>2.59</v>
      </c>
      <c r="M66" s="176">
        <v>4</v>
      </c>
      <c r="N66" s="176">
        <v>0</v>
      </c>
      <c r="O66" s="19">
        <f t="shared" si="39"/>
        <v>0</v>
      </c>
      <c r="P66" s="49"/>
    </row>
    <row r="67" spans="1:16" s="1" customFormat="1">
      <c r="A67" s="166" t="s">
        <v>104</v>
      </c>
      <c r="B67" s="167" t="s">
        <v>108</v>
      </c>
      <c r="C67" s="168" t="s">
        <v>112</v>
      </c>
      <c r="D67" s="169">
        <v>0.06</v>
      </c>
      <c r="E67" s="170">
        <v>24</v>
      </c>
      <c r="F67" s="171">
        <v>37</v>
      </c>
      <c r="G67" s="171" t="s">
        <v>119</v>
      </c>
      <c r="H67" s="172" t="s">
        <v>0</v>
      </c>
      <c r="I67" s="173">
        <v>42461</v>
      </c>
      <c r="J67" s="174" t="s">
        <v>105</v>
      </c>
      <c r="K67" s="175">
        <v>62.16</v>
      </c>
      <c r="L67" s="175">
        <f t="shared" si="38"/>
        <v>2.59</v>
      </c>
      <c r="M67" s="176">
        <v>4</v>
      </c>
      <c r="N67" s="176">
        <v>0</v>
      </c>
      <c r="O67" s="19">
        <f t="shared" si="39"/>
        <v>0</v>
      </c>
      <c r="P67" s="49"/>
    </row>
    <row r="68" spans="1:16" s="1" customFormat="1">
      <c r="A68" s="166" t="s">
        <v>104</v>
      </c>
      <c r="B68" s="167" t="s">
        <v>109</v>
      </c>
      <c r="C68" s="168" t="s">
        <v>113</v>
      </c>
      <c r="D68" s="169">
        <v>0.06</v>
      </c>
      <c r="E68" s="170">
        <v>24</v>
      </c>
      <c r="F68" s="171">
        <v>37</v>
      </c>
      <c r="G68" s="171" t="s">
        <v>120</v>
      </c>
      <c r="H68" s="172" t="s">
        <v>0</v>
      </c>
      <c r="I68" s="173">
        <v>42461</v>
      </c>
      <c r="J68" s="174" t="s">
        <v>105</v>
      </c>
      <c r="K68" s="175">
        <v>62.16</v>
      </c>
      <c r="L68" s="175">
        <f t="shared" si="38"/>
        <v>2.59</v>
      </c>
      <c r="M68" s="176">
        <v>4</v>
      </c>
      <c r="N68" s="176">
        <v>0</v>
      </c>
      <c r="O68" s="19">
        <f t="shared" si="39"/>
        <v>0</v>
      </c>
      <c r="P68" s="49"/>
    </row>
    <row r="69" spans="1:16" s="1" customFormat="1">
      <c r="A69" s="166" t="s">
        <v>104</v>
      </c>
      <c r="B69" s="167" t="s">
        <v>110</v>
      </c>
      <c r="C69" s="168" t="s">
        <v>11</v>
      </c>
      <c r="D69" s="169">
        <v>7.8E-2</v>
      </c>
      <c r="E69" s="170">
        <v>24</v>
      </c>
      <c r="F69" s="171">
        <v>37</v>
      </c>
      <c r="G69" s="171" t="s">
        <v>121</v>
      </c>
      <c r="H69" s="172" t="s">
        <v>0</v>
      </c>
      <c r="I69" s="173">
        <v>42461</v>
      </c>
      <c r="J69" s="174" t="s">
        <v>105</v>
      </c>
      <c r="K69" s="175">
        <v>62.16</v>
      </c>
      <c r="L69" s="175">
        <f t="shared" si="38"/>
        <v>2.59</v>
      </c>
      <c r="M69" s="176">
        <v>5</v>
      </c>
      <c r="N69" s="176">
        <v>0</v>
      </c>
      <c r="O69" s="19">
        <f t="shared" si="39"/>
        <v>0</v>
      </c>
      <c r="P69" s="49"/>
    </row>
    <row r="70" spans="1:16" s="1" customFormat="1" ht="15.6" customHeight="1">
      <c r="A70" s="37" t="s">
        <v>271</v>
      </c>
      <c r="B70" s="38" t="s">
        <v>273</v>
      </c>
      <c r="C70" s="39" t="s">
        <v>41</v>
      </c>
      <c r="D70" s="40">
        <v>7.9000000000000001E-2</v>
      </c>
      <c r="E70" s="41">
        <v>12</v>
      </c>
      <c r="F70" s="42">
        <v>33</v>
      </c>
      <c r="G70" s="42" t="s">
        <v>278</v>
      </c>
      <c r="H70" s="43" t="s">
        <v>0</v>
      </c>
      <c r="I70" s="124">
        <v>42522</v>
      </c>
      <c r="J70" s="44" t="s">
        <v>272</v>
      </c>
      <c r="K70" s="45">
        <v>26.38</v>
      </c>
      <c r="L70" s="45">
        <f t="shared" si="38"/>
        <v>2.1983333333333333</v>
      </c>
      <c r="M70" s="46">
        <v>9</v>
      </c>
      <c r="N70" s="46">
        <v>0</v>
      </c>
      <c r="O70" s="19">
        <f t="shared" si="39"/>
        <v>0</v>
      </c>
      <c r="P70" s="218" t="s">
        <v>281</v>
      </c>
    </row>
    <row r="71" spans="1:16" s="1" customFormat="1" ht="15.6" customHeight="1">
      <c r="A71" s="37" t="s">
        <v>271</v>
      </c>
      <c r="B71" s="38" t="s">
        <v>274</v>
      </c>
      <c r="C71" s="39" t="s">
        <v>41</v>
      </c>
      <c r="D71" s="40">
        <v>0.1</v>
      </c>
      <c r="E71" s="41">
        <v>12</v>
      </c>
      <c r="F71" s="42">
        <v>33</v>
      </c>
      <c r="G71" s="42" t="s">
        <v>279</v>
      </c>
      <c r="H71" s="43" t="s">
        <v>0</v>
      </c>
      <c r="I71" s="124">
        <v>42614</v>
      </c>
      <c r="J71" s="44" t="s">
        <v>272</v>
      </c>
      <c r="K71" s="45">
        <v>28.38</v>
      </c>
      <c r="L71" s="45">
        <f t="shared" ref="L71" si="40">(K71/E71)</f>
        <v>2.3649999999999998</v>
      </c>
      <c r="M71" s="46">
        <v>9</v>
      </c>
      <c r="N71" s="46">
        <v>0</v>
      </c>
      <c r="O71" s="19">
        <f t="shared" ref="O71" si="41">(N71*K71)</f>
        <v>0</v>
      </c>
      <c r="P71" s="218" t="s">
        <v>281</v>
      </c>
    </row>
    <row r="72" spans="1:16" s="1" customFormat="1" ht="15.6" customHeight="1">
      <c r="A72" s="37" t="s">
        <v>271</v>
      </c>
      <c r="B72" s="38" t="s">
        <v>123</v>
      </c>
      <c r="C72" s="39" t="s">
        <v>123</v>
      </c>
      <c r="D72" s="40">
        <v>0.08</v>
      </c>
      <c r="E72" s="41">
        <v>12</v>
      </c>
      <c r="F72" s="42">
        <v>33</v>
      </c>
      <c r="G72" s="42" t="s">
        <v>280</v>
      </c>
      <c r="H72" s="43" t="s">
        <v>0</v>
      </c>
      <c r="I72" s="124">
        <v>42614</v>
      </c>
      <c r="J72" s="44" t="s">
        <v>272</v>
      </c>
      <c r="K72" s="45">
        <v>26.38</v>
      </c>
      <c r="L72" s="45">
        <f t="shared" ref="L72" si="42">(K72/E72)</f>
        <v>2.1983333333333333</v>
      </c>
      <c r="M72" s="46">
        <v>10</v>
      </c>
      <c r="N72" s="46">
        <v>0</v>
      </c>
      <c r="O72" s="19">
        <f t="shared" ref="O72" si="43">(N72*K72)</f>
        <v>0</v>
      </c>
      <c r="P72" s="218" t="s">
        <v>281</v>
      </c>
    </row>
    <row r="73" spans="1:16" s="1" customFormat="1">
      <c r="A73" s="219" t="s">
        <v>216</v>
      </c>
      <c r="B73" s="220" t="s">
        <v>220</v>
      </c>
      <c r="C73" s="221" t="s">
        <v>219</v>
      </c>
      <c r="D73" s="222">
        <v>6.2E-2</v>
      </c>
      <c r="E73" s="223">
        <v>12</v>
      </c>
      <c r="F73" s="224">
        <v>33</v>
      </c>
      <c r="G73" s="224" t="s">
        <v>221</v>
      </c>
      <c r="H73" s="225" t="s">
        <v>0</v>
      </c>
      <c r="I73" s="226">
        <v>42856</v>
      </c>
      <c r="J73" s="227" t="s">
        <v>49</v>
      </c>
      <c r="K73" s="228">
        <v>21.5</v>
      </c>
      <c r="L73" s="228">
        <f t="shared" ref="L73" si="44">(K73/E73)</f>
        <v>1.7916666666666667</v>
      </c>
      <c r="M73" s="229">
        <v>8</v>
      </c>
      <c r="N73" s="229">
        <v>0</v>
      </c>
      <c r="O73" s="19">
        <f t="shared" ref="O73" si="45">(N73*K73)</f>
        <v>0</v>
      </c>
      <c r="P73" s="49"/>
    </row>
    <row r="74" spans="1:16" s="1" customFormat="1">
      <c r="A74" s="219" t="s">
        <v>216</v>
      </c>
      <c r="B74" s="220" t="s">
        <v>217</v>
      </c>
      <c r="C74" s="221" t="s">
        <v>218</v>
      </c>
      <c r="D74" s="222">
        <v>5.1999999999999998E-2</v>
      </c>
      <c r="E74" s="223">
        <v>12</v>
      </c>
      <c r="F74" s="224">
        <v>33</v>
      </c>
      <c r="G74" s="224" t="s">
        <v>222</v>
      </c>
      <c r="H74" s="225" t="s">
        <v>0</v>
      </c>
      <c r="I74" s="226">
        <v>42826</v>
      </c>
      <c r="J74" s="227" t="s">
        <v>49</v>
      </c>
      <c r="K74" s="228">
        <v>20.9</v>
      </c>
      <c r="L74" s="228">
        <f t="shared" ref="L74" si="46">(K74/E74)</f>
        <v>1.7416666666666665</v>
      </c>
      <c r="M74" s="229">
        <v>9</v>
      </c>
      <c r="N74" s="229">
        <v>0</v>
      </c>
      <c r="O74" s="19">
        <f t="shared" ref="O74" si="47">(N74*K74)</f>
        <v>0</v>
      </c>
      <c r="P74" s="49"/>
    </row>
    <row r="75" spans="1:16" s="1" customFormat="1">
      <c r="A75" s="177" t="s">
        <v>114</v>
      </c>
      <c r="B75" s="178" t="s">
        <v>115</v>
      </c>
      <c r="C75" s="179" t="s">
        <v>11</v>
      </c>
      <c r="D75" s="180">
        <v>0.05</v>
      </c>
      <c r="E75" s="181">
        <v>24</v>
      </c>
      <c r="F75" s="182">
        <v>35</v>
      </c>
      <c r="G75" s="182" t="s">
        <v>122</v>
      </c>
      <c r="H75" s="183" t="s">
        <v>0</v>
      </c>
      <c r="I75" s="184">
        <v>42461</v>
      </c>
      <c r="J75" s="185" t="s">
        <v>116</v>
      </c>
      <c r="K75" s="186">
        <v>45.36</v>
      </c>
      <c r="L75" s="186">
        <f t="shared" si="38"/>
        <v>1.89</v>
      </c>
      <c r="M75" s="187">
        <v>7</v>
      </c>
      <c r="N75" s="187">
        <v>0</v>
      </c>
      <c r="O75" s="19">
        <f t="shared" si="39"/>
        <v>0</v>
      </c>
      <c r="P75" s="49"/>
    </row>
    <row r="76" spans="1:16" s="1" customFormat="1" ht="15.6" customHeight="1">
      <c r="A76" s="70" t="s">
        <v>40</v>
      </c>
      <c r="B76" s="71" t="s">
        <v>76</v>
      </c>
      <c r="C76" s="72" t="s">
        <v>80</v>
      </c>
      <c r="D76" s="73">
        <v>5.1999999999999998E-2</v>
      </c>
      <c r="E76" s="74">
        <v>24</v>
      </c>
      <c r="F76" s="75">
        <v>35</v>
      </c>
      <c r="G76" s="75" t="s">
        <v>77</v>
      </c>
      <c r="H76" s="76" t="s">
        <v>0</v>
      </c>
      <c r="I76" s="122">
        <v>42278</v>
      </c>
      <c r="J76" s="77" t="s">
        <v>1</v>
      </c>
      <c r="K76" s="252">
        <v>24</v>
      </c>
      <c r="L76" s="78">
        <f>(K76/E76)</f>
        <v>1</v>
      </c>
      <c r="M76" s="79">
        <v>1</v>
      </c>
      <c r="N76" s="79">
        <v>0</v>
      </c>
      <c r="O76" s="19">
        <f>(N76*K76)</f>
        <v>0</v>
      </c>
      <c r="P76" s="253" t="s">
        <v>313</v>
      </c>
    </row>
    <row r="77" spans="1:16" s="1" customFormat="1" ht="15.6" customHeight="1">
      <c r="A77" s="70" t="s">
        <v>40</v>
      </c>
      <c r="B77" s="71" t="s">
        <v>282</v>
      </c>
      <c r="C77" s="72" t="s">
        <v>183</v>
      </c>
      <c r="D77" s="73">
        <v>6.2E-2</v>
      </c>
      <c r="E77" s="74">
        <v>24</v>
      </c>
      <c r="F77" s="75">
        <v>35</v>
      </c>
      <c r="G77" s="75" t="s">
        <v>284</v>
      </c>
      <c r="H77" s="76" t="s">
        <v>0</v>
      </c>
      <c r="I77" s="122">
        <v>42491</v>
      </c>
      <c r="J77" s="77" t="s">
        <v>1</v>
      </c>
      <c r="K77" s="78">
        <v>44.5</v>
      </c>
      <c r="L77" s="78">
        <f>(K77/E77)</f>
        <v>1.8541666666666667</v>
      </c>
      <c r="M77" s="79">
        <v>10</v>
      </c>
      <c r="N77" s="79">
        <v>0</v>
      </c>
      <c r="O77" s="19">
        <f>(N77*K77)</f>
        <v>0</v>
      </c>
      <c r="P77" s="49" t="s">
        <v>283</v>
      </c>
    </row>
    <row r="78" spans="1:16" s="1" customFormat="1" ht="15.6" customHeight="1">
      <c r="A78" s="70" t="s">
        <v>40</v>
      </c>
      <c r="B78" s="71" t="s">
        <v>78</v>
      </c>
      <c r="C78" s="72" t="s">
        <v>83</v>
      </c>
      <c r="D78" s="73">
        <v>0.06</v>
      </c>
      <c r="E78" s="74">
        <v>24</v>
      </c>
      <c r="F78" s="75">
        <v>35</v>
      </c>
      <c r="G78" s="75" t="s">
        <v>79</v>
      </c>
      <c r="H78" s="76" t="s">
        <v>0</v>
      </c>
      <c r="I78" s="122">
        <v>42309</v>
      </c>
      <c r="J78" s="77" t="s">
        <v>1</v>
      </c>
      <c r="K78" s="252">
        <v>24</v>
      </c>
      <c r="L78" s="78">
        <f>(K78/E78)</f>
        <v>1</v>
      </c>
      <c r="M78" s="79">
        <v>4</v>
      </c>
      <c r="N78" s="79">
        <v>0</v>
      </c>
      <c r="O78" s="19">
        <f>(N78*K78)</f>
        <v>0</v>
      </c>
      <c r="P78" s="253" t="s">
        <v>313</v>
      </c>
    </row>
    <row r="79" spans="1:16" s="1" customFormat="1" ht="15.6" customHeight="1">
      <c r="A79" s="70" t="s">
        <v>40</v>
      </c>
      <c r="B79" s="71" t="s">
        <v>178</v>
      </c>
      <c r="C79" s="72" t="s">
        <v>183</v>
      </c>
      <c r="D79" s="73">
        <v>6.2E-2</v>
      </c>
      <c r="E79" s="74">
        <v>12</v>
      </c>
      <c r="F79" s="75">
        <v>66</v>
      </c>
      <c r="G79" s="75" t="s">
        <v>182</v>
      </c>
      <c r="H79" s="76" t="s">
        <v>0</v>
      </c>
      <c r="I79" s="122">
        <v>42278</v>
      </c>
      <c r="J79" s="77" t="s">
        <v>1</v>
      </c>
      <c r="K79" s="252">
        <v>40</v>
      </c>
      <c r="L79" s="78">
        <f t="shared" ref="L79:L87" si="48">(K79/E79)</f>
        <v>3.3333333333333335</v>
      </c>
      <c r="M79" s="79">
        <v>1</v>
      </c>
      <c r="N79" s="79">
        <v>0</v>
      </c>
      <c r="O79" s="19">
        <f>(N79*K80)</f>
        <v>0</v>
      </c>
      <c r="P79" s="253" t="s">
        <v>313</v>
      </c>
    </row>
    <row r="80" spans="1:16" s="1" customFormat="1" ht="15.6" customHeight="1">
      <c r="A80" s="70" t="s">
        <v>40</v>
      </c>
      <c r="B80" s="71" t="s">
        <v>179</v>
      </c>
      <c r="C80" s="72" t="s">
        <v>181</v>
      </c>
      <c r="D80" s="73">
        <v>6.9000000000000006E-2</v>
      </c>
      <c r="E80" s="74">
        <v>12</v>
      </c>
      <c r="F80" s="75">
        <v>66</v>
      </c>
      <c r="G80" s="75" t="s">
        <v>180</v>
      </c>
      <c r="H80" s="76" t="s">
        <v>0</v>
      </c>
      <c r="I80" s="122">
        <v>42309</v>
      </c>
      <c r="J80" s="77" t="s">
        <v>1</v>
      </c>
      <c r="K80" s="252">
        <v>69</v>
      </c>
      <c r="L80" s="78">
        <f t="shared" si="48"/>
        <v>5.75</v>
      </c>
      <c r="M80" s="79">
        <v>5</v>
      </c>
      <c r="N80" s="79">
        <v>0</v>
      </c>
      <c r="O80" s="19">
        <f>(N80*K81)</f>
        <v>0</v>
      </c>
      <c r="P80" s="253" t="s">
        <v>313</v>
      </c>
    </row>
    <row r="81" spans="1:16" s="1" customFormat="1" ht="15.6" customHeight="1">
      <c r="A81" s="196" t="s">
        <v>189</v>
      </c>
      <c r="B81" s="197" t="s">
        <v>190</v>
      </c>
      <c r="C81" s="198" t="s">
        <v>191</v>
      </c>
      <c r="D81" s="199">
        <v>6.5000000000000002E-2</v>
      </c>
      <c r="E81" s="200">
        <v>12</v>
      </c>
      <c r="F81" s="201">
        <v>66</v>
      </c>
      <c r="G81" s="201" t="s">
        <v>192</v>
      </c>
      <c r="H81" s="202" t="s">
        <v>0</v>
      </c>
      <c r="I81" s="203">
        <v>42644</v>
      </c>
      <c r="J81" s="204" t="s">
        <v>1</v>
      </c>
      <c r="K81" s="205">
        <v>41.08</v>
      </c>
      <c r="L81" s="205">
        <f t="shared" ref="L81" si="49">(K81/E81)</f>
        <v>3.4233333333333333</v>
      </c>
      <c r="M81" s="206">
        <v>1</v>
      </c>
      <c r="N81" s="206">
        <v>0</v>
      </c>
      <c r="O81" s="19">
        <f t="shared" ref="O81" si="50">(N81*K81)</f>
        <v>0</v>
      </c>
      <c r="P81" s="218"/>
    </row>
    <row r="82" spans="1:16" s="1" customFormat="1" ht="15.6" customHeight="1">
      <c r="A82" s="188" t="s">
        <v>124</v>
      </c>
      <c r="B82" s="189" t="s">
        <v>125</v>
      </c>
      <c r="C82" s="190" t="s">
        <v>5</v>
      </c>
      <c r="D82" s="191">
        <v>0.06</v>
      </c>
      <c r="E82" s="192">
        <v>24</v>
      </c>
      <c r="F82" s="193">
        <v>35</v>
      </c>
      <c r="G82" s="193" t="s">
        <v>126</v>
      </c>
      <c r="H82" s="194" t="s">
        <v>0</v>
      </c>
      <c r="I82" s="195">
        <v>42461</v>
      </c>
      <c r="J82" s="13" t="s">
        <v>105</v>
      </c>
      <c r="K82" s="14">
        <v>56.88</v>
      </c>
      <c r="L82" s="14">
        <f t="shared" ref="L82:L86" si="51">(K82/E82)</f>
        <v>2.37</v>
      </c>
      <c r="M82" s="16">
        <v>3</v>
      </c>
      <c r="N82" s="16">
        <v>0</v>
      </c>
      <c r="O82" s="19">
        <f t="shared" ref="O82:O86" si="52">(N82*K82)</f>
        <v>0</v>
      </c>
      <c r="P82" s="49"/>
    </row>
    <row r="83" spans="1:16" s="1" customFormat="1" ht="15.6" customHeight="1">
      <c r="A83" s="188" t="s">
        <v>124</v>
      </c>
      <c r="B83" s="189" t="s">
        <v>26</v>
      </c>
      <c r="C83" s="190" t="s">
        <v>11</v>
      </c>
      <c r="D83" s="191">
        <v>5.5E-2</v>
      </c>
      <c r="E83" s="192">
        <v>24</v>
      </c>
      <c r="F83" s="193">
        <v>35</v>
      </c>
      <c r="G83" s="193" t="s">
        <v>130</v>
      </c>
      <c r="H83" s="194" t="s">
        <v>0</v>
      </c>
      <c r="I83" s="195">
        <v>42461</v>
      </c>
      <c r="J83" s="13" t="s">
        <v>105</v>
      </c>
      <c r="K83" s="14">
        <v>56.4</v>
      </c>
      <c r="L83" s="14">
        <f t="shared" si="51"/>
        <v>2.35</v>
      </c>
      <c r="M83" s="16">
        <v>3</v>
      </c>
      <c r="N83" s="16">
        <v>0</v>
      </c>
      <c r="O83" s="19">
        <f t="shared" si="52"/>
        <v>0</v>
      </c>
      <c r="P83" s="49"/>
    </row>
    <row r="84" spans="1:16" s="1" customFormat="1" ht="15.6" customHeight="1">
      <c r="A84" s="188" t="s">
        <v>124</v>
      </c>
      <c r="B84" s="189" t="s">
        <v>127</v>
      </c>
      <c r="C84" s="190" t="s">
        <v>3</v>
      </c>
      <c r="D84" s="191">
        <v>6.2E-2</v>
      </c>
      <c r="E84" s="192">
        <v>24</v>
      </c>
      <c r="F84" s="193">
        <v>35</v>
      </c>
      <c r="G84" s="193" t="s">
        <v>131</v>
      </c>
      <c r="H84" s="194" t="s">
        <v>0</v>
      </c>
      <c r="I84" s="195">
        <v>42461</v>
      </c>
      <c r="J84" s="13" t="s">
        <v>105</v>
      </c>
      <c r="K84" s="14">
        <v>66.48</v>
      </c>
      <c r="L84" s="14">
        <f t="shared" si="51"/>
        <v>2.77</v>
      </c>
      <c r="M84" s="16">
        <v>1</v>
      </c>
      <c r="N84" s="16">
        <v>0</v>
      </c>
      <c r="O84" s="19">
        <f t="shared" si="52"/>
        <v>0</v>
      </c>
      <c r="P84" s="49"/>
    </row>
    <row r="85" spans="1:16" s="1" customFormat="1" ht="15.6" customHeight="1">
      <c r="A85" s="188" t="s">
        <v>124</v>
      </c>
      <c r="B85" s="189" t="s">
        <v>128</v>
      </c>
      <c r="C85" s="190" t="s">
        <v>19</v>
      </c>
      <c r="D85" s="191">
        <v>6.5000000000000002E-2</v>
      </c>
      <c r="E85" s="192">
        <v>12</v>
      </c>
      <c r="F85" s="193">
        <v>75</v>
      </c>
      <c r="G85" s="193" t="s">
        <v>132</v>
      </c>
      <c r="H85" s="194" t="s">
        <v>0</v>
      </c>
      <c r="I85" s="195">
        <v>42461</v>
      </c>
      <c r="J85" s="13" t="s">
        <v>105</v>
      </c>
      <c r="K85" s="14">
        <v>79.56</v>
      </c>
      <c r="L85" s="14">
        <f t="shared" si="51"/>
        <v>6.63</v>
      </c>
      <c r="M85" s="16">
        <v>1</v>
      </c>
      <c r="N85" s="16">
        <v>0</v>
      </c>
      <c r="O85" s="19">
        <f t="shared" si="52"/>
        <v>0</v>
      </c>
      <c r="P85" s="49"/>
    </row>
    <row r="86" spans="1:16" s="1" customFormat="1" ht="15.6" customHeight="1">
      <c r="A86" s="188" t="s">
        <v>124</v>
      </c>
      <c r="B86" s="189" t="s">
        <v>129</v>
      </c>
      <c r="C86" s="190" t="s">
        <v>134</v>
      </c>
      <c r="D86" s="191">
        <v>0.05</v>
      </c>
      <c r="E86" s="192">
        <v>12</v>
      </c>
      <c r="F86" s="193">
        <v>75</v>
      </c>
      <c r="G86" s="193" t="s">
        <v>133</v>
      </c>
      <c r="H86" s="194" t="s">
        <v>0</v>
      </c>
      <c r="I86" s="195">
        <v>42461</v>
      </c>
      <c r="J86" s="13" t="s">
        <v>105</v>
      </c>
      <c r="K86" s="14">
        <v>79.56</v>
      </c>
      <c r="L86" s="14">
        <f t="shared" si="51"/>
        <v>6.63</v>
      </c>
      <c r="M86" s="16">
        <v>4</v>
      </c>
      <c r="N86" s="16">
        <v>0</v>
      </c>
      <c r="O86" s="19">
        <f t="shared" si="52"/>
        <v>0</v>
      </c>
      <c r="P86" s="49"/>
    </row>
    <row r="87" spans="1:16" s="1" customFormat="1">
      <c r="A87" s="90" t="s">
        <v>35</v>
      </c>
      <c r="B87" s="91" t="s">
        <v>36</v>
      </c>
      <c r="C87" s="92" t="s">
        <v>38</v>
      </c>
      <c r="D87" s="93">
        <v>0.06</v>
      </c>
      <c r="E87" s="94">
        <v>12</v>
      </c>
      <c r="F87" s="95">
        <v>50</v>
      </c>
      <c r="G87" s="95" t="s">
        <v>37</v>
      </c>
      <c r="H87" s="96" t="s">
        <v>0</v>
      </c>
      <c r="I87" s="123">
        <v>42370</v>
      </c>
      <c r="J87" s="97" t="s">
        <v>6</v>
      </c>
      <c r="K87" s="98">
        <v>28.87</v>
      </c>
      <c r="L87" s="98">
        <f t="shared" si="48"/>
        <v>2.4058333333333333</v>
      </c>
      <c r="M87" s="99">
        <v>3</v>
      </c>
      <c r="N87" s="99">
        <v>0</v>
      </c>
      <c r="O87" s="19">
        <f t="shared" ref="O87" si="53">(N87*K87)</f>
        <v>0</v>
      </c>
      <c r="P87" s="49"/>
    </row>
    <row r="88" spans="1:16" s="1" customFormat="1" ht="15.6" customHeight="1">
      <c r="A88" s="134" t="s">
        <v>137</v>
      </c>
      <c r="B88" s="135" t="s">
        <v>138</v>
      </c>
      <c r="C88" s="136" t="s">
        <v>15</v>
      </c>
      <c r="D88" s="137">
        <v>8.5999999999999993E-2</v>
      </c>
      <c r="E88" s="138">
        <v>24</v>
      </c>
      <c r="F88" s="139">
        <v>33</v>
      </c>
      <c r="G88" s="139" t="s">
        <v>139</v>
      </c>
      <c r="H88" s="140" t="s">
        <v>0</v>
      </c>
      <c r="I88" s="141">
        <v>43435</v>
      </c>
      <c r="J88" s="142" t="s">
        <v>4</v>
      </c>
      <c r="K88" s="143">
        <v>66.959999999999994</v>
      </c>
      <c r="L88" s="143">
        <f t="shared" ref="L88" si="54">(K88/E88)</f>
        <v>2.7899999999999996</v>
      </c>
      <c r="M88" s="144">
        <v>2</v>
      </c>
      <c r="N88" s="144">
        <v>0</v>
      </c>
      <c r="O88" s="19">
        <f t="shared" ref="O88" si="55">(N88*K88)</f>
        <v>0</v>
      </c>
      <c r="P88" s="49"/>
    </row>
    <row r="89" spans="1:16" s="1" customFormat="1">
      <c r="A89" s="37" t="s">
        <v>39</v>
      </c>
      <c r="B89" s="38" t="s">
        <v>3</v>
      </c>
      <c r="C89" s="39" t="s">
        <v>3</v>
      </c>
      <c r="D89" s="40">
        <v>6.5000000000000002E-2</v>
      </c>
      <c r="E89" s="41">
        <v>24</v>
      </c>
      <c r="F89" s="42">
        <v>35</v>
      </c>
      <c r="G89" s="42" t="s">
        <v>81</v>
      </c>
      <c r="H89" s="43" t="s">
        <v>0</v>
      </c>
      <c r="I89" s="124">
        <v>42917</v>
      </c>
      <c r="J89" s="44" t="s">
        <v>1</v>
      </c>
      <c r="K89" s="45">
        <v>39.950000000000003</v>
      </c>
      <c r="L89" s="45">
        <f>(K89/E89)</f>
        <v>1.6645833333333335</v>
      </c>
      <c r="M89" s="46">
        <v>17</v>
      </c>
      <c r="N89" s="46">
        <v>0</v>
      </c>
      <c r="O89" s="19">
        <f>(N89*K89)</f>
        <v>0</v>
      </c>
      <c r="P89" s="49"/>
    </row>
    <row r="90" spans="1:16" s="1" customFormat="1">
      <c r="A90" s="37" t="s">
        <v>39</v>
      </c>
      <c r="B90" s="38" t="s">
        <v>302</v>
      </c>
      <c r="C90" s="39" t="s">
        <v>11</v>
      </c>
      <c r="D90" s="40">
        <v>5.8999999999999997E-2</v>
      </c>
      <c r="E90" s="41">
        <v>24</v>
      </c>
      <c r="F90" s="42">
        <v>35</v>
      </c>
      <c r="G90" s="42" t="s">
        <v>303</v>
      </c>
      <c r="H90" s="43" t="s">
        <v>0</v>
      </c>
      <c r="I90" s="124">
        <v>42917</v>
      </c>
      <c r="J90" s="44" t="s">
        <v>1</v>
      </c>
      <c r="K90" s="45">
        <v>39.950000000000003</v>
      </c>
      <c r="L90" s="45">
        <f>(K90/E90)</f>
        <v>1.6645833333333335</v>
      </c>
      <c r="M90" s="46">
        <v>13</v>
      </c>
      <c r="N90" s="46">
        <v>0</v>
      </c>
      <c r="O90" s="19">
        <f>(N90*K90)</f>
        <v>0</v>
      </c>
      <c r="P90" s="49"/>
    </row>
    <row r="91" spans="1:16" s="1" customFormat="1">
      <c r="A91" s="37" t="s">
        <v>39</v>
      </c>
      <c r="B91" s="38" t="s">
        <v>193</v>
      </c>
      <c r="C91" s="39" t="s">
        <v>194</v>
      </c>
      <c r="D91" s="40">
        <v>4.8000000000000001E-2</v>
      </c>
      <c r="E91" s="41">
        <v>24</v>
      </c>
      <c r="F91" s="42">
        <v>35</v>
      </c>
      <c r="G91" s="42" t="s">
        <v>195</v>
      </c>
      <c r="H91" s="43" t="s">
        <v>0</v>
      </c>
      <c r="I91" s="124">
        <v>42795</v>
      </c>
      <c r="J91" s="44" t="s">
        <v>1</v>
      </c>
      <c r="K91" s="45">
        <v>39.950000000000003</v>
      </c>
      <c r="L91" s="45">
        <f>(K91/E91)</f>
        <v>1.6645833333333335</v>
      </c>
      <c r="M91" s="46">
        <v>2</v>
      </c>
      <c r="N91" s="46">
        <v>0</v>
      </c>
      <c r="O91" s="19">
        <f>(N91*K91)</f>
        <v>0</v>
      </c>
      <c r="P91" s="49"/>
    </row>
    <row r="92" spans="1:16" s="1" customFormat="1">
      <c r="A92" s="37" t="s">
        <v>39</v>
      </c>
      <c r="B92" s="38" t="s">
        <v>304</v>
      </c>
      <c r="C92" s="39" t="s">
        <v>305</v>
      </c>
      <c r="D92" s="40">
        <v>0.06</v>
      </c>
      <c r="E92" s="41">
        <v>24</v>
      </c>
      <c r="F92" s="42">
        <v>35</v>
      </c>
      <c r="G92" s="42" t="s">
        <v>306</v>
      </c>
      <c r="H92" s="43" t="s">
        <v>0</v>
      </c>
      <c r="I92" s="124">
        <v>42856</v>
      </c>
      <c r="J92" s="44" t="s">
        <v>1</v>
      </c>
      <c r="K92" s="45">
        <v>39.950000000000003</v>
      </c>
      <c r="L92" s="45">
        <f>(K92/E92)</f>
        <v>1.6645833333333335</v>
      </c>
      <c r="M92" s="46">
        <v>9</v>
      </c>
      <c r="N92" s="46">
        <v>0</v>
      </c>
      <c r="O92" s="19">
        <f>(N92*K92)</f>
        <v>0</v>
      </c>
      <c r="P92" s="49"/>
    </row>
    <row r="93" spans="1:16" s="1" customFormat="1">
      <c r="A93" s="37" t="s">
        <v>39</v>
      </c>
      <c r="B93" s="38" t="s">
        <v>307</v>
      </c>
      <c r="C93" s="39" t="s">
        <v>309</v>
      </c>
      <c r="D93" s="40">
        <v>0.06</v>
      </c>
      <c r="E93" s="41">
        <v>24</v>
      </c>
      <c r="F93" s="42">
        <v>35</v>
      </c>
      <c r="G93" s="42" t="s">
        <v>308</v>
      </c>
      <c r="H93" s="43" t="s">
        <v>0</v>
      </c>
      <c r="I93" s="124">
        <v>42917</v>
      </c>
      <c r="J93" s="44" t="s">
        <v>1</v>
      </c>
      <c r="K93" s="45">
        <v>39.950000000000003</v>
      </c>
      <c r="L93" s="45">
        <f>(K93/E93)</f>
        <v>1.6645833333333335</v>
      </c>
      <c r="M93" s="46">
        <v>6</v>
      </c>
      <c r="N93" s="46">
        <v>0</v>
      </c>
      <c r="O93" s="19">
        <f>(N93*K93)</f>
        <v>0</v>
      </c>
      <c r="P93" s="49" t="s">
        <v>312</v>
      </c>
    </row>
    <row r="94" spans="1:16" s="1" customFormat="1" ht="15.6" customHeight="1">
      <c r="A94" s="110" t="s">
        <v>52</v>
      </c>
      <c r="B94" s="111" t="s">
        <v>50</v>
      </c>
      <c r="C94" s="112" t="s">
        <v>14</v>
      </c>
      <c r="D94" s="113">
        <v>0.08</v>
      </c>
      <c r="E94" s="114">
        <v>24</v>
      </c>
      <c r="F94" s="115">
        <v>33</v>
      </c>
      <c r="G94" s="115" t="s">
        <v>56</v>
      </c>
      <c r="H94" s="116" t="s">
        <v>0</v>
      </c>
      <c r="I94" s="126">
        <v>42401</v>
      </c>
      <c r="J94" s="117" t="s">
        <v>51</v>
      </c>
      <c r="K94" s="118">
        <v>31.67</v>
      </c>
      <c r="L94" s="118">
        <f t="shared" ref="L94:L103" si="56">(K94/E94)</f>
        <v>1.3195833333333333</v>
      </c>
      <c r="M94" s="119">
        <v>6</v>
      </c>
      <c r="N94" s="119">
        <v>0</v>
      </c>
      <c r="O94" s="19">
        <f t="shared" ref="O94:O103" si="57">(N94*K94)</f>
        <v>0</v>
      </c>
      <c r="P94" s="47"/>
    </row>
    <row r="95" spans="1:16" s="1" customFormat="1" ht="15.6" customHeight="1">
      <c r="A95" s="90" t="s">
        <v>53</v>
      </c>
      <c r="B95" s="91" t="s">
        <v>140</v>
      </c>
      <c r="C95" s="92" t="s">
        <v>135</v>
      </c>
      <c r="D95" s="93">
        <v>0.06</v>
      </c>
      <c r="E95" s="94">
        <v>24</v>
      </c>
      <c r="F95" s="95">
        <v>33</v>
      </c>
      <c r="G95" s="95" t="s">
        <v>136</v>
      </c>
      <c r="H95" s="96" t="s">
        <v>0</v>
      </c>
      <c r="I95" s="123">
        <v>42309</v>
      </c>
      <c r="J95" s="97" t="s">
        <v>55</v>
      </c>
      <c r="K95" s="252">
        <v>23</v>
      </c>
      <c r="L95" s="98">
        <f>(K95/E95)</f>
        <v>0.95833333333333337</v>
      </c>
      <c r="M95" s="99">
        <v>4</v>
      </c>
      <c r="N95" s="99">
        <v>0</v>
      </c>
      <c r="O95" s="19">
        <f>(N95*K95)</f>
        <v>0</v>
      </c>
      <c r="P95" s="253" t="s">
        <v>313</v>
      </c>
    </row>
    <row r="96" spans="1:16" s="1" customFormat="1" ht="15.6" customHeight="1">
      <c r="A96" s="80" t="s">
        <v>23</v>
      </c>
      <c r="B96" s="81" t="s">
        <v>24</v>
      </c>
      <c r="C96" s="82" t="s">
        <v>25</v>
      </c>
      <c r="D96" s="83">
        <v>7.0000000000000007E-2</v>
      </c>
      <c r="E96" s="84">
        <v>12</v>
      </c>
      <c r="F96" s="85">
        <v>33</v>
      </c>
      <c r="G96" s="85" t="s">
        <v>22</v>
      </c>
      <c r="H96" s="86" t="s">
        <v>0</v>
      </c>
      <c r="I96" s="127">
        <v>42309</v>
      </c>
      <c r="J96" s="87" t="s">
        <v>6</v>
      </c>
      <c r="K96" s="252">
        <v>11</v>
      </c>
      <c r="L96" s="88">
        <f t="shared" si="56"/>
        <v>0.91666666666666663</v>
      </c>
      <c r="M96" s="89">
        <v>2</v>
      </c>
      <c r="N96" s="89">
        <v>0</v>
      </c>
      <c r="O96" s="19">
        <f t="shared" si="57"/>
        <v>0</v>
      </c>
      <c r="P96" s="253" t="s">
        <v>313</v>
      </c>
    </row>
    <row r="97" spans="1:16" s="1" customFormat="1" ht="15.6" customHeight="1">
      <c r="A97" s="50" t="s">
        <v>16</v>
      </c>
      <c r="B97" s="51" t="s">
        <v>18</v>
      </c>
      <c r="C97" s="52" t="s">
        <v>5</v>
      </c>
      <c r="D97" s="53">
        <v>5.8000000000000003E-2</v>
      </c>
      <c r="E97" s="54">
        <v>24</v>
      </c>
      <c r="F97" s="55">
        <v>33</v>
      </c>
      <c r="G97" s="55" t="s">
        <v>20</v>
      </c>
      <c r="H97" s="56" t="s">
        <v>0</v>
      </c>
      <c r="I97" s="128">
        <v>42339</v>
      </c>
      <c r="J97" s="57" t="s">
        <v>17</v>
      </c>
      <c r="K97" s="252">
        <v>23</v>
      </c>
      <c r="L97" s="58">
        <f t="shared" si="56"/>
        <v>0.95833333333333337</v>
      </c>
      <c r="M97" s="59">
        <v>3</v>
      </c>
      <c r="N97" s="59">
        <v>0</v>
      </c>
      <c r="O97" s="19">
        <f t="shared" si="57"/>
        <v>0</v>
      </c>
      <c r="P97" s="253" t="s">
        <v>313</v>
      </c>
    </row>
    <row r="98" spans="1:16" s="1" customFormat="1" ht="15.6" customHeight="1">
      <c r="A98" s="134" t="s">
        <v>74</v>
      </c>
      <c r="B98" s="135" t="s">
        <v>75</v>
      </c>
      <c r="C98" s="136" t="s">
        <v>5</v>
      </c>
      <c r="D98" s="137">
        <v>4.2999999999999997E-2</v>
      </c>
      <c r="E98" s="138">
        <v>24</v>
      </c>
      <c r="F98" s="139">
        <v>33</v>
      </c>
      <c r="G98" s="139" t="s">
        <v>82</v>
      </c>
      <c r="H98" s="140" t="s">
        <v>0</v>
      </c>
      <c r="I98" s="141">
        <v>42278</v>
      </c>
      <c r="J98" s="142" t="s">
        <v>55</v>
      </c>
      <c r="K98" s="252">
        <v>23</v>
      </c>
      <c r="L98" s="143">
        <f t="shared" ref="L98:L100" si="58">(K98/E98)</f>
        <v>0.95833333333333337</v>
      </c>
      <c r="M98" s="144">
        <v>2</v>
      </c>
      <c r="N98" s="144">
        <v>0</v>
      </c>
      <c r="O98" s="19">
        <f t="shared" ref="O98:O100" si="59">(N98*K98)</f>
        <v>0</v>
      </c>
      <c r="P98" s="253" t="s">
        <v>313</v>
      </c>
    </row>
    <row r="99" spans="1:16" s="1" customFormat="1" ht="15.6" customHeight="1">
      <c r="A99" s="145" t="s">
        <v>84</v>
      </c>
      <c r="B99" s="146" t="s">
        <v>86</v>
      </c>
      <c r="C99" s="147" t="s">
        <v>90</v>
      </c>
      <c r="D99" s="148">
        <v>0.05</v>
      </c>
      <c r="E99" s="149">
        <v>24</v>
      </c>
      <c r="F99" s="150">
        <v>33</v>
      </c>
      <c r="G99" s="150" t="s">
        <v>88</v>
      </c>
      <c r="H99" s="151" t="s">
        <v>0</v>
      </c>
      <c r="I99" s="152">
        <v>42430</v>
      </c>
      <c r="J99" s="153" t="s">
        <v>85</v>
      </c>
      <c r="K99" s="154">
        <v>45.27</v>
      </c>
      <c r="L99" s="154">
        <f t="shared" si="58"/>
        <v>1.8862500000000002</v>
      </c>
      <c r="M99" s="155">
        <v>3</v>
      </c>
      <c r="N99" s="155">
        <v>0</v>
      </c>
      <c r="O99" s="19">
        <f t="shared" si="59"/>
        <v>0</v>
      </c>
      <c r="P99" s="49"/>
    </row>
    <row r="100" spans="1:16" s="1" customFormat="1" ht="15.6" customHeight="1">
      <c r="A100" s="145" t="s">
        <v>84</v>
      </c>
      <c r="B100" s="146" t="s">
        <v>87</v>
      </c>
      <c r="C100" s="147" t="s">
        <v>15</v>
      </c>
      <c r="D100" s="148">
        <v>0.09</v>
      </c>
      <c r="E100" s="149">
        <v>24</v>
      </c>
      <c r="F100" s="150">
        <v>33</v>
      </c>
      <c r="G100" s="150" t="s">
        <v>89</v>
      </c>
      <c r="H100" s="151" t="s">
        <v>0</v>
      </c>
      <c r="I100" s="152">
        <v>42309</v>
      </c>
      <c r="J100" s="153" t="s">
        <v>85</v>
      </c>
      <c r="K100" s="154">
        <v>48.5</v>
      </c>
      <c r="L100" s="154">
        <f t="shared" si="58"/>
        <v>2.0208333333333335</v>
      </c>
      <c r="M100" s="155">
        <v>1</v>
      </c>
      <c r="N100" s="155">
        <v>0</v>
      </c>
      <c r="O100" s="19">
        <f t="shared" si="59"/>
        <v>0</v>
      </c>
      <c r="P100" s="49"/>
    </row>
    <row r="101" spans="1:16" s="1" customFormat="1" ht="15.6" customHeight="1">
      <c r="A101" s="207" t="s">
        <v>152</v>
      </c>
      <c r="B101" s="208" t="s">
        <v>153</v>
      </c>
      <c r="C101" s="209" t="s">
        <v>154</v>
      </c>
      <c r="D101" s="210">
        <v>7.2999999999999995E-2</v>
      </c>
      <c r="E101" s="211">
        <v>24</v>
      </c>
      <c r="F101" s="212">
        <v>33</v>
      </c>
      <c r="G101" s="212" t="s">
        <v>155</v>
      </c>
      <c r="H101" s="213" t="s">
        <v>0</v>
      </c>
      <c r="I101" s="214">
        <v>42856</v>
      </c>
      <c r="J101" s="215" t="s">
        <v>4</v>
      </c>
      <c r="K101" s="216">
        <v>29.89</v>
      </c>
      <c r="L101" s="216">
        <f t="shared" ref="L101" si="60">(K101/E101)</f>
        <v>1.2454166666666666</v>
      </c>
      <c r="M101" s="217">
        <v>33</v>
      </c>
      <c r="N101" s="217">
        <v>0</v>
      </c>
      <c r="O101" s="19">
        <f t="shared" ref="O101" si="61">(N101*K101)</f>
        <v>0</v>
      </c>
      <c r="P101" s="49"/>
    </row>
    <row r="102" spans="1:16" s="1" customFormat="1" ht="15.6" customHeight="1">
      <c r="A102" s="37" t="s">
        <v>42</v>
      </c>
      <c r="B102" s="38" t="s">
        <v>43</v>
      </c>
      <c r="C102" s="39" t="s">
        <v>44</v>
      </c>
      <c r="D102" s="40">
        <v>5.8000000000000003E-2</v>
      </c>
      <c r="E102" s="41">
        <v>24</v>
      </c>
      <c r="F102" s="42">
        <v>35</v>
      </c>
      <c r="G102" s="42" t="s">
        <v>45</v>
      </c>
      <c r="H102" s="43" t="s">
        <v>0</v>
      </c>
      <c r="I102" s="124">
        <v>42339</v>
      </c>
      <c r="J102" s="44" t="s">
        <v>1</v>
      </c>
      <c r="K102" s="252">
        <v>23</v>
      </c>
      <c r="L102" s="45">
        <f t="shared" si="56"/>
        <v>0.95833333333333337</v>
      </c>
      <c r="M102" s="46">
        <v>13</v>
      </c>
      <c r="N102" s="46">
        <v>0</v>
      </c>
      <c r="O102" s="19">
        <f t="shared" si="57"/>
        <v>0</v>
      </c>
      <c r="P102" s="253" t="s">
        <v>313</v>
      </c>
    </row>
    <row r="103" spans="1:16" s="1" customFormat="1" ht="15.6" customHeight="1">
      <c r="A103" s="37" t="s">
        <v>42</v>
      </c>
      <c r="B103" s="38" t="s">
        <v>46</v>
      </c>
      <c r="C103" s="39" t="s">
        <v>47</v>
      </c>
      <c r="D103" s="40">
        <v>6.9000000000000006E-2</v>
      </c>
      <c r="E103" s="41">
        <v>24</v>
      </c>
      <c r="F103" s="42">
        <v>35</v>
      </c>
      <c r="G103" s="42" t="s">
        <v>48</v>
      </c>
      <c r="H103" s="43" t="s">
        <v>0</v>
      </c>
      <c r="I103" s="124">
        <v>42339</v>
      </c>
      <c r="J103" s="44" t="s">
        <v>1</v>
      </c>
      <c r="K103" s="252">
        <v>23</v>
      </c>
      <c r="L103" s="45">
        <f t="shared" si="56"/>
        <v>0.95833333333333337</v>
      </c>
      <c r="M103" s="46">
        <v>4</v>
      </c>
      <c r="N103" s="46">
        <v>0</v>
      </c>
      <c r="O103" s="19">
        <f t="shared" si="57"/>
        <v>0</v>
      </c>
      <c r="P103" s="253" t="s">
        <v>313</v>
      </c>
    </row>
    <row r="104" spans="1:16" s="1" customFormat="1" ht="15.6" customHeight="1">
      <c r="A104" s="37" t="s">
        <v>42</v>
      </c>
      <c r="B104" s="38" t="s">
        <v>295</v>
      </c>
      <c r="C104" s="39" t="s">
        <v>296</v>
      </c>
      <c r="D104" s="40">
        <v>0.06</v>
      </c>
      <c r="E104" s="41">
        <v>24</v>
      </c>
      <c r="F104" s="42">
        <v>35</v>
      </c>
      <c r="G104" s="42" t="s">
        <v>297</v>
      </c>
      <c r="H104" s="43" t="s">
        <v>0</v>
      </c>
      <c r="I104" s="124">
        <v>42552</v>
      </c>
      <c r="J104" s="44" t="s">
        <v>1</v>
      </c>
      <c r="K104" s="45">
        <v>42.25</v>
      </c>
      <c r="L104" s="45">
        <f t="shared" ref="L104" si="62">(K104/E104)</f>
        <v>1.7604166666666667</v>
      </c>
      <c r="M104" s="46">
        <v>3</v>
      </c>
      <c r="N104" s="46">
        <v>0</v>
      </c>
      <c r="O104" s="19">
        <f t="shared" ref="O104" si="63">(N104*K104)</f>
        <v>0</v>
      </c>
      <c r="P104" s="49" t="s">
        <v>311</v>
      </c>
    </row>
    <row r="105" spans="1:16" s="1" customFormat="1" ht="15.6" customHeight="1">
      <c r="A105" s="37" t="s">
        <v>42</v>
      </c>
      <c r="B105" s="38" t="s">
        <v>150</v>
      </c>
      <c r="C105" s="39" t="s">
        <v>3</v>
      </c>
      <c r="D105" s="40">
        <v>6.9000000000000006E-2</v>
      </c>
      <c r="E105" s="41">
        <v>24</v>
      </c>
      <c r="F105" s="42">
        <v>35</v>
      </c>
      <c r="G105" s="42" t="s">
        <v>151</v>
      </c>
      <c r="H105" s="43" t="s">
        <v>0</v>
      </c>
      <c r="I105" s="124">
        <v>42552</v>
      </c>
      <c r="J105" s="44" t="s">
        <v>1</v>
      </c>
      <c r="K105" s="45">
        <v>39.74</v>
      </c>
      <c r="L105" s="45">
        <f t="shared" ref="L105" si="64">(K105/E105)</f>
        <v>1.6558333333333335</v>
      </c>
      <c r="M105" s="46">
        <v>14</v>
      </c>
      <c r="N105" s="46">
        <v>0</v>
      </c>
      <c r="O105" s="19">
        <f t="shared" ref="O105" si="65">(N105*K105)</f>
        <v>0</v>
      </c>
      <c r="P105" s="49"/>
    </row>
    <row r="106" spans="1:16" s="1" customFormat="1" ht="15.6" customHeight="1">
      <c r="A106" s="37" t="s">
        <v>42</v>
      </c>
      <c r="B106" s="38" t="s">
        <v>268</v>
      </c>
      <c r="C106" s="39" t="s">
        <v>270</v>
      </c>
      <c r="D106" s="40">
        <v>0.05</v>
      </c>
      <c r="E106" s="41">
        <v>24</v>
      </c>
      <c r="F106" s="42">
        <v>35</v>
      </c>
      <c r="G106" s="42" t="s">
        <v>269</v>
      </c>
      <c r="H106" s="43" t="s">
        <v>0</v>
      </c>
      <c r="I106" s="124">
        <v>42552</v>
      </c>
      <c r="J106" s="44" t="s">
        <v>1</v>
      </c>
      <c r="K106" s="45">
        <v>29</v>
      </c>
      <c r="L106" s="45">
        <f t="shared" ref="L106:L107" si="66">(K106/E106)</f>
        <v>1.2083333333333333</v>
      </c>
      <c r="M106" s="46">
        <v>5</v>
      </c>
      <c r="N106" s="46">
        <v>0</v>
      </c>
      <c r="O106" s="19">
        <f t="shared" ref="O106" si="67">(N106*K106)</f>
        <v>0</v>
      </c>
      <c r="P106" s="49" t="s">
        <v>310</v>
      </c>
    </row>
    <row r="107" spans="1:16" s="1" customFormat="1" ht="15.6" customHeight="1">
      <c r="A107" s="100" t="s">
        <v>298</v>
      </c>
      <c r="B107" s="101" t="s">
        <v>299</v>
      </c>
      <c r="C107" s="102" t="s">
        <v>300</v>
      </c>
      <c r="D107" s="103">
        <v>4.8000000000000001E-2</v>
      </c>
      <c r="E107" s="104">
        <v>24</v>
      </c>
      <c r="F107" s="105">
        <v>35</v>
      </c>
      <c r="G107" s="105" t="s">
        <v>301</v>
      </c>
      <c r="H107" s="106" t="s">
        <v>0</v>
      </c>
      <c r="I107" s="129">
        <v>42583</v>
      </c>
      <c r="J107" s="107" t="s">
        <v>1</v>
      </c>
      <c r="K107" s="108">
        <v>34.89</v>
      </c>
      <c r="L107" s="108">
        <f t="shared" si="66"/>
        <v>1.4537500000000001</v>
      </c>
      <c r="M107" s="109">
        <v>3</v>
      </c>
      <c r="N107" s="109">
        <v>0</v>
      </c>
      <c r="O107" s="19">
        <f t="shared" ref="O107" si="68">(N107*K107)</f>
        <v>0</v>
      </c>
      <c r="P107" s="49"/>
    </row>
    <row r="108" spans="1:16" s="1" customFormat="1" ht="15.6" customHeight="1">
      <c r="A108" s="188"/>
      <c r="B108" s="189"/>
      <c r="C108" s="190"/>
      <c r="D108" s="191"/>
      <c r="E108" s="192"/>
      <c r="F108" s="193"/>
      <c r="G108" s="193"/>
      <c r="H108" s="194"/>
      <c r="I108" s="195"/>
      <c r="J108" s="13"/>
      <c r="K108" s="14"/>
      <c r="L108" s="14"/>
      <c r="M108" s="16"/>
      <c r="N108" s="16"/>
      <c r="O108" s="19"/>
      <c r="P108" s="49"/>
    </row>
    <row r="109" spans="1:16">
      <c r="A109" s="4"/>
      <c r="B109" s="5"/>
      <c r="C109" s="25"/>
      <c r="D109" s="22"/>
      <c r="E109" s="10"/>
      <c r="F109" s="11"/>
      <c r="G109" s="11"/>
      <c r="H109" s="12"/>
      <c r="I109" s="12"/>
      <c r="J109" s="13"/>
      <c r="K109" s="14"/>
      <c r="L109" s="14"/>
      <c r="M109" s="16"/>
      <c r="N109" s="16" t="s">
        <v>7</v>
      </c>
      <c r="O109" s="20">
        <f>SUM(O5:O107)</f>
        <v>0</v>
      </c>
    </row>
    <row r="110" spans="1:16" s="1" customFormat="1">
      <c r="A110" s="275" t="s">
        <v>141</v>
      </c>
      <c r="B110" s="276"/>
      <c r="C110" s="276"/>
      <c r="D110" s="276"/>
      <c r="E110" s="276"/>
      <c r="F110" s="276"/>
      <c r="G110" s="276"/>
      <c r="H110" s="276"/>
      <c r="I110" s="276"/>
      <c r="J110" s="276"/>
      <c r="K110" s="276"/>
      <c r="L110" s="276"/>
      <c r="M110" s="276"/>
      <c r="N110" s="276"/>
      <c r="O110" s="277"/>
    </row>
    <row r="111" spans="1:16" s="1" customFormat="1" ht="15.6" customHeight="1">
      <c r="A111" s="156" t="s">
        <v>91</v>
      </c>
      <c r="B111" s="157" t="s">
        <v>92</v>
      </c>
      <c r="C111" s="157" t="s">
        <v>93</v>
      </c>
      <c r="D111" s="158" t="s">
        <v>94</v>
      </c>
      <c r="E111" s="159" t="s">
        <v>95</v>
      </c>
      <c r="F111" s="160" t="s">
        <v>96</v>
      </c>
      <c r="G111" s="160" t="s">
        <v>97</v>
      </c>
      <c r="H111" s="161" t="s">
        <v>98</v>
      </c>
      <c r="I111" s="162" t="s">
        <v>99</v>
      </c>
      <c r="J111" s="163" t="s">
        <v>100</v>
      </c>
      <c r="K111" s="164" t="s">
        <v>102</v>
      </c>
      <c r="L111" s="164" t="s">
        <v>101</v>
      </c>
      <c r="M111" s="165" t="s">
        <v>103</v>
      </c>
      <c r="N111" s="165"/>
      <c r="O111" s="164"/>
      <c r="P111" s="49"/>
    </row>
    <row r="112" spans="1:16" s="1" customFormat="1">
      <c r="A112" s="196" t="s">
        <v>142</v>
      </c>
      <c r="B112" s="197" t="s">
        <v>143</v>
      </c>
      <c r="C112" s="198" t="s">
        <v>144</v>
      </c>
      <c r="D112" s="199">
        <v>4.8000000000000001E-2</v>
      </c>
      <c r="E112" s="200">
        <v>24</v>
      </c>
      <c r="F112" s="201">
        <v>33</v>
      </c>
      <c r="G112" s="201" t="s">
        <v>146</v>
      </c>
      <c r="H112" s="202" t="s">
        <v>0</v>
      </c>
      <c r="I112" s="203">
        <v>42401</v>
      </c>
      <c r="J112" s="204" t="s">
        <v>145</v>
      </c>
      <c r="K112" s="205">
        <v>27.59</v>
      </c>
      <c r="L112" s="205">
        <f>(K112/E112)</f>
        <v>1.1495833333333334</v>
      </c>
      <c r="M112" s="206">
        <v>52</v>
      </c>
      <c r="N112" s="206">
        <v>0</v>
      </c>
      <c r="O112" s="19">
        <f>(N112*K112)</f>
        <v>0</v>
      </c>
      <c r="P112" s="49"/>
    </row>
    <row r="113" spans="1:16" s="1" customFormat="1">
      <c r="A113" s="196" t="s">
        <v>142</v>
      </c>
      <c r="B113" s="197" t="s">
        <v>143</v>
      </c>
      <c r="C113" s="198" t="s">
        <v>144</v>
      </c>
      <c r="D113" s="199">
        <v>4.8000000000000001E-2</v>
      </c>
      <c r="E113" s="200">
        <v>12</v>
      </c>
      <c r="F113" s="201">
        <v>65</v>
      </c>
      <c r="G113" s="201" t="s">
        <v>147</v>
      </c>
      <c r="H113" s="202" t="s">
        <v>0</v>
      </c>
      <c r="I113" s="203">
        <v>42401</v>
      </c>
      <c r="J113" s="204" t="s">
        <v>145</v>
      </c>
      <c r="K113" s="205">
        <v>27.59</v>
      </c>
      <c r="L113" s="205">
        <f>(K113/E113)</f>
        <v>2.2991666666666668</v>
      </c>
      <c r="M113" s="206">
        <v>11</v>
      </c>
      <c r="N113" s="206">
        <v>0</v>
      </c>
      <c r="O113" s="19">
        <f>(N113*K113)</f>
        <v>0</v>
      </c>
      <c r="P113" s="49"/>
    </row>
    <row r="114" spans="1:16" ht="14.4" customHeight="1">
      <c r="A114" s="4"/>
      <c r="B114" s="5"/>
      <c r="C114" s="25"/>
      <c r="D114" s="22"/>
      <c r="E114" s="10"/>
      <c r="F114" s="11"/>
      <c r="G114" s="11"/>
      <c r="H114" s="12"/>
      <c r="I114" s="12"/>
      <c r="J114" s="13"/>
      <c r="K114" s="14"/>
      <c r="L114" s="14"/>
      <c r="M114" s="16"/>
      <c r="N114" s="16"/>
      <c r="O114" s="14"/>
    </row>
    <row r="115" spans="1:16" ht="14.4" hidden="1" customHeight="1">
      <c r="A115" s="27"/>
      <c r="B115" s="28"/>
      <c r="C115" s="29"/>
      <c r="D115" s="30"/>
      <c r="E115" s="31"/>
      <c r="F115" s="32"/>
      <c r="G115" s="32"/>
      <c r="H115" s="33"/>
      <c r="I115" s="33"/>
      <c r="J115" s="34"/>
      <c r="K115" s="35"/>
      <c r="L115" s="35"/>
      <c r="M115" s="36"/>
      <c r="N115" s="36"/>
      <c r="O115" s="35"/>
    </row>
    <row r="116" spans="1:16" ht="6" hidden="1" customHeight="1">
      <c r="A116" s="274" t="s">
        <v>8</v>
      </c>
      <c r="B116" s="274"/>
      <c r="C116" s="274"/>
      <c r="D116" s="274"/>
      <c r="E116" s="274"/>
      <c r="F116" s="274"/>
      <c r="G116" s="274"/>
      <c r="H116" s="274"/>
      <c r="I116" s="274"/>
      <c r="J116" s="274"/>
      <c r="K116" s="274"/>
      <c r="L116" s="274"/>
      <c r="M116" s="274"/>
      <c r="N116" s="274"/>
      <c r="O116" s="274"/>
    </row>
    <row r="117" spans="1:16" ht="48" hidden="1" customHeight="1">
      <c r="A117" s="272" t="s">
        <v>33</v>
      </c>
      <c r="B117" s="272"/>
      <c r="C117" s="272"/>
      <c r="D117" s="272"/>
      <c r="E117" s="272"/>
      <c r="F117" s="272"/>
      <c r="G117" s="273" t="s">
        <v>34</v>
      </c>
      <c r="H117" s="273"/>
      <c r="I117" s="273"/>
      <c r="J117" s="273"/>
      <c r="K117" s="273"/>
      <c r="L117" s="273"/>
      <c r="M117" s="273"/>
      <c r="N117" s="273"/>
      <c r="O117" s="273"/>
    </row>
    <row r="118" spans="1:16" s="1" customFormat="1" ht="15.6" customHeight="1">
      <c r="A118" s="272"/>
      <c r="B118" s="272"/>
      <c r="C118" s="272"/>
      <c r="D118" s="272"/>
      <c r="E118" s="272"/>
      <c r="F118" s="272"/>
      <c r="G118" s="273"/>
      <c r="H118" s="273"/>
      <c r="I118" s="273"/>
      <c r="J118" s="273"/>
      <c r="K118" s="273"/>
      <c r="L118" s="273"/>
      <c r="M118" s="273"/>
      <c r="N118" s="273"/>
      <c r="O118" s="273"/>
    </row>
    <row r="119" spans="1:16" s="1" customFormat="1" ht="48" customHeight="1">
      <c r="A119" s="272"/>
      <c r="B119" s="272"/>
      <c r="C119" s="272"/>
      <c r="D119" s="272"/>
      <c r="E119" s="272"/>
      <c r="F119" s="272"/>
      <c r="G119" s="273"/>
      <c r="H119" s="273"/>
      <c r="I119" s="273"/>
      <c r="J119" s="273"/>
      <c r="K119" s="273"/>
      <c r="L119" s="273"/>
      <c r="M119" s="273"/>
      <c r="N119" s="273"/>
      <c r="O119" s="273"/>
    </row>
    <row r="120" spans="1:16">
      <c r="A120" s="272"/>
      <c r="B120" s="272"/>
      <c r="C120" s="272"/>
      <c r="D120" s="272"/>
      <c r="E120" s="272"/>
      <c r="F120" s="272"/>
      <c r="G120" s="273"/>
      <c r="H120" s="273"/>
      <c r="I120" s="273"/>
      <c r="J120" s="273"/>
      <c r="K120" s="273"/>
      <c r="L120" s="273"/>
      <c r="M120" s="273"/>
      <c r="N120" s="273"/>
      <c r="O120" s="273"/>
    </row>
    <row r="121" spans="1:16">
      <c r="A121" s="272"/>
      <c r="B121" s="272"/>
      <c r="C121" s="272"/>
      <c r="D121" s="272"/>
      <c r="E121" s="272"/>
      <c r="F121" s="272"/>
      <c r="G121" s="273"/>
      <c r="H121" s="273"/>
      <c r="I121" s="273"/>
      <c r="J121" s="273"/>
      <c r="K121" s="273"/>
      <c r="L121" s="273"/>
      <c r="M121" s="273"/>
      <c r="N121" s="273"/>
      <c r="O121" s="273"/>
    </row>
    <row r="122" spans="1:16">
      <c r="A122" s="272"/>
      <c r="B122" s="272"/>
      <c r="C122" s="272"/>
      <c r="D122" s="272"/>
      <c r="E122" s="272"/>
      <c r="F122" s="272"/>
      <c r="G122" s="273"/>
      <c r="H122" s="273"/>
      <c r="I122" s="273"/>
      <c r="J122" s="273"/>
      <c r="K122" s="273"/>
      <c r="L122" s="273"/>
      <c r="M122" s="273"/>
      <c r="N122" s="273"/>
      <c r="O122" s="273"/>
    </row>
    <row r="123" spans="1:16">
      <c r="A123" s="272"/>
      <c r="B123" s="272"/>
      <c r="C123" s="272"/>
      <c r="D123" s="272"/>
      <c r="E123" s="272"/>
      <c r="F123" s="272"/>
      <c r="G123" s="273"/>
      <c r="H123" s="273"/>
      <c r="I123" s="273"/>
      <c r="J123" s="273"/>
      <c r="K123" s="273"/>
      <c r="L123" s="273"/>
      <c r="M123" s="273"/>
      <c r="N123" s="273"/>
      <c r="O123" s="273"/>
    </row>
    <row r="124" spans="1:16">
      <c r="A124" s="272"/>
      <c r="B124" s="272"/>
      <c r="C124" s="272"/>
      <c r="D124" s="272"/>
      <c r="E124" s="272"/>
      <c r="F124" s="272"/>
      <c r="G124" s="273"/>
      <c r="H124" s="273"/>
      <c r="I124" s="273"/>
      <c r="J124" s="273"/>
      <c r="K124" s="273"/>
      <c r="L124" s="273"/>
      <c r="M124" s="273"/>
      <c r="N124" s="273"/>
      <c r="O124" s="273"/>
    </row>
    <row r="125" spans="1:16">
      <c r="A125" s="272"/>
      <c r="B125" s="272"/>
      <c r="C125" s="272"/>
      <c r="D125" s="272"/>
      <c r="E125" s="272"/>
      <c r="F125" s="272"/>
      <c r="G125" s="273"/>
      <c r="H125" s="273"/>
      <c r="I125" s="273"/>
      <c r="J125" s="273"/>
      <c r="K125" s="273"/>
      <c r="L125" s="273"/>
      <c r="M125" s="273"/>
      <c r="N125" s="273"/>
      <c r="O125" s="273"/>
    </row>
    <row r="126" spans="1:16">
      <c r="A126" s="272"/>
      <c r="B126" s="272"/>
      <c r="C126" s="272"/>
      <c r="D126" s="272"/>
      <c r="E126" s="272"/>
      <c r="F126" s="272"/>
      <c r="G126" s="273"/>
      <c r="H126" s="273"/>
      <c r="I126" s="273"/>
      <c r="J126" s="273"/>
      <c r="K126" s="273"/>
      <c r="L126" s="273"/>
      <c r="M126" s="273"/>
      <c r="N126" s="273"/>
      <c r="O126" s="273"/>
    </row>
  </sheetData>
  <mergeCells count="9">
    <mergeCell ref="D1:F1"/>
    <mergeCell ref="G1:N2"/>
    <mergeCell ref="A2:F2"/>
    <mergeCell ref="A117:F126"/>
    <mergeCell ref="G117:O126"/>
    <mergeCell ref="A116:O116"/>
    <mergeCell ref="A110:O110"/>
    <mergeCell ref="A13:O13"/>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2015-10-16T08:10:13Z</dcterms:modified>
</cp:coreProperties>
</file>