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4" firstSheet="0" activeTab="0"/>
  </bookViews>
  <sheets>
    <sheet name="Jit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Unspecified"/>
    </ext>
  </extLst>
</workbook>
</file>

<file path=xl/sharedStrings.xml><?xml version="1.0" encoding="utf-8"?>
<sst xmlns="http://schemas.openxmlformats.org/spreadsheetml/2006/main" count="91" uniqueCount="70">
  <si>
    <t>This is an example </t>
  </si>
  <si>
    <t>for ore seller</t>
  </si>
  <si>
    <t>for those who mine to get minerals</t>
  </si>
  <si>
    <t>for those who reprocess ore to sell minerals</t>
  </si>
  <si>
    <t>Vol. m3</t>
  </si>
  <si>
    <t>ISK</t>
  </si>
  <si>
    <t>value 10m3 ore</t>
  </si>
  <si>
    <t>Mineral base amount in 10m3 ore</t>
  </si>
  <si>
    <t>mineral value /10m3 ore</t>
  </si>
  <si>
    <t>value mineral / ore</t>
  </si>
  <si>
    <t>% repro</t>
  </si>
  <si>
    <t>Trit.</t>
  </si>
  <si>
    <t>Pyer.</t>
  </si>
  <si>
    <t>Mex.</t>
  </si>
  <si>
    <t>Isog.</t>
  </si>
  <si>
    <t>Noc.</t>
  </si>
  <si>
    <t>Zyd.</t>
  </si>
  <si>
    <t>Meg.</t>
  </si>
  <si>
    <t>Mor.</t>
  </si>
  <si>
    <t>Veldspar</t>
  </si>
  <si>
    <t>ita</t>
  </si>
  <si>
    <t>concentrated</t>
  </si>
  <si>
    <t>dense</t>
  </si>
  <si>
    <t>Scordite</t>
  </si>
  <si>
    <t>-</t>
  </si>
  <si>
    <t>condensed</t>
  </si>
  <si>
    <t>massive</t>
  </si>
  <si>
    <t>Pyroxeres</t>
  </si>
  <si>
    <t>solid</t>
  </si>
  <si>
    <t>viscous</t>
  </si>
  <si>
    <t>Plagioclase</t>
  </si>
  <si>
    <t>azure</t>
  </si>
  <si>
    <t>rich</t>
  </si>
  <si>
    <t>Omber</t>
  </si>
  <si>
    <t>silvery</t>
  </si>
  <si>
    <t>golden</t>
  </si>
  <si>
    <t>Kernite</t>
  </si>
  <si>
    <t>luminous</t>
  </si>
  <si>
    <t>fiery</t>
  </si>
  <si>
    <t>Jaspet</t>
  </si>
  <si>
    <t>pure</t>
  </si>
  <si>
    <t>pristine</t>
  </si>
  <si>
    <t>Hermophite</t>
  </si>
  <si>
    <t>vivid</t>
  </si>
  <si>
    <t>radiant</t>
  </si>
  <si>
    <t>Hedbergerite</t>
  </si>
  <si>
    <t>vitric</t>
  </si>
  <si>
    <t>glazed</t>
  </si>
  <si>
    <t>gneiss</t>
  </si>
  <si>
    <t>iridescent</t>
  </si>
  <si>
    <t>prismatic</t>
  </si>
  <si>
    <t>ochre</t>
  </si>
  <si>
    <t>dark</t>
  </si>
  <si>
    <t>onyx</t>
  </si>
  <si>
    <t>obsidian</t>
  </si>
  <si>
    <t>spodumain</t>
  </si>
  <si>
    <t>bright</t>
  </si>
  <si>
    <t>gleaming</t>
  </si>
  <si>
    <t>crockite</t>
  </si>
  <si>
    <t>sharp</t>
  </si>
  <si>
    <t>crystalline</t>
  </si>
  <si>
    <t>bistot</t>
  </si>
  <si>
    <t>triclinic</t>
  </si>
  <si>
    <t>monoclinic</t>
  </si>
  <si>
    <t>arkonor</t>
  </si>
  <si>
    <t>crimson</t>
  </si>
  <si>
    <t>prime</t>
  </si>
  <si>
    <t>mercoxit</t>
  </si>
  <si>
    <t>magma</t>
  </si>
  <si>
    <t>vitreous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</si>
</sst>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10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6600FF"/>
        <bgColor rgb="FF800080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66FF99"/>
        <bgColor rgb="FF99FFFF"/>
      </patternFill>
    </fill>
    <fill>
      <patternFill patternType="solid">
        <fgColor rgb="FFDDDDDD"/>
        <bgColor rgb="FFCCCCCC"/>
      </patternFill>
    </fill>
    <fill>
      <patternFill patternType="solid">
        <fgColor rgb="FF99FFFF"/>
        <bgColor rgb="FFCCFFFF"/>
      </patternFill>
    </fill>
    <fill>
      <patternFill patternType="solid">
        <fgColor rgb="FFCCCCCC"/>
        <bgColor rgb="FFDDDDDD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7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6600FF"/>
      <rgbColor rgb="FF008080"/>
      <rgbColor rgb="FFCCCCCC"/>
      <rgbColor rgb="FF808080"/>
      <rgbColor rgb="FF9999FF"/>
      <rgbColor rgb="FF993366"/>
      <rgbColor rgb="FFFFFFCC"/>
      <rgbColor rgb="FF99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9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5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5"/>
  <cols>
    <col collapsed="false" hidden="false" max="1" min="1" style="1" width="11.5663265306122"/>
    <col collapsed="false" hidden="false" max="2" min="2" style="2" width="7.36224489795918"/>
    <col collapsed="false" hidden="false" max="3" min="3" style="2" width="11.5663265306122"/>
    <col collapsed="false" hidden="false" max="4" min="4" style="0" width="11.5663265306122"/>
    <col collapsed="false" hidden="false" max="12" min="5" style="2" width="6.50510204081633"/>
    <col collapsed="false" hidden="false" max="13" min="13" style="0" width="9.28061224489796"/>
    <col collapsed="false" hidden="false" max="14" min="14" style="2" width="7.70408163265306"/>
    <col collapsed="false" hidden="false" max="21" min="15" style="2" width="6.50510204081633"/>
    <col collapsed="false" hidden="false" max="22" min="22" style="2" width="12.4183673469388"/>
    <col collapsed="false" hidden="false" max="23" min="23" style="2" width="11.5663265306122"/>
    <col collapsed="false" hidden="false" max="1025" min="24" style="0" width="11.5663265306122"/>
  </cols>
  <sheetData>
    <row r="1" s="9" customFormat="true" ht="34.8" hidden="false" customHeight="true" outlineLevel="0" collapsed="false">
      <c r="A1" s="3" t="s">
        <v>0</v>
      </c>
      <c r="B1" s="0"/>
      <c r="C1" s="4"/>
      <c r="D1" s="5"/>
      <c r="E1" s="4"/>
      <c r="F1" s="4"/>
      <c r="G1" s="4"/>
      <c r="H1" s="4"/>
      <c r="I1" s="4"/>
      <c r="J1" s="4"/>
      <c r="K1" s="4"/>
      <c r="L1" s="4"/>
      <c r="M1" s="6" t="s">
        <v>1</v>
      </c>
      <c r="N1" s="7" t="s">
        <v>2</v>
      </c>
      <c r="O1" s="7"/>
      <c r="P1" s="7"/>
      <c r="Q1" s="7"/>
      <c r="R1" s="7"/>
      <c r="S1" s="7"/>
      <c r="T1" s="7"/>
      <c r="U1" s="7"/>
      <c r="V1" s="8" t="s">
        <v>3</v>
      </c>
      <c r="W1" s="8"/>
      <c r="AMJ1" s="0"/>
    </row>
    <row r="2" s="9" customFormat="true" ht="13.4" hidden="false" customHeight="true" outlineLevel="0" collapsed="false">
      <c r="A2" s="3"/>
      <c r="B2" s="10" t="s">
        <v>4</v>
      </c>
      <c r="C2" s="11" t="s">
        <v>5</v>
      </c>
      <c r="D2" s="12"/>
      <c r="E2" s="13" t="n">
        <v>6.13</v>
      </c>
      <c r="F2" s="13" t="n">
        <v>11.2</v>
      </c>
      <c r="G2" s="13" t="n">
        <v>61.4</v>
      </c>
      <c r="H2" s="13" t="n">
        <v>114</v>
      </c>
      <c r="I2" s="13" t="n">
        <v>491</v>
      </c>
      <c r="J2" s="13" t="n">
        <v>1030</v>
      </c>
      <c r="K2" s="13" t="n">
        <v>1300</v>
      </c>
      <c r="L2" s="13" t="n">
        <v>11300</v>
      </c>
      <c r="M2" s="14" t="s">
        <v>6</v>
      </c>
      <c r="N2" s="15" t="s">
        <v>7</v>
      </c>
      <c r="O2" s="15"/>
      <c r="P2" s="15"/>
      <c r="Q2" s="15"/>
      <c r="R2" s="15"/>
      <c r="S2" s="15"/>
      <c r="T2" s="15"/>
      <c r="U2" s="15"/>
      <c r="V2" s="14" t="s">
        <v>8</v>
      </c>
      <c r="W2" s="14" t="s">
        <v>9</v>
      </c>
      <c r="AMJ2" s="0"/>
    </row>
    <row r="3" s="9" customFormat="true" ht="13.4" hidden="false" customHeight="false" outlineLevel="0" collapsed="false">
      <c r="A3" s="3"/>
      <c r="B3" s="16" t="s">
        <v>10</v>
      </c>
      <c r="C3" s="13"/>
      <c r="E3" s="14" t="s">
        <v>11</v>
      </c>
      <c r="F3" s="14" t="s">
        <v>12</v>
      </c>
      <c r="G3" s="14" t="s">
        <v>13</v>
      </c>
      <c r="H3" s="14" t="s">
        <v>14</v>
      </c>
      <c r="I3" s="14" t="s">
        <v>15</v>
      </c>
      <c r="J3" s="14" t="s">
        <v>16</v>
      </c>
      <c r="K3" s="14" t="s">
        <v>17</v>
      </c>
      <c r="L3" s="14" t="s">
        <v>18</v>
      </c>
      <c r="M3" s="14"/>
      <c r="N3" s="15" t="s">
        <v>11</v>
      </c>
      <c r="O3" s="15" t="s">
        <v>12</v>
      </c>
      <c r="P3" s="15" t="s">
        <v>13</v>
      </c>
      <c r="Q3" s="15" t="s">
        <v>14</v>
      </c>
      <c r="R3" s="15" t="s">
        <v>15</v>
      </c>
      <c r="S3" s="15" t="s">
        <v>16</v>
      </c>
      <c r="T3" s="15" t="s">
        <v>17</v>
      </c>
      <c r="U3" s="15" t="s">
        <v>18</v>
      </c>
      <c r="V3" s="14"/>
      <c r="W3" s="14"/>
      <c r="AMJ3" s="0"/>
    </row>
    <row r="4" customFormat="false" ht="12.85" hidden="false" customHeight="false" outlineLevel="0" collapsed="false">
      <c r="A4" s="17" t="s">
        <v>19</v>
      </c>
      <c r="B4" s="18" t="n">
        <v>0.1</v>
      </c>
      <c r="C4" s="19" t="n">
        <v>16.3</v>
      </c>
      <c r="D4" s="0" t="s">
        <v>20</v>
      </c>
      <c r="E4" s="2" t="n">
        <v>1000</v>
      </c>
      <c r="F4" s="2" t="n">
        <v>0</v>
      </c>
      <c r="G4" s="2" t="n">
        <v>0</v>
      </c>
      <c r="H4" s="2" t="n">
        <v>0</v>
      </c>
      <c r="I4" s="2" t="n">
        <v>0</v>
      </c>
      <c r="J4" s="2" t="n">
        <v>0</v>
      </c>
      <c r="K4" s="2" t="n">
        <v>0</v>
      </c>
      <c r="L4" s="2" t="n">
        <v>0</v>
      </c>
      <c r="M4" s="2" t="n">
        <f aca="false">ROUND(10*C4/$B4,0)</f>
        <v>1630</v>
      </c>
      <c r="N4" s="20" t="n">
        <f aca="false">ROUND(E4/$B4/10,0)</f>
        <v>1000</v>
      </c>
      <c r="O4" s="20" t="n">
        <f aca="false">ROUND(F4/$B4/10,0)</f>
        <v>0</v>
      </c>
      <c r="P4" s="20" t="n">
        <f aca="false">ROUND(G4/$B4/10,0)</f>
        <v>0</v>
      </c>
      <c r="Q4" s="20" t="n">
        <f aca="false">ROUND(H4/$B4/10,0)</f>
        <v>0</v>
      </c>
      <c r="R4" s="20" t="n">
        <f aca="false">ROUND(I4/$B4/10,0)</f>
        <v>0</v>
      </c>
      <c r="S4" s="20" t="n">
        <f aca="false">ROUND(J4/$B4/10,1)</f>
        <v>0</v>
      </c>
      <c r="T4" s="20" t="n">
        <f aca="false">ROUND(K4/$B4/10,1)</f>
        <v>0</v>
      </c>
      <c r="U4" s="20" t="n">
        <f aca="false">ROUND(L4/$B4/10,1)</f>
        <v>0</v>
      </c>
      <c r="V4" s="2" t="n">
        <f aca="false">ROUND(N4*B$5*E$2/100,0)</f>
        <v>3929</v>
      </c>
      <c r="W4" s="2" t="n">
        <f aca="false">ROUND(V4/M4,1)</f>
        <v>2.4</v>
      </c>
    </row>
    <row r="5" customFormat="false" ht="12.85" hidden="false" customHeight="false" outlineLevel="0" collapsed="false">
      <c r="A5" s="17"/>
      <c r="B5" s="16" t="n">
        <v>64.1</v>
      </c>
      <c r="C5" s="19" t="n">
        <v>17</v>
      </c>
      <c r="D5" s="0" t="s">
        <v>21</v>
      </c>
      <c r="E5" s="2" t="n">
        <v>1050</v>
      </c>
      <c r="F5" s="2" t="n">
        <v>0</v>
      </c>
      <c r="G5" s="2" t="n">
        <v>0</v>
      </c>
      <c r="H5" s="2" t="n">
        <v>0</v>
      </c>
      <c r="I5" s="2" t="n">
        <v>0</v>
      </c>
      <c r="J5" s="2" t="n">
        <v>0</v>
      </c>
      <c r="K5" s="2" t="n">
        <v>0</v>
      </c>
      <c r="L5" s="2" t="n">
        <v>0</v>
      </c>
      <c r="M5" s="2" t="n">
        <f aca="false">ROUND(10*C5/$B4,0)</f>
        <v>1700</v>
      </c>
      <c r="N5" s="20" t="n">
        <f aca="false">ROUND(E5/$B4/10,0)</f>
        <v>1050</v>
      </c>
      <c r="O5" s="20" t="n">
        <f aca="false">ROUND(F5/$B4/10,0)</f>
        <v>0</v>
      </c>
      <c r="P5" s="20" t="n">
        <f aca="false">ROUND(G5/$B4/10,0)</f>
        <v>0</v>
      </c>
      <c r="Q5" s="20" t="n">
        <f aca="false">ROUND(H5/$B4/10,0)</f>
        <v>0</v>
      </c>
      <c r="R5" s="20" t="n">
        <f aca="false">ROUND(I5/$B4/10,0)</f>
        <v>0</v>
      </c>
      <c r="S5" s="20" t="n">
        <f aca="false">ROUND(J5/$B4/10,1)</f>
        <v>0</v>
      </c>
      <c r="T5" s="20" t="n">
        <f aca="false">ROUND(K5/$B4/10,1)</f>
        <v>0</v>
      </c>
      <c r="U5" s="20" t="n">
        <f aca="false">ROUND(L5/$B4/10,1)</f>
        <v>0</v>
      </c>
      <c r="V5" s="2" t="n">
        <f aca="false">ROUND(N5*B$5*E$2/100,0)</f>
        <v>4126</v>
      </c>
      <c r="W5" s="2" t="n">
        <f aca="false">ROUND(V5/M5,1)</f>
        <v>2.4</v>
      </c>
    </row>
    <row r="6" s="23" customFormat="true" ht="12.85" hidden="false" customHeight="false" outlineLevel="0" collapsed="false">
      <c r="A6" s="17"/>
      <c r="B6" s="21"/>
      <c r="C6" s="22" t="n">
        <v>17.1</v>
      </c>
      <c r="D6" s="23" t="s">
        <v>22</v>
      </c>
      <c r="E6" s="21" t="n">
        <v>1100</v>
      </c>
      <c r="F6" s="21" t="n">
        <v>0</v>
      </c>
      <c r="G6" s="21" t="n">
        <v>0</v>
      </c>
      <c r="H6" s="21" t="n">
        <v>0</v>
      </c>
      <c r="I6" s="21" t="n">
        <v>0</v>
      </c>
      <c r="J6" s="21" t="n">
        <v>0</v>
      </c>
      <c r="K6" s="21" t="n">
        <v>0</v>
      </c>
      <c r="L6" s="21" t="n">
        <v>0</v>
      </c>
      <c r="M6" s="21" t="n">
        <f aca="false">ROUND(10*C6/$B4,0)</f>
        <v>1710</v>
      </c>
      <c r="N6" s="21" t="n">
        <f aca="false">ROUND(E6/$B4/10,0)</f>
        <v>1100</v>
      </c>
      <c r="O6" s="21" t="n">
        <f aca="false">ROUND(F6/$B4/10,0)</f>
        <v>0</v>
      </c>
      <c r="P6" s="21" t="n">
        <f aca="false">ROUND(G6/$B4/10,0)</f>
        <v>0</v>
      </c>
      <c r="Q6" s="21" t="n">
        <f aca="false">ROUND(H6/$B4/10,0)</f>
        <v>0</v>
      </c>
      <c r="R6" s="21" t="n">
        <f aca="false">ROUND(I6/$B4/10,0)</f>
        <v>0</v>
      </c>
      <c r="S6" s="21" t="n">
        <f aca="false">ROUND(J6/$B4/10,1)</f>
        <v>0</v>
      </c>
      <c r="T6" s="21" t="n">
        <f aca="false">ROUND(K6/$B4/10,1)</f>
        <v>0</v>
      </c>
      <c r="U6" s="21" t="n">
        <f aca="false">ROUND(L6/$B4/10,1)</f>
        <v>0</v>
      </c>
      <c r="V6" s="21" t="n">
        <f aca="false">ROUND(N6*B$5*E$2/100,0)</f>
        <v>4322</v>
      </c>
      <c r="W6" s="21" t="n">
        <f aca="false">ROUND(V6/M6,1)</f>
        <v>2.5</v>
      </c>
    </row>
    <row r="7" customFormat="false" ht="12.85" hidden="false" customHeight="false" outlineLevel="0" collapsed="false">
      <c r="A7" s="17" t="s">
        <v>23</v>
      </c>
      <c r="B7" s="18" t="n">
        <v>0.15</v>
      </c>
      <c r="C7" s="19" t="n">
        <v>26.2</v>
      </c>
      <c r="D7" s="0" t="s">
        <v>24</v>
      </c>
      <c r="E7" s="2" t="n">
        <v>833</v>
      </c>
      <c r="F7" s="2" t="n">
        <v>416</v>
      </c>
      <c r="G7" s="2" t="n">
        <v>0</v>
      </c>
      <c r="H7" s="2" t="n">
        <v>0</v>
      </c>
      <c r="I7" s="2" t="n">
        <v>0</v>
      </c>
      <c r="J7" s="2" t="n">
        <v>0</v>
      </c>
      <c r="K7" s="2" t="n">
        <v>0</v>
      </c>
      <c r="L7" s="2" t="n">
        <v>0</v>
      </c>
      <c r="M7" s="2" t="n">
        <f aca="false">ROUND(10*C7/$B7,0)</f>
        <v>1747</v>
      </c>
      <c r="N7" s="20" t="n">
        <f aca="false">ROUND(E7/$B7/10,0)</f>
        <v>555</v>
      </c>
      <c r="O7" s="20" t="n">
        <f aca="false">ROUND(F7/$B7/10,0)</f>
        <v>277</v>
      </c>
      <c r="P7" s="20" t="n">
        <f aca="false">ROUND(G7/$B7/10,0)</f>
        <v>0</v>
      </c>
      <c r="Q7" s="20" t="n">
        <f aca="false">ROUND(H7/$B7/10,0)</f>
        <v>0</v>
      </c>
      <c r="R7" s="20" t="n">
        <f aca="false">ROUND(I7/$B7/10,0)</f>
        <v>0</v>
      </c>
      <c r="S7" s="20" t="n">
        <f aca="false">ROUND(J7/$B7/10,1)</f>
        <v>0</v>
      </c>
      <c r="T7" s="20" t="n">
        <f aca="false">ROUND(K7/$B7/10,1)</f>
        <v>0</v>
      </c>
      <c r="U7" s="20" t="n">
        <f aca="false">ROUND(L7/$B7/10,1)</f>
        <v>0</v>
      </c>
      <c r="V7" s="2" t="n">
        <f aca="false">ROUND(N7*B$8*E$2/100+O7*F$2*B$8/100,0)</f>
        <v>4169</v>
      </c>
      <c r="W7" s="2" t="n">
        <f aca="false">ROUND(V7/M7,1)</f>
        <v>2.4</v>
      </c>
    </row>
    <row r="8" customFormat="false" ht="12.85" hidden="false" customHeight="false" outlineLevel="0" collapsed="false">
      <c r="A8" s="17"/>
      <c r="B8" s="16" t="n">
        <v>64.1</v>
      </c>
      <c r="C8" s="19" t="n">
        <v>27.8</v>
      </c>
      <c r="D8" s="0" t="s">
        <v>25</v>
      </c>
      <c r="E8" s="2" t="n">
        <v>875</v>
      </c>
      <c r="F8" s="2" t="n">
        <v>437</v>
      </c>
      <c r="G8" s="2" t="n">
        <v>0</v>
      </c>
      <c r="H8" s="2" t="n">
        <v>0</v>
      </c>
      <c r="I8" s="2" t="n">
        <v>0</v>
      </c>
      <c r="J8" s="2" t="n">
        <v>0</v>
      </c>
      <c r="K8" s="2" t="n">
        <v>0</v>
      </c>
      <c r="L8" s="2" t="n">
        <v>0</v>
      </c>
      <c r="M8" s="2" t="n">
        <f aca="false">ROUND(10*C8/$B7,0)</f>
        <v>1853</v>
      </c>
      <c r="N8" s="20" t="n">
        <f aca="false">ROUND(E8/$B7/10,0)</f>
        <v>583</v>
      </c>
      <c r="O8" s="20" t="n">
        <f aca="false">ROUND(F8/$B7/10,0)</f>
        <v>291</v>
      </c>
      <c r="P8" s="20" t="n">
        <f aca="false">ROUND(G8/$B7/10,0)</f>
        <v>0</v>
      </c>
      <c r="Q8" s="20" t="n">
        <f aca="false">ROUND(H8/$B7/10,0)</f>
        <v>0</v>
      </c>
      <c r="R8" s="20" t="n">
        <f aca="false">ROUND(I8/$B7/10,0)</f>
        <v>0</v>
      </c>
      <c r="S8" s="20" t="n">
        <f aca="false">ROUND(J8/$B7/10,1)</f>
        <v>0</v>
      </c>
      <c r="T8" s="20" t="n">
        <f aca="false">ROUND(K8/$B7/10,1)</f>
        <v>0</v>
      </c>
      <c r="U8" s="20" t="n">
        <f aca="false">ROUND(L8/$B7/10,1)</f>
        <v>0</v>
      </c>
      <c r="V8" s="2" t="n">
        <f aca="false">ROUND(N8*B$8*E$2/100+O8*F$2*B$8/100,0)</f>
        <v>4380</v>
      </c>
      <c r="W8" s="2" t="n">
        <f aca="false">ROUND(V8/M8,1)</f>
        <v>2.4</v>
      </c>
    </row>
    <row r="9" s="23" customFormat="true" ht="12.85" hidden="false" customHeight="false" outlineLevel="0" collapsed="false">
      <c r="A9" s="17"/>
      <c r="B9" s="21"/>
      <c r="C9" s="22" t="n">
        <v>28.1</v>
      </c>
      <c r="D9" s="23" t="s">
        <v>26</v>
      </c>
      <c r="E9" s="21" t="n">
        <v>916</v>
      </c>
      <c r="F9" s="21" t="n">
        <v>458</v>
      </c>
      <c r="G9" s="21" t="n">
        <v>0</v>
      </c>
      <c r="H9" s="21" t="n">
        <v>0</v>
      </c>
      <c r="I9" s="21" t="n">
        <v>0</v>
      </c>
      <c r="J9" s="21" t="n">
        <v>0</v>
      </c>
      <c r="K9" s="21" t="n">
        <v>0</v>
      </c>
      <c r="L9" s="21" t="n">
        <v>0</v>
      </c>
      <c r="M9" s="21" t="n">
        <f aca="false">ROUND(10*C9/$B7,0)</f>
        <v>1873</v>
      </c>
      <c r="N9" s="21" t="n">
        <f aca="false">ROUND(E9/$B7/10,0)</f>
        <v>611</v>
      </c>
      <c r="O9" s="21" t="n">
        <f aca="false">ROUND(F9/$B7/10,0)</f>
        <v>305</v>
      </c>
      <c r="P9" s="21" t="n">
        <f aca="false">ROUND(G9/$B7/10,0)</f>
        <v>0</v>
      </c>
      <c r="Q9" s="21" t="n">
        <f aca="false">ROUND(H9/$B7/10,0)</f>
        <v>0</v>
      </c>
      <c r="R9" s="21" t="n">
        <f aca="false">ROUND(I9/$B7/10,0)</f>
        <v>0</v>
      </c>
      <c r="S9" s="21" t="n">
        <f aca="false">ROUND(J9/$B7/10,1)</f>
        <v>0</v>
      </c>
      <c r="T9" s="21" t="n">
        <f aca="false">ROUND(K9/$B7/10,1)</f>
        <v>0</v>
      </c>
      <c r="U9" s="21" t="n">
        <f aca="false">ROUND(L9/$B7/10,1)</f>
        <v>0</v>
      </c>
      <c r="V9" s="21" t="n">
        <f aca="false">ROUND(N9*B$8*E$2/100+O9*F$2*B$8/100,0)</f>
        <v>4590</v>
      </c>
      <c r="W9" s="21" t="n">
        <f aca="false">ROUND(V9/M9,1)</f>
        <v>2.5</v>
      </c>
    </row>
    <row r="10" customFormat="false" ht="12.85" hidden="false" customHeight="false" outlineLevel="0" collapsed="false">
      <c r="A10" s="17" t="s">
        <v>27</v>
      </c>
      <c r="B10" s="18" t="n">
        <v>0.3</v>
      </c>
      <c r="C10" s="19" t="n">
        <v>52.5</v>
      </c>
      <c r="D10" s="0" t="s">
        <v>24</v>
      </c>
      <c r="E10" s="2" t="n">
        <v>844</v>
      </c>
      <c r="F10" s="2" t="n">
        <v>59</v>
      </c>
      <c r="G10" s="2" t="n">
        <v>59</v>
      </c>
      <c r="H10" s="2" t="n">
        <v>0</v>
      </c>
      <c r="I10" s="2" t="n">
        <v>11</v>
      </c>
      <c r="J10" s="2" t="n">
        <v>0</v>
      </c>
      <c r="K10" s="2" t="n">
        <v>0</v>
      </c>
      <c r="L10" s="2" t="n">
        <v>0</v>
      </c>
      <c r="M10" s="2" t="n">
        <f aca="false">ROUND(10*C10/$B10,0)</f>
        <v>1750</v>
      </c>
      <c r="N10" s="20" t="n">
        <f aca="false">ROUND(E10/$B10/10,0)</f>
        <v>281</v>
      </c>
      <c r="O10" s="20" t="n">
        <f aca="false">ROUND(F10/$B10/10,0)</f>
        <v>20</v>
      </c>
      <c r="P10" s="20" t="n">
        <f aca="false">ROUND(G10/$B10/10,0)</f>
        <v>20</v>
      </c>
      <c r="Q10" s="20" t="n">
        <f aca="false">ROUND(H10/$B10/10,0)</f>
        <v>0</v>
      </c>
      <c r="R10" s="20" t="n">
        <f aca="false">ROUND(I10/$B10/10,0)</f>
        <v>4</v>
      </c>
      <c r="S10" s="20" t="n">
        <f aca="false">ROUND(J10/$B10/10,1)</f>
        <v>0</v>
      </c>
      <c r="T10" s="20" t="n">
        <f aca="false">ROUND(K10/$B10/10,1)</f>
        <v>0</v>
      </c>
      <c r="U10" s="20" t="n">
        <f aca="false">ROUND(L10/$B10/10,1)</f>
        <v>0</v>
      </c>
      <c r="V10" s="2" t="n">
        <f aca="false">ROUND(N10*B$11*E$2/100+O10*F$2*B$11/100+P10*B$11*G$2/100+0+R10*B$11*I$2/100,0)</f>
        <v>3294</v>
      </c>
      <c r="W10" s="2" t="n">
        <f aca="false">ROUND(V10/M10,1)</f>
        <v>1.9</v>
      </c>
    </row>
    <row r="11" customFormat="false" ht="12.85" hidden="false" customHeight="false" outlineLevel="0" collapsed="false">
      <c r="A11" s="17"/>
      <c r="B11" s="16" t="n">
        <v>64.1</v>
      </c>
      <c r="C11" s="19" t="n">
        <v>52.9</v>
      </c>
      <c r="D11" s="0" t="s">
        <v>28</v>
      </c>
      <c r="E11" s="2" t="n">
        <v>886</v>
      </c>
      <c r="F11" s="2" t="n">
        <v>62</v>
      </c>
      <c r="G11" s="2" t="n">
        <v>62</v>
      </c>
      <c r="H11" s="2" t="n">
        <v>0</v>
      </c>
      <c r="I11" s="2" t="n">
        <v>12</v>
      </c>
      <c r="J11" s="2" t="n">
        <v>0</v>
      </c>
      <c r="K11" s="2" t="n">
        <v>0</v>
      </c>
      <c r="L11" s="2" t="n">
        <v>0</v>
      </c>
      <c r="M11" s="2" t="n">
        <f aca="false">ROUND(10*C11/$B10,0)</f>
        <v>1763</v>
      </c>
      <c r="N11" s="20" t="n">
        <f aca="false">ROUND(E11/$B10/10,0)</f>
        <v>295</v>
      </c>
      <c r="O11" s="20" t="n">
        <f aca="false">ROUND(F11/$B10/10,0)</f>
        <v>21</v>
      </c>
      <c r="P11" s="20" t="n">
        <f aca="false">ROUND(G11/$B10/10,0)</f>
        <v>21</v>
      </c>
      <c r="Q11" s="20" t="n">
        <f aca="false">ROUND(H11/$B10/10,0)</f>
        <v>0</v>
      </c>
      <c r="R11" s="20" t="n">
        <f aca="false">ROUND(I11/$B10/10,0)</f>
        <v>4</v>
      </c>
      <c r="S11" s="20" t="n">
        <f aca="false">ROUND(J11/$B10/10,1)</f>
        <v>0</v>
      </c>
      <c r="T11" s="20" t="n">
        <f aca="false">ROUND(K11/$B10/10,1)</f>
        <v>0</v>
      </c>
      <c r="U11" s="20" t="n">
        <f aca="false">ROUND(L11/$B10/10,1)</f>
        <v>0</v>
      </c>
      <c r="V11" s="2" t="n">
        <f aca="false">ROUND(N11*B$11*E$2/100+O11*F$2*B$11/100+P11*B$11*G$2/100+0+R11*B$11*I$2/100,0)</f>
        <v>3395</v>
      </c>
      <c r="W11" s="2" t="n">
        <f aca="false">ROUND(V11/M11,1)</f>
        <v>1.9</v>
      </c>
    </row>
    <row r="12" s="23" customFormat="true" ht="12.85" hidden="false" customHeight="false" outlineLevel="0" collapsed="false">
      <c r="A12" s="17"/>
      <c r="B12" s="21"/>
      <c r="C12" s="22" t="n">
        <v>54.2</v>
      </c>
      <c r="D12" s="23" t="s">
        <v>29</v>
      </c>
      <c r="E12" s="21" t="n">
        <v>928</v>
      </c>
      <c r="F12" s="21" t="n">
        <v>65</v>
      </c>
      <c r="G12" s="21" t="n">
        <v>65</v>
      </c>
      <c r="H12" s="21" t="n">
        <v>0</v>
      </c>
      <c r="I12" s="21" t="n">
        <v>12</v>
      </c>
      <c r="J12" s="21" t="n">
        <v>0</v>
      </c>
      <c r="K12" s="21" t="n">
        <v>0</v>
      </c>
      <c r="L12" s="21" t="n">
        <v>0</v>
      </c>
      <c r="M12" s="21" t="n">
        <f aca="false">ROUND(10*C12/$B10,0)</f>
        <v>1807</v>
      </c>
      <c r="N12" s="21" t="n">
        <f aca="false">ROUND(E12/$B10/10,0)</f>
        <v>309</v>
      </c>
      <c r="O12" s="21" t="n">
        <f aca="false">ROUND(F12/$B10/10,0)</f>
        <v>22</v>
      </c>
      <c r="P12" s="21" t="n">
        <f aca="false">ROUND(G12/$B10/10,0)</f>
        <v>22</v>
      </c>
      <c r="Q12" s="21" t="n">
        <f aca="false">ROUND(H12/$B10/10,0)</f>
        <v>0</v>
      </c>
      <c r="R12" s="21" t="n">
        <f aca="false">ROUND(I12/$B10/10,0)</f>
        <v>4</v>
      </c>
      <c r="S12" s="21" t="n">
        <f aca="false">ROUND(J12/$B10/10,1)</f>
        <v>0</v>
      </c>
      <c r="T12" s="21" t="n">
        <f aca="false">ROUND(K12/$B10/10,1)</f>
        <v>0</v>
      </c>
      <c r="U12" s="21" t="n">
        <f aca="false">ROUND(L12/$B10/10,1)</f>
        <v>0</v>
      </c>
      <c r="V12" s="21" t="n">
        <f aca="false">ROUND(N12*B$11*E$2/100+O12*F$2*B$11/100+P12*B$11*G$2/100+0+R12*B$11*I$2/100,0)</f>
        <v>3497</v>
      </c>
      <c r="W12" s="21" t="n">
        <f aca="false">ROUND(V12/M12,1)</f>
        <v>1.9</v>
      </c>
    </row>
    <row r="13" customFormat="false" ht="12.85" hidden="false" customHeight="false" outlineLevel="0" collapsed="false">
      <c r="A13" s="17" t="s">
        <v>30</v>
      </c>
      <c r="B13" s="18" t="n">
        <v>0.35</v>
      </c>
      <c r="C13" s="19"/>
      <c r="D13" s="0" t="s">
        <v>24</v>
      </c>
      <c r="E13" s="2" t="n">
        <v>256</v>
      </c>
      <c r="F13" s="2" t="n">
        <v>512</v>
      </c>
      <c r="G13" s="2" t="n">
        <v>256</v>
      </c>
      <c r="H13" s="2" t="n">
        <v>0</v>
      </c>
      <c r="I13" s="2" t="n">
        <v>0</v>
      </c>
      <c r="J13" s="2" t="n">
        <v>0</v>
      </c>
      <c r="K13" s="2" t="n">
        <v>0</v>
      </c>
      <c r="L13" s="2" t="n">
        <v>0</v>
      </c>
      <c r="M13" s="2" t="n">
        <f aca="false">ROUND(10*C13/$B13,0)</f>
        <v>0</v>
      </c>
      <c r="N13" s="20" t="n">
        <f aca="false">ROUND(E13/$B13/10,0)</f>
        <v>73</v>
      </c>
      <c r="O13" s="20" t="n">
        <f aca="false">ROUND(F13/$B13/10,0)</f>
        <v>146</v>
      </c>
      <c r="P13" s="20" t="n">
        <f aca="false">ROUND(G13/$B13/10,0)</f>
        <v>73</v>
      </c>
      <c r="Q13" s="20" t="n">
        <f aca="false">ROUND(H13/$B13/10,0)</f>
        <v>0</v>
      </c>
      <c r="R13" s="20" t="n">
        <f aca="false">ROUND(I13/$B13/10,0)</f>
        <v>0</v>
      </c>
      <c r="S13" s="20" t="n">
        <f aca="false">ROUND(J13/$B13/10,1)</f>
        <v>0</v>
      </c>
      <c r="T13" s="20" t="n">
        <f aca="false">ROUND(K13/$B13/10,1)</f>
        <v>0</v>
      </c>
      <c r="U13" s="20" t="n">
        <f aca="false">ROUND(L13/$B13/10,1)</f>
        <v>0</v>
      </c>
      <c r="V13" s="2" t="n">
        <f aca="false">ROUND(N13*B$14*E$2/100+O13*F$2*B$14/100+P13*B$14*G$2/100,0)</f>
        <v>4051</v>
      </c>
      <c r="W13" s="2" t="e">
        <f aca="false">ROUND(V13/M13,1)</f>
        <v>#DIV/0!</v>
      </c>
    </row>
    <row r="14" customFormat="false" ht="12.85" hidden="false" customHeight="false" outlineLevel="0" collapsed="false">
      <c r="A14" s="17"/>
      <c r="B14" s="16" t="n">
        <v>61.7</v>
      </c>
      <c r="C14" s="19" t="n">
        <v>64.9</v>
      </c>
      <c r="D14" s="0" t="s">
        <v>31</v>
      </c>
      <c r="E14" s="2" t="n">
        <v>269</v>
      </c>
      <c r="F14" s="2" t="n">
        <v>538</v>
      </c>
      <c r="G14" s="2" t="n">
        <v>269</v>
      </c>
      <c r="H14" s="2" t="n">
        <v>0</v>
      </c>
      <c r="I14" s="2" t="n">
        <v>0</v>
      </c>
      <c r="J14" s="2" t="n">
        <v>0</v>
      </c>
      <c r="K14" s="2" t="n">
        <v>0</v>
      </c>
      <c r="L14" s="2" t="n">
        <v>0</v>
      </c>
      <c r="M14" s="2" t="n">
        <f aca="false">ROUND(10*C14/$B13,0)</f>
        <v>1854</v>
      </c>
      <c r="N14" s="20" t="n">
        <f aca="false">ROUND(E14/$B13/10,0)</f>
        <v>77</v>
      </c>
      <c r="O14" s="20" t="n">
        <f aca="false">ROUND(F14/$B13/10,0)</f>
        <v>154</v>
      </c>
      <c r="P14" s="20" t="n">
        <f aca="false">ROUND(G14/$B13/10,0)</f>
        <v>77</v>
      </c>
      <c r="Q14" s="20" t="n">
        <f aca="false">ROUND(H14/$B13/10,0)</f>
        <v>0</v>
      </c>
      <c r="R14" s="20" t="n">
        <f aca="false">ROUND(I14/$B13/10,0)</f>
        <v>0</v>
      </c>
      <c r="S14" s="20" t="n">
        <f aca="false">ROUND(J14/$B13/10,1)</f>
        <v>0</v>
      </c>
      <c r="T14" s="20" t="n">
        <f aca="false">ROUND(K14/$B13/10,1)</f>
        <v>0</v>
      </c>
      <c r="U14" s="20" t="n">
        <f aca="false">ROUND(L14/$B13/10,1)</f>
        <v>0</v>
      </c>
      <c r="V14" s="2" t="n">
        <f aca="false">ROUND(N14*B$14*E$2/100+O14*F$2*B$14/100+P14*B$14*G$2/100,0)</f>
        <v>4272</v>
      </c>
      <c r="W14" s="2" t="n">
        <f aca="false">ROUND(V14/M14,1)</f>
        <v>2.3</v>
      </c>
    </row>
    <row r="15" s="23" customFormat="true" ht="12.85" hidden="false" customHeight="false" outlineLevel="0" collapsed="false">
      <c r="A15" s="17"/>
      <c r="B15" s="21"/>
      <c r="C15" s="22"/>
      <c r="D15" s="23" t="s">
        <v>32</v>
      </c>
      <c r="E15" s="21" t="n">
        <v>282</v>
      </c>
      <c r="F15" s="21" t="n">
        <v>563</v>
      </c>
      <c r="G15" s="21" t="n">
        <v>282</v>
      </c>
      <c r="H15" s="21" t="n">
        <v>0</v>
      </c>
      <c r="I15" s="21" t="n">
        <v>0</v>
      </c>
      <c r="J15" s="21" t="n">
        <v>0</v>
      </c>
      <c r="K15" s="21" t="n">
        <v>0</v>
      </c>
      <c r="L15" s="21" t="n">
        <v>0</v>
      </c>
      <c r="M15" s="21" t="n">
        <f aca="false">ROUND(10*C15/$B13,0)</f>
        <v>0</v>
      </c>
      <c r="N15" s="21" t="n">
        <f aca="false">ROUND(E15/$B13/10,0)</f>
        <v>81</v>
      </c>
      <c r="O15" s="21" t="n">
        <f aca="false">ROUND(F15/$B13/10,0)</f>
        <v>161</v>
      </c>
      <c r="P15" s="21" t="n">
        <f aca="false">ROUND(G15/$B13/10,0)</f>
        <v>81</v>
      </c>
      <c r="Q15" s="21" t="n">
        <f aca="false">ROUND(H15/$B13/10,0)</f>
        <v>0</v>
      </c>
      <c r="R15" s="21" t="n">
        <f aca="false">ROUND(I15/$B13/10,0)</f>
        <v>0</v>
      </c>
      <c r="S15" s="21" t="n">
        <f aca="false">ROUND(J15/$B13/10,1)</f>
        <v>0</v>
      </c>
      <c r="T15" s="21" t="n">
        <f aca="false">ROUND(K15/$B13/10,1)</f>
        <v>0</v>
      </c>
      <c r="U15" s="21" t="n">
        <f aca="false">ROUND(L15/$B13/10,1)</f>
        <v>0</v>
      </c>
      <c r="V15" s="21" t="n">
        <f aca="false">ROUND(N15*B$14*E$2/100+O15*F$2*B$14/100+P15*B$14*G$2/100,0)</f>
        <v>4488</v>
      </c>
      <c r="W15" s="21" t="e">
        <f aca="false">ROUND(V15/M15,1)</f>
        <v>#DIV/0!</v>
      </c>
    </row>
    <row r="16" customFormat="false" ht="12.85" hidden="false" customHeight="false" outlineLevel="0" collapsed="false">
      <c r="A16" s="17" t="s">
        <v>33</v>
      </c>
      <c r="B16" s="18" t="n">
        <v>0.6</v>
      </c>
      <c r="C16" s="19" t="n">
        <v>76.8</v>
      </c>
      <c r="D16" s="0" t="s">
        <v>24</v>
      </c>
      <c r="E16" s="2" t="n">
        <v>307</v>
      </c>
      <c r="F16" s="2" t="n">
        <v>123</v>
      </c>
      <c r="G16" s="2" t="n">
        <v>0</v>
      </c>
      <c r="H16" s="2" t="n">
        <v>307</v>
      </c>
      <c r="I16" s="2" t="n">
        <v>0</v>
      </c>
      <c r="J16" s="2" t="n">
        <v>0</v>
      </c>
      <c r="K16" s="2" t="n">
        <v>0</v>
      </c>
      <c r="L16" s="2" t="n">
        <v>0</v>
      </c>
      <c r="M16" s="2" t="n">
        <f aca="false">ROUND(10*C16/$B16,0)</f>
        <v>1280</v>
      </c>
      <c r="N16" s="20" t="n">
        <f aca="false">ROUND(E16/$B16/10,0)</f>
        <v>51</v>
      </c>
      <c r="O16" s="20" t="n">
        <f aca="false">ROUND(F16/$B16/10,0)</f>
        <v>21</v>
      </c>
      <c r="P16" s="20" t="n">
        <f aca="false">ROUND(G16/$B16/10,0)</f>
        <v>0</v>
      </c>
      <c r="Q16" s="20" t="n">
        <f aca="false">ROUND(H16/$B16/10,0)</f>
        <v>51</v>
      </c>
      <c r="R16" s="20" t="n">
        <f aca="false">ROUND(I16/$B16/10,0)</f>
        <v>0</v>
      </c>
      <c r="S16" s="20" t="n">
        <f aca="false">ROUND(J16/$B16/10,1)</f>
        <v>0</v>
      </c>
      <c r="T16" s="20" t="n">
        <f aca="false">ROUND(K16/$B16/10,1)</f>
        <v>0</v>
      </c>
      <c r="U16" s="20" t="n">
        <f aca="false">ROUND(L16/$B16/10,1)</f>
        <v>0</v>
      </c>
      <c r="V16" s="2" t="n">
        <f aca="false">ROUND(N16*B$17*E$2/100+O16*F$2*B$17/100+Q16*B$17*H$2/100,0)</f>
        <v>3849</v>
      </c>
      <c r="W16" s="2" t="n">
        <f aca="false">ROUND(V16/M16,1)</f>
        <v>3</v>
      </c>
    </row>
    <row r="17" customFormat="false" ht="12.85" hidden="false" customHeight="false" outlineLevel="0" collapsed="false">
      <c r="A17" s="17"/>
      <c r="B17" s="16" t="n">
        <v>60.5</v>
      </c>
      <c r="C17" s="19" t="n">
        <v>74.1</v>
      </c>
      <c r="D17" s="0" t="s">
        <v>34</v>
      </c>
      <c r="E17" s="2" t="n">
        <v>322</v>
      </c>
      <c r="F17" s="2" t="n">
        <v>129</v>
      </c>
      <c r="G17" s="2" t="n">
        <v>0</v>
      </c>
      <c r="H17" s="2" t="n">
        <v>322</v>
      </c>
      <c r="I17" s="2" t="n">
        <v>0</v>
      </c>
      <c r="J17" s="2" t="n">
        <v>0</v>
      </c>
      <c r="K17" s="2" t="n">
        <v>0</v>
      </c>
      <c r="L17" s="2" t="n">
        <v>0</v>
      </c>
      <c r="M17" s="2" t="n">
        <f aca="false">ROUND(10*C17/$B16,0)</f>
        <v>1235</v>
      </c>
      <c r="N17" s="20" t="n">
        <f aca="false">ROUND(E17/$B16/10,0)</f>
        <v>54</v>
      </c>
      <c r="O17" s="20" t="n">
        <f aca="false">ROUND(F17/$B16/10,0)</f>
        <v>22</v>
      </c>
      <c r="P17" s="20" t="n">
        <f aca="false">ROUND(G17/$B16/10,0)</f>
        <v>0</v>
      </c>
      <c r="Q17" s="20" t="n">
        <f aca="false">ROUND(H17/$B16/10,0)</f>
        <v>54</v>
      </c>
      <c r="R17" s="20" t="n">
        <f aca="false">ROUND(I17/$B16/10,0)</f>
        <v>0</v>
      </c>
      <c r="S17" s="20" t="n">
        <f aca="false">ROUND(J17/$B16/10,1)</f>
        <v>0</v>
      </c>
      <c r="T17" s="20" t="n">
        <f aca="false">ROUND(K17/$B16/10,1)</f>
        <v>0</v>
      </c>
      <c r="U17" s="20" t="n">
        <f aca="false">ROUND(L17/$B16/10,1)</f>
        <v>0</v>
      </c>
      <c r="V17" s="2" t="n">
        <f aca="false">ROUND(N17*B$17*E$2/100+O17*F$2*B$17/100+Q17*B$17*H$2/100,0)</f>
        <v>4074</v>
      </c>
      <c r="W17" s="2" t="n">
        <f aca="false">ROUND(V17/M17,1)</f>
        <v>3.3</v>
      </c>
    </row>
    <row r="18" s="23" customFormat="true" ht="12.85" hidden="false" customHeight="false" outlineLevel="0" collapsed="false">
      <c r="A18" s="17"/>
      <c r="B18" s="21"/>
      <c r="C18" s="22" t="n">
        <v>75.1</v>
      </c>
      <c r="D18" s="23" t="s">
        <v>35</v>
      </c>
      <c r="E18" s="21" t="n">
        <v>338</v>
      </c>
      <c r="F18" s="21" t="n">
        <v>135</v>
      </c>
      <c r="G18" s="21" t="n">
        <v>0</v>
      </c>
      <c r="H18" s="21" t="n">
        <v>338</v>
      </c>
      <c r="I18" s="21" t="n">
        <v>0</v>
      </c>
      <c r="J18" s="21" t="n">
        <v>0</v>
      </c>
      <c r="K18" s="21" t="n">
        <v>0</v>
      </c>
      <c r="L18" s="21" t="n">
        <v>0</v>
      </c>
      <c r="M18" s="21" t="n">
        <f aca="false">ROUND(10*C18/$B16,0)</f>
        <v>1252</v>
      </c>
      <c r="N18" s="21" t="n">
        <f aca="false">ROUND(E18/$B16/10,0)</f>
        <v>56</v>
      </c>
      <c r="O18" s="21" t="n">
        <f aca="false">ROUND(F18/$B16/10,0)</f>
        <v>23</v>
      </c>
      <c r="P18" s="21" t="n">
        <f aca="false">ROUND(G18/$B16/10,0)</f>
        <v>0</v>
      </c>
      <c r="Q18" s="21" t="n">
        <f aca="false">ROUND(H18/$B16/10,0)</f>
        <v>56</v>
      </c>
      <c r="R18" s="21" t="n">
        <f aca="false">ROUND(I18/$B16/10,0)</f>
        <v>0</v>
      </c>
      <c r="S18" s="21" t="n">
        <f aca="false">ROUND(J18/$B16/10,1)</f>
        <v>0</v>
      </c>
      <c r="T18" s="21" t="n">
        <f aca="false">ROUND(K18/$B16/10,1)</f>
        <v>0</v>
      </c>
      <c r="U18" s="21" t="n">
        <f aca="false">ROUND(L18/$B16/10,1)</f>
        <v>0</v>
      </c>
      <c r="V18" s="21" t="n">
        <f aca="false">ROUND(N18*B$17*E$2/100+O18*F$2*B$17/100+Q18*B$17*H$2/100,0)</f>
        <v>4226</v>
      </c>
      <c r="W18" s="21" t="n">
        <f aca="false">ROUND(V18/M18,1)</f>
        <v>3.4</v>
      </c>
    </row>
    <row r="19" customFormat="false" ht="12.85" hidden="false" customHeight="false" outlineLevel="0" collapsed="false">
      <c r="A19" s="17" t="s">
        <v>36</v>
      </c>
      <c r="B19" s="18" t="n">
        <v>1.2</v>
      </c>
      <c r="C19" s="19" t="n">
        <v>232</v>
      </c>
      <c r="D19" s="0" t="s">
        <v>24</v>
      </c>
      <c r="E19" s="2" t="n">
        <v>386</v>
      </c>
      <c r="F19" s="2" t="n">
        <v>0</v>
      </c>
      <c r="G19" s="2" t="n">
        <v>773</v>
      </c>
      <c r="H19" s="2" t="n">
        <v>386</v>
      </c>
      <c r="I19" s="2" t="n">
        <v>0</v>
      </c>
      <c r="J19" s="2" t="n">
        <v>0</v>
      </c>
      <c r="K19" s="2" t="n">
        <v>0</v>
      </c>
      <c r="L19" s="2" t="n">
        <v>0</v>
      </c>
      <c r="M19" s="2" t="n">
        <f aca="false">ROUND(10*C19/$B19,0)</f>
        <v>1933</v>
      </c>
      <c r="N19" s="20" t="n">
        <f aca="false">ROUND(E19/$B19/10,0)</f>
        <v>32</v>
      </c>
      <c r="O19" s="20" t="n">
        <f aca="false">ROUND(F19/$B19/10,0)</f>
        <v>0</v>
      </c>
      <c r="P19" s="20" t="n">
        <f aca="false">ROUND(G19/$B19/10,0)</f>
        <v>64</v>
      </c>
      <c r="Q19" s="20" t="n">
        <f aca="false">ROUND(H19/$B19/10,0)</f>
        <v>32</v>
      </c>
      <c r="R19" s="20" t="n">
        <f aca="false">ROUND(I19/$B19/10,0)</f>
        <v>0</v>
      </c>
      <c r="S19" s="20" t="n">
        <f aca="false">ROUND(J19/$B19/10,1)</f>
        <v>0</v>
      </c>
      <c r="T19" s="20" t="n">
        <f aca="false">ROUND(K19/$B19/10,1)</f>
        <v>0</v>
      </c>
      <c r="U19" s="20" t="n">
        <f aca="false">ROUND(L19/$B19/10,1)</f>
        <v>0</v>
      </c>
      <c r="V19" s="2" t="n">
        <f aca="false">ROUND(N19*B$20*E$2/100+P19*G$2*B$20/100+Q19*B$20*H$2/100,0)</f>
        <v>4703</v>
      </c>
      <c r="W19" s="2" t="n">
        <f aca="false">ROUND(V19/M19,1)</f>
        <v>2.4</v>
      </c>
    </row>
    <row r="20" customFormat="false" ht="12.85" hidden="false" customHeight="false" outlineLevel="0" collapsed="false">
      <c r="A20" s="17"/>
      <c r="B20" s="16" t="n">
        <v>60.5</v>
      </c>
      <c r="C20" s="19" t="n">
        <v>222</v>
      </c>
      <c r="D20" s="0" t="s">
        <v>37</v>
      </c>
      <c r="E20" s="2" t="n">
        <v>405</v>
      </c>
      <c r="F20" s="2" t="n">
        <v>0</v>
      </c>
      <c r="G20" s="2" t="n">
        <v>812</v>
      </c>
      <c r="H20" s="2" t="n">
        <v>405</v>
      </c>
      <c r="I20" s="2" t="n">
        <v>0</v>
      </c>
      <c r="J20" s="2" t="n">
        <v>0</v>
      </c>
      <c r="K20" s="2" t="n">
        <v>0</v>
      </c>
      <c r="L20" s="2" t="n">
        <v>0</v>
      </c>
      <c r="M20" s="2" t="n">
        <f aca="false">ROUND(10*C20/$B19,0)</f>
        <v>1850</v>
      </c>
      <c r="N20" s="20" t="n">
        <f aca="false">ROUND(E20/$B19/10,0)</f>
        <v>34</v>
      </c>
      <c r="O20" s="20" t="n">
        <f aca="false">ROUND(F20/$B19/10,0)</f>
        <v>0</v>
      </c>
      <c r="P20" s="20" t="n">
        <f aca="false">ROUND(G20/$B19/10,0)</f>
        <v>68</v>
      </c>
      <c r="Q20" s="20" t="n">
        <f aca="false">ROUND(H20/$B19/10,0)</f>
        <v>34</v>
      </c>
      <c r="R20" s="20" t="n">
        <f aca="false">ROUND(I20/$B19/10,0)</f>
        <v>0</v>
      </c>
      <c r="S20" s="20" t="n">
        <f aca="false">ROUND(J20/$B19/10,1)</f>
        <v>0</v>
      </c>
      <c r="T20" s="20" t="n">
        <f aca="false">ROUND(K20/$B19/10,1)</f>
        <v>0</v>
      </c>
      <c r="U20" s="20" t="n">
        <f aca="false">ROUND(L20/$B19/10,1)</f>
        <v>0</v>
      </c>
      <c r="V20" s="2" t="n">
        <f aca="false">ROUND(N20*B$20*E$2/100+P20*G$2*B$20/100+Q20*B$20*H$2/100,0)</f>
        <v>4997</v>
      </c>
      <c r="W20" s="2" t="n">
        <f aca="false">ROUND(V20/M20,1)</f>
        <v>2.7</v>
      </c>
    </row>
    <row r="21" s="23" customFormat="true" ht="12.85" hidden="false" customHeight="false" outlineLevel="0" collapsed="false">
      <c r="A21" s="17"/>
      <c r="B21" s="21"/>
      <c r="C21" s="22" t="n">
        <v>217</v>
      </c>
      <c r="D21" s="23" t="s">
        <v>38</v>
      </c>
      <c r="E21" s="21" t="n">
        <v>425</v>
      </c>
      <c r="F21" s="21" t="n">
        <v>0</v>
      </c>
      <c r="G21" s="21" t="n">
        <v>850</v>
      </c>
      <c r="H21" s="21" t="n">
        <v>425</v>
      </c>
      <c r="I21" s="21" t="n">
        <v>0</v>
      </c>
      <c r="J21" s="21" t="n">
        <v>0</v>
      </c>
      <c r="K21" s="21" t="n">
        <v>0</v>
      </c>
      <c r="L21" s="21" t="n">
        <v>0</v>
      </c>
      <c r="M21" s="21" t="n">
        <f aca="false">ROUND(10*C21/$B19,0)</f>
        <v>1808</v>
      </c>
      <c r="N21" s="21" t="n">
        <f aca="false">ROUND(E21/$B19/10,0)</f>
        <v>35</v>
      </c>
      <c r="O21" s="21" t="n">
        <f aca="false">ROUND(F21/$B19/10,0)</f>
        <v>0</v>
      </c>
      <c r="P21" s="21" t="n">
        <f aca="false">ROUND(G21/$B19/10,0)</f>
        <v>71</v>
      </c>
      <c r="Q21" s="21" t="n">
        <f aca="false">ROUND(H21/$B19/10,0)</f>
        <v>35</v>
      </c>
      <c r="R21" s="21" t="n">
        <f aca="false">ROUND(I21/$B19/10,0)</f>
        <v>0</v>
      </c>
      <c r="S21" s="21" t="n">
        <f aca="false">ROUND(J21/$B19/10,1)</f>
        <v>0</v>
      </c>
      <c r="T21" s="21" t="n">
        <f aca="false">ROUND(K21/$B19/10,1)</f>
        <v>0</v>
      </c>
      <c r="U21" s="21" t="n">
        <f aca="false">ROUND(L21/$B19/10,1)</f>
        <v>0</v>
      </c>
      <c r="V21" s="21" t="n">
        <f aca="false">ROUND(N21*B$20*E$2/100+P21*G$2*B$20/100+Q21*B$20*H$2/100,0)</f>
        <v>5181</v>
      </c>
      <c r="W21" s="21" t="n">
        <f aca="false">ROUND(V21/M21,1)</f>
        <v>2.9</v>
      </c>
    </row>
    <row r="22" customFormat="false" ht="12.85" hidden="false" customHeight="false" outlineLevel="0" collapsed="false">
      <c r="A22" s="17" t="s">
        <v>39</v>
      </c>
      <c r="B22" s="18" t="n">
        <v>2</v>
      </c>
      <c r="C22" s="19" t="n">
        <v>399</v>
      </c>
      <c r="D22" s="0" t="s">
        <v>24</v>
      </c>
      <c r="E22" s="2" t="n">
        <v>259</v>
      </c>
      <c r="F22" s="2" t="n">
        <v>259</v>
      </c>
      <c r="G22" s="2" t="n">
        <v>518</v>
      </c>
      <c r="H22" s="2" t="n">
        <v>0</v>
      </c>
      <c r="I22" s="2" t="n">
        <v>259</v>
      </c>
      <c r="J22" s="2" t="n">
        <v>8</v>
      </c>
      <c r="K22" s="2" t="n">
        <v>0</v>
      </c>
      <c r="L22" s="2" t="n">
        <v>0</v>
      </c>
      <c r="M22" s="2" t="n">
        <f aca="false">ROUND(10*C22/$B22,0)</f>
        <v>1995</v>
      </c>
      <c r="N22" s="20" t="n">
        <f aca="false">ROUND(E22/$B22/10,0)</f>
        <v>13</v>
      </c>
      <c r="O22" s="20" t="n">
        <f aca="false">ROUND(F22/$B22/10,0)</f>
        <v>13</v>
      </c>
      <c r="P22" s="20" t="n">
        <f aca="false">ROUND(G22/$B22/10,0)</f>
        <v>26</v>
      </c>
      <c r="Q22" s="20" t="n">
        <f aca="false">ROUND(H22/$B22/10,0)</f>
        <v>0</v>
      </c>
      <c r="R22" s="20" t="n">
        <f aca="false">ROUND(I22/$B22/10,0)</f>
        <v>13</v>
      </c>
      <c r="S22" s="20" t="n">
        <f aca="false">ROUND(J22/$B22/10,1)</f>
        <v>0.4</v>
      </c>
      <c r="T22" s="20" t="n">
        <f aca="false">ROUND(K22/$B22/10,1)</f>
        <v>0</v>
      </c>
      <c r="U22" s="20" t="n">
        <f aca="false">ROUND(L22/$B22/10,1)</f>
        <v>0</v>
      </c>
      <c r="V22" s="2" t="n">
        <f aca="false">ROUND(N22*B$23*E$2/100+O22*F$2*B$23/100+P22*B$23*G$2/100+R22*B$23*I$2/100+S22*B$23*J$2/100,0)</f>
        <v>5213</v>
      </c>
      <c r="W22" s="2" t="n">
        <f aca="false">ROUND(V22/M22,1)</f>
        <v>2.6</v>
      </c>
    </row>
    <row r="23" customFormat="false" ht="12.85" hidden="false" customHeight="false" outlineLevel="0" collapsed="false">
      <c r="A23" s="17"/>
      <c r="B23" s="16" t="n">
        <v>60.5</v>
      </c>
      <c r="C23" s="19" t="n">
        <v>418</v>
      </c>
      <c r="D23" s="0" t="s">
        <v>40</v>
      </c>
      <c r="E23" s="2" t="n">
        <v>272</v>
      </c>
      <c r="F23" s="2" t="n">
        <v>272</v>
      </c>
      <c r="G23" s="2" t="n">
        <v>544</v>
      </c>
      <c r="H23" s="2" t="n">
        <v>0</v>
      </c>
      <c r="I23" s="2" t="n">
        <v>272</v>
      </c>
      <c r="J23" s="2" t="n">
        <v>8</v>
      </c>
      <c r="K23" s="2" t="n">
        <v>0</v>
      </c>
      <c r="L23" s="2" t="n">
        <v>0</v>
      </c>
      <c r="M23" s="2" t="n">
        <f aca="false">ROUND(10*C23/$B22,0)</f>
        <v>2090</v>
      </c>
      <c r="N23" s="20" t="n">
        <f aca="false">ROUND(E23/$B22/10,0)</f>
        <v>14</v>
      </c>
      <c r="O23" s="20" t="n">
        <f aca="false">ROUND(F23/$B22/10,0)</f>
        <v>14</v>
      </c>
      <c r="P23" s="20" t="n">
        <f aca="false">ROUND(G23/$B22/10,0)</f>
        <v>27</v>
      </c>
      <c r="Q23" s="20" t="n">
        <f aca="false">ROUND(H23/$B22/10,0)</f>
        <v>0</v>
      </c>
      <c r="R23" s="20" t="n">
        <f aca="false">ROUND(I23/$B22/10,0)</f>
        <v>14</v>
      </c>
      <c r="S23" s="20" t="n">
        <f aca="false">ROUND(J23/$B22/10,1)</f>
        <v>0.4</v>
      </c>
      <c r="T23" s="20" t="n">
        <f aca="false">ROUND(K23/$B22/10,1)</f>
        <v>0</v>
      </c>
      <c r="U23" s="20" t="n">
        <f aca="false">ROUND(L23/$B22/10,1)</f>
        <v>0</v>
      </c>
      <c r="V23" s="2" t="n">
        <f aca="false">ROUND(N23*B$23*E$2/100+O23*F$2*B$23/100+P23*B$23*G$2/100+R23*B$23*I$2/100+S23*B$23*J$2/100,0)</f>
        <v>5558</v>
      </c>
      <c r="W23" s="2" t="n">
        <f aca="false">ROUND(V23/M23,1)</f>
        <v>2.7</v>
      </c>
    </row>
    <row r="24" s="23" customFormat="true" ht="12.85" hidden="false" customHeight="false" outlineLevel="0" collapsed="false">
      <c r="A24" s="17"/>
      <c r="B24" s="21"/>
      <c r="C24" s="22" t="n">
        <v>415</v>
      </c>
      <c r="D24" s="23" t="s">
        <v>41</v>
      </c>
      <c r="E24" s="21" t="n">
        <v>285</v>
      </c>
      <c r="F24" s="21" t="n">
        <v>285</v>
      </c>
      <c r="G24" s="21" t="n">
        <v>570</v>
      </c>
      <c r="H24" s="21" t="n">
        <v>0</v>
      </c>
      <c r="I24" s="21" t="n">
        <v>285</v>
      </c>
      <c r="J24" s="21" t="n">
        <v>9</v>
      </c>
      <c r="K24" s="21" t="n">
        <v>0</v>
      </c>
      <c r="L24" s="21" t="n">
        <v>0</v>
      </c>
      <c r="M24" s="21" t="n">
        <f aca="false">ROUND(10*C24/$B22,0)</f>
        <v>2075</v>
      </c>
      <c r="N24" s="21" t="n">
        <f aca="false">ROUND(E24/$B22/10,0)</f>
        <v>14</v>
      </c>
      <c r="O24" s="21" t="n">
        <f aca="false">ROUND(F24/$B22/10,0)</f>
        <v>14</v>
      </c>
      <c r="P24" s="21" t="n">
        <f aca="false">ROUND(G24/$B22/10,0)</f>
        <v>29</v>
      </c>
      <c r="Q24" s="21" t="n">
        <f aca="false">ROUND(H24/$B22/10,0)</f>
        <v>0</v>
      </c>
      <c r="R24" s="21" t="n">
        <f aca="false">ROUND(I24/$B22/10,0)</f>
        <v>14</v>
      </c>
      <c r="S24" s="21" t="n">
        <f aca="false">ROUND(J24/$B22/10,1)</f>
        <v>0.5</v>
      </c>
      <c r="T24" s="21" t="n">
        <f aca="false">ROUND(K24/$B22/10,1)</f>
        <v>0</v>
      </c>
      <c r="U24" s="21" t="n">
        <f aca="false">ROUND(L24/$B22/10,1)</f>
        <v>0</v>
      </c>
      <c r="V24" s="21" t="n">
        <f aca="false">ROUND(N24*B$23*E$2/100+O24*F$2*B$23/100+P24*B$23*G$2/100+R24*B$23*I$2/100+S24*B$23*J$2/100,0)</f>
        <v>5694</v>
      </c>
      <c r="W24" s="21" t="n">
        <f aca="false">ROUND(V24/M24,1)</f>
        <v>2.7</v>
      </c>
    </row>
    <row r="25" customFormat="false" ht="12.85" hidden="false" customHeight="false" outlineLevel="0" collapsed="false">
      <c r="A25" s="17" t="s">
        <v>42</v>
      </c>
      <c r="B25" s="18" t="n">
        <v>3</v>
      </c>
      <c r="C25" s="19" t="n">
        <v>780</v>
      </c>
      <c r="D25" s="0" t="s">
        <v>24</v>
      </c>
      <c r="E25" s="2" t="n">
        <v>212</v>
      </c>
      <c r="F25" s="2" t="n">
        <v>0</v>
      </c>
      <c r="G25" s="2" t="n">
        <v>0</v>
      </c>
      <c r="H25" s="2" t="n">
        <v>212</v>
      </c>
      <c r="I25" s="2" t="n">
        <v>424</v>
      </c>
      <c r="J25" s="2" t="n">
        <v>28</v>
      </c>
      <c r="K25" s="2" t="n">
        <v>0</v>
      </c>
      <c r="L25" s="2" t="n">
        <v>0</v>
      </c>
      <c r="M25" s="2" t="n">
        <f aca="false">ROUND(10*C25/$B25,0)</f>
        <v>2600</v>
      </c>
      <c r="N25" s="20" t="n">
        <f aca="false">ROUND(E25/$B25/10,0)</f>
        <v>7</v>
      </c>
      <c r="O25" s="20" t="n">
        <f aca="false">ROUND(F25/$B25/10,0)</f>
        <v>0</v>
      </c>
      <c r="P25" s="20" t="n">
        <f aca="false">ROUND(G25/$B25/10,0)</f>
        <v>0</v>
      </c>
      <c r="Q25" s="20" t="n">
        <f aca="false">ROUND(H25/$B25/10,0)</f>
        <v>7</v>
      </c>
      <c r="R25" s="20" t="n">
        <f aca="false">ROUND(I25/$B25/10,0)</f>
        <v>14</v>
      </c>
      <c r="S25" s="20" t="n">
        <f aca="false">ROUND(J25/$B25/10,1)</f>
        <v>0.9</v>
      </c>
      <c r="T25" s="20" t="n">
        <f aca="false">ROUND(K25/$B25/10,1)</f>
        <v>0</v>
      </c>
      <c r="U25" s="20" t="n">
        <f aca="false">ROUND(L25/$B25/10,1)</f>
        <v>0</v>
      </c>
      <c r="V25" s="2" t="n">
        <f aca="false">ROUND(N25*B$26*E$2/100+Q25*B$26*H$2/100+R25*B$26*I$2/100+S25*B$26*J$2/100,0)</f>
        <v>5228</v>
      </c>
      <c r="W25" s="2" t="n">
        <f aca="false">ROUND(V25/M25,1)</f>
        <v>2</v>
      </c>
    </row>
    <row r="26" customFormat="false" ht="12.85" hidden="false" customHeight="false" outlineLevel="0" collapsed="false">
      <c r="A26" s="17"/>
      <c r="B26" s="16" t="n">
        <v>60.5</v>
      </c>
      <c r="C26" s="19"/>
      <c r="D26" s="0" t="s">
        <v>43</v>
      </c>
      <c r="E26" s="2" t="n">
        <v>223</v>
      </c>
      <c r="F26" s="2" t="n">
        <v>0</v>
      </c>
      <c r="G26" s="2" t="n">
        <v>0</v>
      </c>
      <c r="H26" s="2" t="n">
        <v>223</v>
      </c>
      <c r="I26" s="2" t="n">
        <v>445</v>
      </c>
      <c r="J26" s="2" t="n">
        <v>29</v>
      </c>
      <c r="K26" s="2" t="n">
        <v>0</v>
      </c>
      <c r="L26" s="2" t="n">
        <v>0</v>
      </c>
      <c r="M26" s="2" t="n">
        <f aca="false">ROUND(10*C26/$B25,0)</f>
        <v>0</v>
      </c>
      <c r="N26" s="20" t="n">
        <f aca="false">ROUND(E26/$B25/10,0)</f>
        <v>7</v>
      </c>
      <c r="O26" s="20" t="n">
        <f aca="false">ROUND(F26/$B25/10,0)</f>
        <v>0</v>
      </c>
      <c r="P26" s="20" t="n">
        <f aca="false">ROUND(G26/$B25/10,0)</f>
        <v>0</v>
      </c>
      <c r="Q26" s="20" t="n">
        <f aca="false">ROUND(H26/$B25/10,0)</f>
        <v>7</v>
      </c>
      <c r="R26" s="20" t="n">
        <f aca="false">ROUND(I26/$B25/10,0)</f>
        <v>15</v>
      </c>
      <c r="S26" s="20" t="n">
        <f aca="false">ROUND(J26/$B25/10,1)</f>
        <v>1</v>
      </c>
      <c r="T26" s="20" t="n">
        <f aca="false">ROUND(K26/$B25/10,1)</f>
        <v>0</v>
      </c>
      <c r="U26" s="20" t="n">
        <f aca="false">ROUND(L26/$B25/10,1)</f>
        <v>0</v>
      </c>
      <c r="V26" s="2" t="n">
        <f aca="false">ROUND(N26*B$26*E$2/100+Q26*B$26*H$2/100+R26*B$26*I$2/100+S26*B$26*J$2/100,0)</f>
        <v>5588</v>
      </c>
      <c r="W26" s="2" t="e">
        <f aca="false">ROUND(V26/M26,1)</f>
        <v>#DIV/0!</v>
      </c>
    </row>
    <row r="27" s="23" customFormat="true" ht="12.85" hidden="false" customHeight="false" outlineLevel="0" collapsed="false">
      <c r="A27" s="17"/>
      <c r="B27" s="21"/>
      <c r="C27" s="22" t="n">
        <v>653</v>
      </c>
      <c r="D27" s="23" t="s">
        <v>44</v>
      </c>
      <c r="E27" s="21" t="n">
        <v>233</v>
      </c>
      <c r="F27" s="21" t="n">
        <v>0</v>
      </c>
      <c r="G27" s="21" t="n">
        <v>0</v>
      </c>
      <c r="H27" s="21" t="n">
        <v>233</v>
      </c>
      <c r="I27" s="21" t="n">
        <v>466</v>
      </c>
      <c r="J27" s="21" t="n">
        <v>31</v>
      </c>
      <c r="K27" s="21" t="n">
        <v>0</v>
      </c>
      <c r="L27" s="21" t="n">
        <v>0</v>
      </c>
      <c r="M27" s="21" t="n">
        <f aca="false">ROUND(10*C27/$B25,0)</f>
        <v>2177</v>
      </c>
      <c r="N27" s="21" t="n">
        <f aca="false">ROUND(E27/$B25/10,0)</f>
        <v>8</v>
      </c>
      <c r="O27" s="21" t="n">
        <f aca="false">ROUND(F27/$B25/10,0)</f>
        <v>0</v>
      </c>
      <c r="P27" s="21" t="n">
        <f aca="false">ROUND(G27/$B25/10,0)</f>
        <v>0</v>
      </c>
      <c r="Q27" s="21" t="n">
        <f aca="false">ROUND(H27/$B25/10,0)</f>
        <v>8</v>
      </c>
      <c r="R27" s="21" t="n">
        <f aca="false">ROUND(I27/$B25/10,0)</f>
        <v>16</v>
      </c>
      <c r="S27" s="21" t="n">
        <f aca="false">ROUND(J27/$B25/10,1)</f>
        <v>1</v>
      </c>
      <c r="T27" s="21" t="n">
        <f aca="false">ROUND(K27/$B25/10,1)</f>
        <v>0</v>
      </c>
      <c r="U27" s="21" t="n">
        <f aca="false">ROUND(L27/$B25/10,1)</f>
        <v>0</v>
      </c>
      <c r="V27" s="21" t="n">
        <f aca="false">ROUND(N27*B$26*E$2/100+Q27*B$26*H$2/100+R27*B$26*I$2/100+S27*B$26*J$2/100,0)</f>
        <v>5957</v>
      </c>
      <c r="W27" s="21" t="n">
        <f aca="false">ROUND(V27/M27,1)</f>
        <v>2.7</v>
      </c>
    </row>
    <row r="28" customFormat="false" ht="12.85" hidden="false" customHeight="false" outlineLevel="0" collapsed="false">
      <c r="A28" s="17" t="s">
        <v>45</v>
      </c>
      <c r="B28" s="18" t="n">
        <v>3</v>
      </c>
      <c r="C28" s="19" t="n">
        <v>670</v>
      </c>
      <c r="D28" s="0" t="s">
        <v>24</v>
      </c>
      <c r="E28" s="2" t="n">
        <v>0</v>
      </c>
      <c r="F28" s="2" t="n">
        <v>0</v>
      </c>
      <c r="G28" s="2" t="n">
        <v>0</v>
      </c>
      <c r="H28" s="2" t="n">
        <v>708</v>
      </c>
      <c r="I28" s="2" t="n">
        <v>354</v>
      </c>
      <c r="J28" s="2" t="n">
        <v>32</v>
      </c>
      <c r="K28" s="2" t="n">
        <v>0</v>
      </c>
      <c r="L28" s="2" t="n">
        <v>0</v>
      </c>
      <c r="M28" s="2" t="n">
        <f aca="false">ROUND(10*C28/$B28,0)</f>
        <v>2233</v>
      </c>
      <c r="N28" s="20" t="n">
        <f aca="false">ROUND(E28/$B28/10,0)</f>
        <v>0</v>
      </c>
      <c r="O28" s="20" t="n">
        <f aca="false">ROUND(F28/$B28/10,0)</f>
        <v>0</v>
      </c>
      <c r="P28" s="20" t="n">
        <f aca="false">ROUND(G28/$B28/10,0)</f>
        <v>0</v>
      </c>
      <c r="Q28" s="20" t="n">
        <f aca="false">ROUND(H28/$B28/10,0)</f>
        <v>24</v>
      </c>
      <c r="R28" s="20" t="n">
        <f aca="false">ROUND(I28/$B28/10,0)</f>
        <v>12</v>
      </c>
      <c r="S28" s="20" t="n">
        <f aca="false">ROUND(J28/$B28/10,1)</f>
        <v>1.1</v>
      </c>
      <c r="T28" s="20" t="n">
        <f aca="false">ROUND(K28/$B28/10,1)</f>
        <v>0</v>
      </c>
      <c r="U28" s="20" t="n">
        <f aca="false">ROUND(L28/$B28/10,1)</f>
        <v>0</v>
      </c>
      <c r="V28" s="2" t="n">
        <f aca="false">ROUND(Q28*B$29*H$2/100+R28*B$29*I$2/100+S28*B$29*J$2/100,0)</f>
        <v>5905</v>
      </c>
      <c r="W28" s="2" t="n">
        <f aca="false">ROUND(V28/M28,1)</f>
        <v>2.6</v>
      </c>
    </row>
    <row r="29" customFormat="false" ht="12.85" hidden="false" customHeight="false" outlineLevel="0" collapsed="false">
      <c r="A29" s="17"/>
      <c r="B29" s="16" t="n">
        <v>60.5</v>
      </c>
      <c r="C29" s="19" t="n">
        <v>674</v>
      </c>
      <c r="D29" s="0" t="s">
        <v>46</v>
      </c>
      <c r="E29" s="2" t="n">
        <v>0</v>
      </c>
      <c r="F29" s="2" t="n">
        <v>0</v>
      </c>
      <c r="G29" s="2" t="n">
        <v>0</v>
      </c>
      <c r="H29" s="2" t="n">
        <v>743</v>
      </c>
      <c r="I29" s="2" t="n">
        <v>372</v>
      </c>
      <c r="J29" s="2" t="n">
        <v>34</v>
      </c>
      <c r="K29" s="2" t="n">
        <v>0</v>
      </c>
      <c r="L29" s="2" t="n">
        <v>0</v>
      </c>
      <c r="M29" s="2" t="n">
        <f aca="false">ROUND(10*C29/$B28,0)</f>
        <v>2247</v>
      </c>
      <c r="N29" s="20" t="n">
        <f aca="false">ROUND(E29/$B28/10,0)</f>
        <v>0</v>
      </c>
      <c r="O29" s="20" t="n">
        <f aca="false">ROUND(F29/$B28/10,0)</f>
        <v>0</v>
      </c>
      <c r="P29" s="20" t="n">
        <f aca="false">ROUND(G29/$B28/10,0)</f>
        <v>0</v>
      </c>
      <c r="Q29" s="20" t="n">
        <f aca="false">ROUND(H29/$B28/10,0)</f>
        <v>25</v>
      </c>
      <c r="R29" s="20" t="n">
        <f aca="false">ROUND(I29/$B28/10,0)</f>
        <v>12</v>
      </c>
      <c r="S29" s="20" t="n">
        <f aca="false">ROUND(J29/$B28/10,1)</f>
        <v>1.1</v>
      </c>
      <c r="T29" s="20" t="n">
        <f aca="false">ROUND(K29/$B28/10,1)</f>
        <v>0</v>
      </c>
      <c r="U29" s="20" t="n">
        <f aca="false">ROUND(L29/$B28/10,1)</f>
        <v>0</v>
      </c>
      <c r="V29" s="2" t="n">
        <f aca="false">ROUND(Q29*B$29*H$2/100+R29*B$29*I$2/100+S29*B$29*J$2/100,0)</f>
        <v>5974</v>
      </c>
      <c r="W29" s="2" t="n">
        <f aca="false">ROUND(V29/M29,1)</f>
        <v>2.7</v>
      </c>
    </row>
    <row r="30" s="23" customFormat="true" ht="12.85" hidden="false" customHeight="false" outlineLevel="0" collapsed="false">
      <c r="A30" s="17"/>
      <c r="B30" s="21"/>
      <c r="C30" s="22"/>
      <c r="D30" s="23" t="s">
        <v>47</v>
      </c>
      <c r="E30" s="21" t="n">
        <v>0</v>
      </c>
      <c r="F30" s="21" t="n">
        <v>0</v>
      </c>
      <c r="G30" s="21" t="n">
        <v>0</v>
      </c>
      <c r="H30" s="21" t="n">
        <v>779</v>
      </c>
      <c r="I30" s="21" t="n">
        <v>389</v>
      </c>
      <c r="J30" s="21" t="n">
        <v>35</v>
      </c>
      <c r="K30" s="21" t="n">
        <v>0</v>
      </c>
      <c r="L30" s="21" t="n">
        <v>0</v>
      </c>
      <c r="M30" s="21" t="n">
        <f aca="false">ROUND(10*C30/$B28,0)</f>
        <v>0</v>
      </c>
      <c r="N30" s="21" t="n">
        <f aca="false">ROUND(E30/$B28/10,0)</f>
        <v>0</v>
      </c>
      <c r="O30" s="21" t="n">
        <f aca="false">ROUND(F30/$B28/10,0)</f>
        <v>0</v>
      </c>
      <c r="P30" s="21" t="n">
        <f aca="false">ROUND(G30/$B28/10,0)</f>
        <v>0</v>
      </c>
      <c r="Q30" s="21" t="n">
        <f aca="false">ROUND(H30/$B28/10,0)</f>
        <v>26</v>
      </c>
      <c r="R30" s="21" t="n">
        <f aca="false">ROUND(I30/$B28/10,0)</f>
        <v>13</v>
      </c>
      <c r="S30" s="21" t="n">
        <f aca="false">ROUND(J30/$B28/10,1)</f>
        <v>1.2</v>
      </c>
      <c r="T30" s="21" t="n">
        <f aca="false">ROUND(K30/$B28/10,1)</f>
        <v>0</v>
      </c>
      <c r="U30" s="21" t="n">
        <f aca="false">ROUND(L30/$B28/10,1)</f>
        <v>0</v>
      </c>
      <c r="V30" s="21" t="n">
        <f aca="false">ROUND(Q30*B$29*H$2/100+R30*B$29*I$2/100+S30*B$29*J$2/100,0)</f>
        <v>6403</v>
      </c>
      <c r="W30" s="21" t="e">
        <f aca="false">ROUND(V30/M30,1)</f>
        <v>#DIV/0!</v>
      </c>
    </row>
    <row r="31" customFormat="false" ht="12.85" hidden="false" customHeight="false" outlineLevel="0" collapsed="false">
      <c r="A31" s="17" t="s">
        <v>48</v>
      </c>
      <c r="B31" s="18" t="n">
        <v>5</v>
      </c>
      <c r="C31" s="19" t="n">
        <v>1140</v>
      </c>
      <c r="D31" s="0" t="s">
        <v>24</v>
      </c>
      <c r="E31" s="2" t="n">
        <v>3700</v>
      </c>
      <c r="F31" s="2" t="n">
        <v>0</v>
      </c>
      <c r="G31" s="2" t="n">
        <v>3700</v>
      </c>
      <c r="H31" s="2" t="n">
        <v>700</v>
      </c>
      <c r="I31" s="2" t="n">
        <v>0</v>
      </c>
      <c r="J31" s="2" t="n">
        <v>171</v>
      </c>
      <c r="K31" s="2" t="n">
        <v>0</v>
      </c>
      <c r="L31" s="2" t="n">
        <v>0</v>
      </c>
      <c r="M31" s="2" t="n">
        <f aca="false">ROUND(10*C31/$B31,0)</f>
        <v>2280</v>
      </c>
      <c r="N31" s="20" t="n">
        <f aca="false">ROUND(E31/$B31/10,0)</f>
        <v>74</v>
      </c>
      <c r="O31" s="20" t="n">
        <f aca="false">ROUND(F31/$B31/10,0)</f>
        <v>0</v>
      </c>
      <c r="P31" s="20" t="n">
        <f aca="false">ROUND(G31/$B31/10,0)</f>
        <v>74</v>
      </c>
      <c r="Q31" s="20" t="n">
        <f aca="false">ROUND(H31/$B31/10,0)</f>
        <v>14</v>
      </c>
      <c r="R31" s="20" t="n">
        <f aca="false">ROUND(I31/$B31/10,0)</f>
        <v>0</v>
      </c>
      <c r="S31" s="20" t="n">
        <f aca="false">ROUND(J31/$B31/10,1)</f>
        <v>3.4</v>
      </c>
      <c r="T31" s="20" t="n">
        <f aca="false">ROUND(K31/$B31/10,1)</f>
        <v>0</v>
      </c>
      <c r="U31" s="20" t="n">
        <f aca="false">ROUND(L31/$B31/10,1)</f>
        <v>0</v>
      </c>
      <c r="V31" s="2" t="n">
        <f aca="false">ROUND(N31*B$32*E$2/100+P31*B$32*G$2/100+Q31*B$32*H$2/100+S31*B$32*J$2/100,0)</f>
        <v>6108</v>
      </c>
      <c r="W31" s="2" t="n">
        <f aca="false">ROUND(V31/M31,1)</f>
        <v>2.7</v>
      </c>
    </row>
    <row r="32" customFormat="false" ht="12.85" hidden="false" customHeight="false" outlineLevel="0" collapsed="false">
      <c r="A32" s="17"/>
      <c r="B32" s="16" t="n">
        <v>60.5</v>
      </c>
      <c r="C32" s="19" t="n">
        <v>1450</v>
      </c>
      <c r="D32" s="0" t="s">
        <v>49</v>
      </c>
      <c r="E32" s="2" t="n">
        <v>3885</v>
      </c>
      <c r="F32" s="2" t="n">
        <v>0</v>
      </c>
      <c r="G32" s="2" t="n">
        <v>3885</v>
      </c>
      <c r="H32" s="2" t="n">
        <v>735</v>
      </c>
      <c r="I32" s="2" t="n">
        <v>0</v>
      </c>
      <c r="J32" s="2" t="n">
        <v>180</v>
      </c>
      <c r="K32" s="2" t="n">
        <v>0</v>
      </c>
      <c r="L32" s="2" t="n">
        <v>0</v>
      </c>
      <c r="M32" s="2" t="n">
        <f aca="false">ROUND(10*C32/$B31,0)</f>
        <v>2900</v>
      </c>
      <c r="N32" s="20" t="n">
        <f aca="false">ROUND(E32/$B31/10,0)</f>
        <v>78</v>
      </c>
      <c r="O32" s="20" t="n">
        <f aca="false">ROUND(F32/$B31/10,0)</f>
        <v>0</v>
      </c>
      <c r="P32" s="20" t="n">
        <f aca="false">ROUND(G32/$B31/10,0)</f>
        <v>78</v>
      </c>
      <c r="Q32" s="20" t="n">
        <f aca="false">ROUND(H32/$B31/10,0)</f>
        <v>15</v>
      </c>
      <c r="R32" s="20" t="n">
        <f aca="false">ROUND(I32/$B31/10,0)</f>
        <v>0</v>
      </c>
      <c r="S32" s="20" t="n">
        <f aca="false">ROUND(J32/$B31/10,1)</f>
        <v>3.6</v>
      </c>
      <c r="T32" s="20" t="n">
        <f aca="false">ROUND(K32/$B31/10,1)</f>
        <v>0</v>
      </c>
      <c r="U32" s="20" t="n">
        <f aca="false">ROUND(L32/$B31/10,1)</f>
        <v>0</v>
      </c>
      <c r="V32" s="2" t="n">
        <f aca="false">ROUND(N32*B$32*E$2/100+P32*B$32*G$2/100+Q32*B$32*H$2/100+S32*B$32*J$2/100,0)</f>
        <v>6465</v>
      </c>
      <c r="W32" s="2" t="n">
        <f aca="false">ROUND(V32/M32,1)</f>
        <v>2.2</v>
      </c>
    </row>
    <row r="33" s="23" customFormat="true" ht="12.85" hidden="false" customHeight="false" outlineLevel="0" collapsed="false">
      <c r="A33" s="17"/>
      <c r="B33" s="21"/>
      <c r="C33" s="22" t="n">
        <v>1080</v>
      </c>
      <c r="D33" s="23" t="s">
        <v>50</v>
      </c>
      <c r="E33" s="21" t="n">
        <v>4070</v>
      </c>
      <c r="F33" s="21" t="n">
        <v>0</v>
      </c>
      <c r="G33" s="21" t="n">
        <v>4070</v>
      </c>
      <c r="H33" s="21" t="n">
        <v>770</v>
      </c>
      <c r="I33" s="21" t="n">
        <v>0</v>
      </c>
      <c r="J33" s="21" t="n">
        <v>188</v>
      </c>
      <c r="K33" s="21" t="n">
        <v>0</v>
      </c>
      <c r="L33" s="21" t="n">
        <v>0</v>
      </c>
      <c r="M33" s="21" t="n">
        <f aca="false">ROUND(10*C33/$B31,0)</f>
        <v>2160</v>
      </c>
      <c r="N33" s="21" t="n">
        <f aca="false">ROUND(E33/$B31/10,0)</f>
        <v>81</v>
      </c>
      <c r="O33" s="21" t="n">
        <f aca="false">ROUND(F33/$B31/10,0)</f>
        <v>0</v>
      </c>
      <c r="P33" s="21" t="n">
        <f aca="false">ROUND(G33/$B31/10,0)</f>
        <v>81</v>
      </c>
      <c r="Q33" s="21" t="n">
        <f aca="false">ROUND(H33/$B31/10,0)</f>
        <v>15</v>
      </c>
      <c r="R33" s="21" t="n">
        <f aca="false">ROUND(I33/$B31/10,0)</f>
        <v>0</v>
      </c>
      <c r="S33" s="21" t="n">
        <f aca="false">ROUND(J33/$B31/10,1)</f>
        <v>3.8</v>
      </c>
      <c r="T33" s="21" t="n">
        <f aca="false">ROUND(K33/$B31/10,1)</f>
        <v>0</v>
      </c>
      <c r="U33" s="21" t="n">
        <f aca="false">ROUND(L33/$B31/10,1)</f>
        <v>0</v>
      </c>
      <c r="V33" s="21" t="n">
        <f aca="false">ROUND(N33*B$32*E$2/100+P33*B$32*G$2/100+Q33*B$32*H$2/100+S33*B$32*J$2/100,0)</f>
        <v>6712</v>
      </c>
      <c r="W33" s="21" t="n">
        <f aca="false">ROUND(V33/M33,1)</f>
        <v>3.1</v>
      </c>
    </row>
    <row r="34" customFormat="false" ht="12.85" hidden="false" customHeight="false" outlineLevel="0" collapsed="false">
      <c r="A34" s="17" t="s">
        <v>51</v>
      </c>
      <c r="B34" s="18" t="n">
        <v>8</v>
      </c>
      <c r="C34" s="19" t="n">
        <v>1780</v>
      </c>
      <c r="D34" s="0" t="s">
        <v>52</v>
      </c>
      <c r="E34" s="2" t="n">
        <v>25500</v>
      </c>
      <c r="F34" s="2" t="n">
        <v>0</v>
      </c>
      <c r="G34" s="2" t="n">
        <v>0</v>
      </c>
      <c r="H34" s="2" t="n">
        <v>0</v>
      </c>
      <c r="I34" s="2" t="n">
        <v>500</v>
      </c>
      <c r="J34" s="2" t="n">
        <v>250</v>
      </c>
      <c r="K34" s="2" t="n">
        <v>0</v>
      </c>
      <c r="L34" s="2" t="n">
        <v>0</v>
      </c>
      <c r="M34" s="2" t="n">
        <f aca="false">ROUND(10*C34/$B34,0)</f>
        <v>2225</v>
      </c>
      <c r="N34" s="20" t="n">
        <f aca="false">ROUND(E34/$B34/10,0)</f>
        <v>319</v>
      </c>
      <c r="O34" s="20" t="n">
        <f aca="false">ROUND(F34/$B34/10,0)</f>
        <v>0</v>
      </c>
      <c r="P34" s="20" t="n">
        <f aca="false">ROUND(G34/$B34/10,0)</f>
        <v>0</v>
      </c>
      <c r="Q34" s="20" t="n">
        <f aca="false">ROUND(H34/$B34/10,0)</f>
        <v>0</v>
      </c>
      <c r="R34" s="20" t="n">
        <f aca="false">ROUND(I34/$B34/10,0)</f>
        <v>6</v>
      </c>
      <c r="S34" s="20" t="n">
        <f aca="false">ROUND(J34/$B34/10,1)</f>
        <v>3.1</v>
      </c>
      <c r="T34" s="20" t="n">
        <f aca="false">ROUND(K34/$B34/10,1)</f>
        <v>0</v>
      </c>
      <c r="U34" s="20" t="n">
        <f aca="false">ROUND(L34/$B34/10,1)</f>
        <v>0</v>
      </c>
      <c r="V34" s="2" t="n">
        <f aca="false">ROUND(N34*B$35*E$2/100+R34*B$35*I$2/100+S34*B$35*J$2/100,0)</f>
        <v>4897</v>
      </c>
      <c r="W34" s="2" t="n">
        <f aca="false">ROUND(V34/M34,1)</f>
        <v>2.2</v>
      </c>
    </row>
    <row r="35" customFormat="false" ht="12.85" hidden="false" customHeight="false" outlineLevel="0" collapsed="false">
      <c r="A35" s="17"/>
      <c r="B35" s="16" t="n">
        <v>60.5</v>
      </c>
      <c r="C35" s="19" t="n">
        <v>3810</v>
      </c>
      <c r="D35" s="0" t="s">
        <v>53</v>
      </c>
      <c r="E35" s="2" t="n">
        <v>26775</v>
      </c>
      <c r="F35" s="2" t="n">
        <v>0</v>
      </c>
      <c r="G35" s="2" t="n">
        <v>0</v>
      </c>
      <c r="H35" s="2" t="n">
        <v>0</v>
      </c>
      <c r="I35" s="2" t="n">
        <v>525</v>
      </c>
      <c r="J35" s="2" t="n">
        <v>263</v>
      </c>
      <c r="K35" s="2" t="n">
        <v>0</v>
      </c>
      <c r="L35" s="2" t="n">
        <v>0</v>
      </c>
      <c r="M35" s="2" t="n">
        <f aca="false">ROUND(10*C35/$B34,0)</f>
        <v>4763</v>
      </c>
      <c r="N35" s="20" t="n">
        <f aca="false">ROUND(E35/$B34/10,0)</f>
        <v>335</v>
      </c>
      <c r="O35" s="20" t="n">
        <f aca="false">ROUND(F35/$B34/10,0)</f>
        <v>0</v>
      </c>
      <c r="P35" s="20" t="n">
        <f aca="false">ROUND(G35/$B34/10,0)</f>
        <v>0</v>
      </c>
      <c r="Q35" s="20" t="n">
        <f aca="false">ROUND(H35/$B34/10,0)</f>
        <v>0</v>
      </c>
      <c r="R35" s="20" t="n">
        <f aca="false">ROUND(I35/$B34/10,0)</f>
        <v>7</v>
      </c>
      <c r="S35" s="20" t="n">
        <f aca="false">ROUND(J35/$B34/10,1)</f>
        <v>3.3</v>
      </c>
      <c r="T35" s="20" t="n">
        <f aca="false">ROUND(K35/$B34/10,1)</f>
        <v>0</v>
      </c>
      <c r="U35" s="20" t="n">
        <f aca="false">ROUND(L35/$B34/10,1)</f>
        <v>0</v>
      </c>
      <c r="V35" s="2" t="n">
        <f aca="false">ROUND(N35*B$35*E$2/100+R35*B$35*I$2/100+S35*B$35*J$2/100,0)</f>
        <v>5378</v>
      </c>
      <c r="W35" s="2" t="n">
        <f aca="false">ROUND(V35/M35,1)</f>
        <v>1.1</v>
      </c>
    </row>
    <row r="36" s="23" customFormat="true" ht="12.85" hidden="false" customHeight="false" outlineLevel="0" collapsed="false">
      <c r="A36" s="17"/>
      <c r="B36" s="21"/>
      <c r="C36" s="22" t="n">
        <v>1590</v>
      </c>
      <c r="D36" s="23" t="s">
        <v>54</v>
      </c>
      <c r="E36" s="21" t="n">
        <v>28050</v>
      </c>
      <c r="F36" s="21" t="n">
        <v>0</v>
      </c>
      <c r="G36" s="21" t="n">
        <v>0</v>
      </c>
      <c r="H36" s="21" t="n">
        <v>0</v>
      </c>
      <c r="I36" s="21" t="n">
        <v>550</v>
      </c>
      <c r="J36" s="21" t="n">
        <v>275</v>
      </c>
      <c r="K36" s="21" t="n">
        <v>0</v>
      </c>
      <c r="L36" s="21" t="n">
        <v>0</v>
      </c>
      <c r="M36" s="21" t="n">
        <f aca="false">ROUND(10*C36/$B34,0)</f>
        <v>1988</v>
      </c>
      <c r="N36" s="21" t="n">
        <f aca="false">ROUND(E36/$B34/10,0)</f>
        <v>351</v>
      </c>
      <c r="O36" s="21" t="n">
        <f aca="false">ROUND(F36/$B34/10,0)</f>
        <v>0</v>
      </c>
      <c r="P36" s="21" t="n">
        <f aca="false">ROUND(G36/$B34/10,0)</f>
        <v>0</v>
      </c>
      <c r="Q36" s="21" t="n">
        <f aca="false">ROUND(H36/$B34/10,0)</f>
        <v>0</v>
      </c>
      <c r="R36" s="21" t="n">
        <f aca="false">ROUND(I36/$B34/10,0)</f>
        <v>7</v>
      </c>
      <c r="S36" s="21" t="n">
        <f aca="false">ROUND(J36/$B34/10,1)</f>
        <v>3.4</v>
      </c>
      <c r="T36" s="21" t="n">
        <f aca="false">ROUND(K36/$B34/10,1)</f>
        <v>0</v>
      </c>
      <c r="U36" s="21" t="n">
        <f aca="false">ROUND(L36/$B34/10,1)</f>
        <v>0</v>
      </c>
      <c r="V36" s="21" t="n">
        <f aca="false">ROUND(N36*B$35*E$2/100+R36*B$35*I$2/100+S36*B$35*J$2/100,0)</f>
        <v>5500</v>
      </c>
      <c r="W36" s="21" t="n">
        <f aca="false">ROUND(V36/M36,1)</f>
        <v>2.8</v>
      </c>
    </row>
    <row r="37" customFormat="false" ht="12.85" hidden="false" customHeight="false" outlineLevel="0" collapsed="false">
      <c r="A37" s="17" t="s">
        <v>55</v>
      </c>
      <c r="B37" s="18" t="n">
        <v>16</v>
      </c>
      <c r="C37" s="19" t="n">
        <v>3340</v>
      </c>
      <c r="D37" s="0" t="s">
        <v>24</v>
      </c>
      <c r="E37" s="2" t="n">
        <v>71000</v>
      </c>
      <c r="F37" s="2" t="n">
        <v>9000</v>
      </c>
      <c r="G37" s="2" t="n">
        <v>0</v>
      </c>
      <c r="H37" s="2" t="n">
        <v>0</v>
      </c>
      <c r="I37" s="2" t="n">
        <v>0</v>
      </c>
      <c r="J37" s="2" t="n">
        <v>0</v>
      </c>
      <c r="K37" s="2" t="n">
        <v>140</v>
      </c>
      <c r="L37" s="2" t="n">
        <v>0</v>
      </c>
      <c r="M37" s="2" t="n">
        <f aca="false">ROUND(10*C37/$B37,0)</f>
        <v>2088</v>
      </c>
      <c r="N37" s="20" t="n">
        <f aca="false">ROUND(E37/$B37/10,0)</f>
        <v>444</v>
      </c>
      <c r="O37" s="20" t="n">
        <f aca="false">ROUND(F37/$B37/10,0)</f>
        <v>56</v>
      </c>
      <c r="P37" s="20" t="n">
        <f aca="false">ROUND(G37/$B37/10,0)</f>
        <v>0</v>
      </c>
      <c r="Q37" s="20" t="n">
        <f aca="false">ROUND(H37/$B37/10,0)</f>
        <v>0</v>
      </c>
      <c r="R37" s="20" t="n">
        <f aca="false">ROUND(I37/$B37/10,0)</f>
        <v>0</v>
      </c>
      <c r="S37" s="20" t="n">
        <f aca="false">ROUND(J37/$B37/10,1)</f>
        <v>0</v>
      </c>
      <c r="T37" s="20" t="n">
        <f aca="false">ROUND(K37/$B37/10,1)</f>
        <v>0.9</v>
      </c>
      <c r="U37" s="20" t="n">
        <f aca="false">ROUND(L37/$B37/10,1)</f>
        <v>0</v>
      </c>
      <c r="V37" s="2" t="n">
        <f aca="false">ROUND(N37*B$38*E$2/100+O37*B$38*F$2/100+T37*B$38*K$2/100,0)</f>
        <v>2734</v>
      </c>
      <c r="W37" s="2" t="n">
        <f aca="false">ROUND(V37/M37,1)</f>
        <v>1.3</v>
      </c>
    </row>
    <row r="38" customFormat="false" ht="12.85" hidden="false" customHeight="false" outlineLevel="0" collapsed="false">
      <c r="A38" s="17"/>
      <c r="B38" s="16" t="n">
        <v>60.5</v>
      </c>
      <c r="C38" s="19"/>
      <c r="D38" s="0" t="s">
        <v>56</v>
      </c>
      <c r="E38" s="2" t="n">
        <v>74550</v>
      </c>
      <c r="F38" s="2" t="n">
        <v>9450</v>
      </c>
      <c r="G38" s="2" t="n">
        <v>0</v>
      </c>
      <c r="H38" s="2" t="n">
        <v>0</v>
      </c>
      <c r="I38" s="2" t="n">
        <v>0</v>
      </c>
      <c r="J38" s="2" t="n">
        <v>0</v>
      </c>
      <c r="K38" s="2" t="n">
        <v>147</v>
      </c>
      <c r="L38" s="2" t="n">
        <v>0</v>
      </c>
      <c r="M38" s="2" t="n">
        <f aca="false">ROUND(10*C38/$B37,0)</f>
        <v>0</v>
      </c>
      <c r="N38" s="20" t="n">
        <f aca="false">ROUND(E38/$B37/10,0)</f>
        <v>466</v>
      </c>
      <c r="O38" s="20" t="n">
        <f aca="false">ROUND(F38/$B37/10,0)</f>
        <v>59</v>
      </c>
      <c r="P38" s="20" t="n">
        <f aca="false">ROUND(G38/$B37/10,0)</f>
        <v>0</v>
      </c>
      <c r="Q38" s="20" t="n">
        <f aca="false">ROUND(H38/$B37/10,0)</f>
        <v>0</v>
      </c>
      <c r="R38" s="20" t="n">
        <f aca="false">ROUND(I38/$B37/10,0)</f>
        <v>0</v>
      </c>
      <c r="S38" s="20" t="n">
        <f aca="false">ROUND(J38/$B37/10,1)</f>
        <v>0</v>
      </c>
      <c r="T38" s="20" t="n">
        <f aca="false">ROUND(K38/$B37/10,1)</f>
        <v>0.9</v>
      </c>
      <c r="U38" s="20" t="n">
        <f aca="false">ROUND(L38/$B37/10,1)</f>
        <v>0</v>
      </c>
      <c r="V38" s="2" t="n">
        <f aca="false">ROUND(N38*B$38*E$2/100+O38*B$38*F$2/100+T38*B$38*K$2/100,0)</f>
        <v>2836</v>
      </c>
      <c r="W38" s="2" t="e">
        <f aca="false">ROUND(V38/M38,1)</f>
        <v>#DIV/0!</v>
      </c>
    </row>
    <row r="39" s="23" customFormat="true" ht="12.85" hidden="false" customHeight="false" outlineLevel="0" collapsed="false">
      <c r="A39" s="17"/>
      <c r="B39" s="21"/>
      <c r="C39" s="22"/>
      <c r="D39" s="23" t="s">
        <v>57</v>
      </c>
      <c r="E39" s="21" t="n">
        <v>78100</v>
      </c>
      <c r="F39" s="21" t="n">
        <v>9900</v>
      </c>
      <c r="G39" s="21" t="n">
        <v>0</v>
      </c>
      <c r="H39" s="21" t="n">
        <v>0</v>
      </c>
      <c r="I39" s="21" t="n">
        <v>0</v>
      </c>
      <c r="J39" s="21" t="n">
        <v>0</v>
      </c>
      <c r="K39" s="21" t="n">
        <v>154</v>
      </c>
      <c r="L39" s="21" t="n">
        <v>0</v>
      </c>
      <c r="M39" s="21" t="n">
        <f aca="false">ROUND(10*C39/$B37,0)</f>
        <v>0</v>
      </c>
      <c r="N39" s="21" t="n">
        <f aca="false">ROUND(E39/$B37/10,0)</f>
        <v>488</v>
      </c>
      <c r="O39" s="21" t="n">
        <f aca="false">ROUND(F39/$B37/10,0)</f>
        <v>62</v>
      </c>
      <c r="P39" s="21" t="n">
        <f aca="false">ROUND(G39/$B37/10,0)</f>
        <v>0</v>
      </c>
      <c r="Q39" s="21" t="n">
        <f aca="false">ROUND(H39/$B37/10,0)</f>
        <v>0</v>
      </c>
      <c r="R39" s="21" t="n">
        <f aca="false">ROUND(I39/$B37/10,0)</f>
        <v>0</v>
      </c>
      <c r="S39" s="21" t="n">
        <f aca="false">ROUND(J39/$B37/10,1)</f>
        <v>0</v>
      </c>
      <c r="T39" s="21" t="n">
        <f aca="false">ROUND(K39/$B37/10,1)</f>
        <v>1</v>
      </c>
      <c r="U39" s="21" t="n">
        <f aca="false">ROUND(L39/$B37/10,1)</f>
        <v>0</v>
      </c>
      <c r="V39" s="21" t="n">
        <f aca="false">ROUND(N39*B$38*E$2/100+O39*B$38*F$2/100+T39*B$38*K$2/100,0)</f>
        <v>3016</v>
      </c>
      <c r="W39" s="21" t="e">
        <f aca="false">ROUND(V39/M39,1)</f>
        <v>#DIV/0!</v>
      </c>
    </row>
    <row r="40" customFormat="false" ht="12.85" hidden="false" customHeight="false" outlineLevel="0" collapsed="false">
      <c r="A40" s="17" t="s">
        <v>58</v>
      </c>
      <c r="B40" s="18" t="n">
        <v>16</v>
      </c>
      <c r="C40" s="19" t="n">
        <v>3530</v>
      </c>
      <c r="D40" s="0" t="s">
        <v>24</v>
      </c>
      <c r="E40" s="2" t="n">
        <v>38000</v>
      </c>
      <c r="F40" s="2" t="n">
        <v>0</v>
      </c>
      <c r="G40" s="2" t="n">
        <v>0</v>
      </c>
      <c r="H40" s="2" t="n">
        <v>0</v>
      </c>
      <c r="I40" s="2" t="n">
        <v>331</v>
      </c>
      <c r="J40" s="2" t="n">
        <v>663</v>
      </c>
      <c r="K40" s="2" t="n">
        <v>0</v>
      </c>
      <c r="L40" s="2" t="n">
        <v>0</v>
      </c>
      <c r="M40" s="2" t="n">
        <f aca="false">ROUND(10*C40/$B40,0)</f>
        <v>2206</v>
      </c>
      <c r="N40" s="20" t="n">
        <f aca="false">ROUND(E40/$B40/10,0)</f>
        <v>238</v>
      </c>
      <c r="O40" s="20" t="n">
        <f aca="false">ROUND(F40/$B40/10,0)</f>
        <v>0</v>
      </c>
      <c r="P40" s="20" t="n">
        <f aca="false">ROUND(G40/$B40/10,0)</f>
        <v>0</v>
      </c>
      <c r="Q40" s="20" t="n">
        <f aca="false">ROUND(H40/$B40/10,0)</f>
        <v>0</v>
      </c>
      <c r="R40" s="20" t="n">
        <f aca="false">ROUND(I40/$B40/10,0)</f>
        <v>2</v>
      </c>
      <c r="S40" s="20" t="n">
        <f aca="false">ROUND(J40/$B40/10,1)</f>
        <v>4.1</v>
      </c>
      <c r="T40" s="20" t="n">
        <f aca="false">ROUND(K40/$B40/10,1)</f>
        <v>0</v>
      </c>
      <c r="U40" s="20" t="n">
        <f aca="false">ROUND(L40/$B40/10,1)</f>
        <v>0</v>
      </c>
      <c r="V40" s="2" t="n">
        <f aca="false">ROUND(N40*B$41*E$2/100+R40*B$41*I$2/100+S40*B$41*J$2/100,0)</f>
        <v>4032</v>
      </c>
      <c r="W40" s="2" t="n">
        <f aca="false">ROUND(V40/M40,1)</f>
        <v>1.8</v>
      </c>
    </row>
    <row r="41" customFormat="false" ht="12.85" hidden="false" customHeight="false" outlineLevel="0" collapsed="false">
      <c r="A41" s="17"/>
      <c r="B41" s="16" t="n">
        <v>60.5</v>
      </c>
      <c r="C41" s="19"/>
      <c r="D41" s="0" t="s">
        <v>59</v>
      </c>
      <c r="E41" s="2" t="n">
        <v>39900</v>
      </c>
      <c r="F41" s="2" t="n">
        <v>0</v>
      </c>
      <c r="G41" s="2" t="n">
        <v>0</v>
      </c>
      <c r="H41" s="2" t="n">
        <v>0</v>
      </c>
      <c r="I41" s="2" t="n">
        <v>348</v>
      </c>
      <c r="J41" s="2" t="n">
        <v>696</v>
      </c>
      <c r="K41" s="2" t="n">
        <v>0</v>
      </c>
      <c r="L41" s="2" t="n">
        <v>0</v>
      </c>
      <c r="M41" s="2" t="n">
        <f aca="false">ROUND(10*C41/$B40,0)</f>
        <v>0</v>
      </c>
      <c r="N41" s="20" t="n">
        <f aca="false">ROUND(E41/$B40/10,0)</f>
        <v>249</v>
      </c>
      <c r="O41" s="20" t="n">
        <f aca="false">ROUND(F41/$B40/10,0)</f>
        <v>0</v>
      </c>
      <c r="P41" s="20" t="n">
        <f aca="false">ROUND(G41/$B40/10,0)</f>
        <v>0</v>
      </c>
      <c r="Q41" s="20" t="n">
        <f aca="false">ROUND(H41/$B40/10,0)</f>
        <v>0</v>
      </c>
      <c r="R41" s="20" t="n">
        <f aca="false">ROUND(I41/$B40/10,0)</f>
        <v>2</v>
      </c>
      <c r="S41" s="20" t="n">
        <f aca="false">ROUND(J41/$B40/10,1)</f>
        <v>4.4</v>
      </c>
      <c r="T41" s="20" t="n">
        <f aca="false">ROUND(K41/$B40/10,1)</f>
        <v>0</v>
      </c>
      <c r="U41" s="20" t="n">
        <f aca="false">ROUND(L41/$B40/10,1)</f>
        <v>0</v>
      </c>
      <c r="V41" s="2" t="n">
        <f aca="false">ROUND(N41*B$41*E$2/100+R41*B$41*I$2/100+S41*B$41*J$2/100,0)</f>
        <v>4259</v>
      </c>
      <c r="W41" s="2" t="e">
        <f aca="false">ROUND(V41/M41,1)</f>
        <v>#DIV/0!</v>
      </c>
    </row>
    <row r="42" s="23" customFormat="true" ht="12.85" hidden="false" customHeight="false" outlineLevel="0" collapsed="false">
      <c r="A42" s="17"/>
      <c r="B42" s="21"/>
      <c r="C42" s="22"/>
      <c r="D42" s="23" t="s">
        <v>60</v>
      </c>
      <c r="E42" s="21" t="n">
        <v>41800</v>
      </c>
      <c r="F42" s="21" t="n">
        <v>0</v>
      </c>
      <c r="G42" s="21" t="n">
        <v>0</v>
      </c>
      <c r="H42" s="21" t="n">
        <v>0</v>
      </c>
      <c r="I42" s="21" t="n">
        <v>364</v>
      </c>
      <c r="J42" s="21" t="n">
        <v>729</v>
      </c>
      <c r="K42" s="21" t="n">
        <v>0</v>
      </c>
      <c r="L42" s="21" t="n">
        <v>0</v>
      </c>
      <c r="M42" s="21" t="n">
        <f aca="false">ROUND(10*C42/$B40,0)</f>
        <v>0</v>
      </c>
      <c r="N42" s="21" t="n">
        <f aca="false">ROUND(E42/$B40/10,0)</f>
        <v>261</v>
      </c>
      <c r="O42" s="21" t="n">
        <f aca="false">ROUND(F42/$B40/10,0)</f>
        <v>0</v>
      </c>
      <c r="P42" s="21" t="n">
        <f aca="false">ROUND(G42/$B40/10,0)</f>
        <v>0</v>
      </c>
      <c r="Q42" s="21" t="n">
        <f aca="false">ROUND(H42/$B40/10,0)</f>
        <v>0</v>
      </c>
      <c r="R42" s="21" t="n">
        <f aca="false">ROUND(I42/$B40/10,0)</f>
        <v>2</v>
      </c>
      <c r="S42" s="21" t="n">
        <f aca="false">ROUND(J42/$B40/10,1)</f>
        <v>4.6</v>
      </c>
      <c r="T42" s="21" t="n">
        <f aca="false">ROUND(K42/$B40/10,1)</f>
        <v>0</v>
      </c>
      <c r="U42" s="21" t="n">
        <f aca="false">ROUND(L42/$B40/10,1)</f>
        <v>0</v>
      </c>
      <c r="V42" s="21" t="n">
        <f aca="false">ROUND(N42*B$41*E$2/100+R42*B$41*I$2/100+S42*B$41*J$2/100,0)</f>
        <v>4429</v>
      </c>
      <c r="W42" s="21" t="e">
        <f aca="false">ROUND(V42/M42,1)</f>
        <v>#DIV/0!</v>
      </c>
    </row>
    <row r="43" customFormat="false" ht="12.85" hidden="false" customHeight="false" outlineLevel="0" collapsed="false">
      <c r="A43" s="17" t="s">
        <v>61</v>
      </c>
      <c r="B43" s="18" t="n">
        <v>16</v>
      </c>
      <c r="C43" s="19" t="n">
        <v>4370</v>
      </c>
      <c r="D43" s="0" t="s">
        <v>24</v>
      </c>
      <c r="E43" s="2" t="n">
        <v>0</v>
      </c>
      <c r="F43" s="2" t="n">
        <v>12000</v>
      </c>
      <c r="G43" s="2" t="n">
        <v>0</v>
      </c>
      <c r="H43" s="2" t="n">
        <v>0</v>
      </c>
      <c r="I43" s="2" t="n">
        <v>0</v>
      </c>
      <c r="J43" s="2" t="n">
        <v>341</v>
      </c>
      <c r="K43" s="2" t="n">
        <v>170</v>
      </c>
      <c r="L43" s="2" t="n">
        <v>0</v>
      </c>
      <c r="M43" s="2" t="n">
        <f aca="false">ROUND(10*C43/$B43,0)</f>
        <v>2731</v>
      </c>
      <c r="N43" s="20" t="n">
        <f aca="false">ROUND(E43/$B43/10,0)</f>
        <v>0</v>
      </c>
      <c r="O43" s="20" t="n">
        <f aca="false">ROUND(F43/$B43/10,0)</f>
        <v>75</v>
      </c>
      <c r="P43" s="20" t="n">
        <f aca="false">ROUND(G43/$B43/10,0)</f>
        <v>0</v>
      </c>
      <c r="Q43" s="20" t="n">
        <f aca="false">ROUND(H43/$B43/10,0)</f>
        <v>0</v>
      </c>
      <c r="R43" s="20" t="n">
        <f aca="false">ROUND(I43/$B43/10,0)</f>
        <v>0</v>
      </c>
      <c r="S43" s="20" t="n">
        <f aca="false">ROUND(J43/$B43/10,1)</f>
        <v>2.1</v>
      </c>
      <c r="T43" s="20" t="n">
        <f aca="false">ROUND(K43/$B43/10,1)</f>
        <v>1.1</v>
      </c>
      <c r="U43" s="20" t="n">
        <f aca="false">ROUND(L43/$B43/10,1)</f>
        <v>0</v>
      </c>
      <c r="V43" s="2" t="n">
        <f aca="false">ROUND(O43*B$44*F$2/100+S43*B$44*J$2/100+T43*B$44*K$2/100,0)</f>
        <v>2682</v>
      </c>
      <c r="W43" s="2" t="n">
        <f aca="false">ROUND(V43/M43,1)</f>
        <v>1</v>
      </c>
    </row>
    <row r="44" customFormat="false" ht="12.85" hidden="false" customHeight="false" outlineLevel="0" collapsed="false">
      <c r="A44" s="17"/>
      <c r="B44" s="16" t="n">
        <v>60.5</v>
      </c>
      <c r="C44" s="19"/>
      <c r="D44" s="0" t="s">
        <v>62</v>
      </c>
      <c r="E44" s="2" t="n">
        <v>0</v>
      </c>
      <c r="F44" s="2" t="n">
        <v>12600</v>
      </c>
      <c r="G44" s="2" t="n">
        <v>0</v>
      </c>
      <c r="H44" s="2" t="n">
        <v>0</v>
      </c>
      <c r="I44" s="2" t="n">
        <v>0</v>
      </c>
      <c r="J44" s="2" t="n">
        <v>358</v>
      </c>
      <c r="K44" s="2" t="n">
        <v>179</v>
      </c>
      <c r="L44" s="2" t="n">
        <v>0</v>
      </c>
      <c r="M44" s="2" t="n">
        <f aca="false">ROUND(10*C44/$B43,0)</f>
        <v>0</v>
      </c>
      <c r="N44" s="20" t="n">
        <f aca="false">ROUND(E44/$B43/10,0)</f>
        <v>0</v>
      </c>
      <c r="O44" s="20" t="n">
        <f aca="false">ROUND(F44/$B43/10,0)</f>
        <v>79</v>
      </c>
      <c r="P44" s="20" t="n">
        <f aca="false">ROUND(G44/$B43/10,0)</f>
        <v>0</v>
      </c>
      <c r="Q44" s="20" t="n">
        <f aca="false">ROUND(H44/$B43/10,0)</f>
        <v>0</v>
      </c>
      <c r="R44" s="20" t="n">
        <f aca="false">ROUND(I44/$B43/10,0)</f>
        <v>0</v>
      </c>
      <c r="S44" s="20" t="n">
        <f aca="false">ROUND(J44/$B43/10,1)</f>
        <v>2.2</v>
      </c>
      <c r="T44" s="20" t="n">
        <f aca="false">ROUND(K44/$B43/10,1)</f>
        <v>1.1</v>
      </c>
      <c r="U44" s="20" t="n">
        <f aca="false">ROUND(L44/$B43/10,1)</f>
        <v>0</v>
      </c>
      <c r="V44" s="2" t="n">
        <f aca="false">ROUND(O44*B$44*F$2/100+S44*B$44*J$2/100+T44*B$44*K$2/100,0)</f>
        <v>2771</v>
      </c>
      <c r="W44" s="2" t="e">
        <f aca="false">ROUND(V44/M44,1)</f>
        <v>#DIV/0!</v>
      </c>
    </row>
    <row r="45" s="23" customFormat="true" ht="12.85" hidden="false" customHeight="false" outlineLevel="0" collapsed="false">
      <c r="A45" s="17"/>
      <c r="B45" s="21"/>
      <c r="C45" s="22"/>
      <c r="D45" s="23" t="s">
        <v>63</v>
      </c>
      <c r="E45" s="21" t="n">
        <v>0</v>
      </c>
      <c r="F45" s="21" t="n">
        <v>13200</v>
      </c>
      <c r="G45" s="21" t="n">
        <v>0</v>
      </c>
      <c r="H45" s="21" t="n">
        <v>0</v>
      </c>
      <c r="I45" s="21" t="n">
        <v>0</v>
      </c>
      <c r="J45" s="21" t="n">
        <v>375</v>
      </c>
      <c r="K45" s="21" t="n">
        <v>187</v>
      </c>
      <c r="L45" s="21" t="n">
        <v>0</v>
      </c>
      <c r="M45" s="21" t="n">
        <f aca="false">ROUND(10*C45/$B43,0)</f>
        <v>0</v>
      </c>
      <c r="N45" s="21" t="n">
        <f aca="false">ROUND(E45/$B43/10,0)</f>
        <v>0</v>
      </c>
      <c r="O45" s="21" t="n">
        <f aca="false">ROUND(F45/$B43/10,0)</f>
        <v>83</v>
      </c>
      <c r="P45" s="21" t="n">
        <f aca="false">ROUND(G45/$B43/10,0)</f>
        <v>0</v>
      </c>
      <c r="Q45" s="21" t="n">
        <f aca="false">ROUND(H45/$B43/10,0)</f>
        <v>0</v>
      </c>
      <c r="R45" s="21" t="n">
        <f aca="false">ROUND(I45/$B43/10,0)</f>
        <v>0</v>
      </c>
      <c r="S45" s="21" t="n">
        <f aca="false">ROUND(J45/$B43/10,1)</f>
        <v>2.3</v>
      </c>
      <c r="T45" s="21" t="n">
        <f aca="false">ROUND(K45/$B43/10,1)</f>
        <v>1.2</v>
      </c>
      <c r="U45" s="21" t="n">
        <f aca="false">ROUND(L45/$B43/10,1)</f>
        <v>0</v>
      </c>
      <c r="V45" s="21" t="n">
        <f aca="false">ROUND(O45*B$44*F$2/100+S45*B$44*J$2/100+T45*B$44*K$2/100,0)</f>
        <v>2939</v>
      </c>
      <c r="W45" s="21" t="e">
        <f aca="false">ROUND(V45/M45,1)</f>
        <v>#DIV/0!</v>
      </c>
    </row>
    <row r="46" customFormat="false" ht="12.85" hidden="false" customHeight="false" outlineLevel="0" collapsed="false">
      <c r="A46" s="17" t="s">
        <v>64</v>
      </c>
      <c r="B46" s="18" t="n">
        <v>16</v>
      </c>
      <c r="C46" s="19" t="n">
        <v>4330</v>
      </c>
      <c r="D46" s="0" t="s">
        <v>24</v>
      </c>
      <c r="E46" s="2" t="n">
        <v>10000</v>
      </c>
      <c r="F46" s="2" t="n">
        <v>0</v>
      </c>
      <c r="G46" s="2" t="n">
        <v>0</v>
      </c>
      <c r="H46" s="2" t="n">
        <v>0</v>
      </c>
      <c r="I46" s="2" t="n">
        <v>0</v>
      </c>
      <c r="J46" s="2" t="n">
        <v>166</v>
      </c>
      <c r="K46" s="2" t="n">
        <v>333</v>
      </c>
      <c r="L46" s="2" t="n">
        <v>0</v>
      </c>
      <c r="M46" s="2" t="n">
        <f aca="false">ROUND(10*C46/$B46,0)</f>
        <v>2706</v>
      </c>
      <c r="N46" s="20" t="n">
        <f aca="false">ROUND(E46/$B46/10,0)</f>
        <v>63</v>
      </c>
      <c r="O46" s="20" t="n">
        <f aca="false">ROUND(F46/$B46/10,0)</f>
        <v>0</v>
      </c>
      <c r="P46" s="20" t="n">
        <f aca="false">ROUND(G46/$B46/10,0)</f>
        <v>0</v>
      </c>
      <c r="Q46" s="20" t="n">
        <f aca="false">ROUND(H46/$B46/10,0)</f>
        <v>0</v>
      </c>
      <c r="R46" s="20" t="n">
        <f aca="false">ROUND(I46/$B46/10,0)</f>
        <v>0</v>
      </c>
      <c r="S46" s="20" t="n">
        <f aca="false">ROUND(J46/$B46/10,1)</f>
        <v>1</v>
      </c>
      <c r="T46" s="20" t="n">
        <f aca="false">ROUND(K46/$B46/10,1)</f>
        <v>2.1</v>
      </c>
      <c r="U46" s="20" t="n">
        <f aca="false">ROUND(L46/$B46/10,1)</f>
        <v>0</v>
      </c>
      <c r="V46" s="2" t="n">
        <f aca="false">ROUND(N46*B$47*E$2/100+S46*B$47*J$2/100+T46*B$47*K$2/100,0)</f>
        <v>2508</v>
      </c>
      <c r="W46" s="2" t="n">
        <f aca="false">ROUND(V46/M46,1)</f>
        <v>0.9</v>
      </c>
    </row>
    <row r="47" customFormat="false" ht="12.85" hidden="false" customHeight="false" outlineLevel="0" collapsed="false">
      <c r="A47" s="17"/>
      <c r="B47" s="16" t="n">
        <v>60.5</v>
      </c>
      <c r="C47" s="19"/>
      <c r="D47" s="0" t="s">
        <v>65</v>
      </c>
      <c r="E47" s="2" t="n">
        <v>10500</v>
      </c>
      <c r="F47" s="2" t="n">
        <v>0</v>
      </c>
      <c r="G47" s="2" t="n">
        <v>0</v>
      </c>
      <c r="H47" s="2" t="n">
        <v>0</v>
      </c>
      <c r="I47" s="2" t="n">
        <v>0</v>
      </c>
      <c r="J47" s="2" t="n">
        <v>174</v>
      </c>
      <c r="K47" s="2" t="n">
        <v>350</v>
      </c>
      <c r="L47" s="2" t="n">
        <v>0</v>
      </c>
      <c r="M47" s="2" t="n">
        <f aca="false">ROUND(10*C47/$B46,0)</f>
        <v>0</v>
      </c>
      <c r="N47" s="20" t="n">
        <f aca="false">ROUND(E47/$B46/10,0)</f>
        <v>66</v>
      </c>
      <c r="O47" s="20" t="n">
        <f aca="false">ROUND(F47/$B46/10,0)</f>
        <v>0</v>
      </c>
      <c r="P47" s="20" t="n">
        <f aca="false">ROUND(G47/$B46/10,0)</f>
        <v>0</v>
      </c>
      <c r="Q47" s="20" t="n">
        <f aca="false">ROUND(H47/$B46/10,0)</f>
        <v>0</v>
      </c>
      <c r="R47" s="20" t="n">
        <f aca="false">ROUND(I47/$B46/10,0)</f>
        <v>0</v>
      </c>
      <c r="S47" s="20" t="n">
        <f aca="false">ROUND(J47/$B46/10,1)</f>
        <v>1.1</v>
      </c>
      <c r="T47" s="20" t="n">
        <f aca="false">ROUND(K47/$B46/10,1)</f>
        <v>2.2</v>
      </c>
      <c r="U47" s="20" t="n">
        <f aca="false">ROUND(L47/$B46/10,1)</f>
        <v>0</v>
      </c>
      <c r="V47" s="2" t="n">
        <f aca="false">ROUND(N47*B$47*E$2/100+S47*B$47*J$2/100+T47*B$47*K$2/100,0)</f>
        <v>2661</v>
      </c>
      <c r="W47" s="2" t="e">
        <f aca="false">ROUND(V47/M47,1)</f>
        <v>#DIV/0!</v>
      </c>
    </row>
    <row r="48" s="23" customFormat="true" ht="12.85" hidden="false" customHeight="false" outlineLevel="0" collapsed="false">
      <c r="A48" s="17"/>
      <c r="B48" s="21"/>
      <c r="C48" s="22"/>
      <c r="D48" s="23" t="s">
        <v>66</v>
      </c>
      <c r="E48" s="21" t="n">
        <v>11000</v>
      </c>
      <c r="F48" s="21" t="n">
        <v>0</v>
      </c>
      <c r="G48" s="21" t="n">
        <v>0</v>
      </c>
      <c r="H48" s="21" t="n">
        <v>0</v>
      </c>
      <c r="I48" s="21" t="n">
        <v>0</v>
      </c>
      <c r="J48" s="21" t="n">
        <v>183</v>
      </c>
      <c r="K48" s="21" t="n">
        <v>366</v>
      </c>
      <c r="L48" s="21" t="n">
        <v>0</v>
      </c>
      <c r="M48" s="21" t="n">
        <f aca="false">ROUND(10*C48/$B46,0)</f>
        <v>0</v>
      </c>
      <c r="N48" s="21" t="n">
        <f aca="false">ROUND(E48/$B46/10,0)</f>
        <v>69</v>
      </c>
      <c r="O48" s="21" t="n">
        <f aca="false">ROUND(F48/$B46/10,0)</f>
        <v>0</v>
      </c>
      <c r="P48" s="21" t="n">
        <f aca="false">ROUND(G48/$B46/10,0)</f>
        <v>0</v>
      </c>
      <c r="Q48" s="21" t="n">
        <f aca="false">ROUND(H48/$B46/10,0)</f>
        <v>0</v>
      </c>
      <c r="R48" s="21" t="n">
        <f aca="false">ROUND(I48/$B46/10,0)</f>
        <v>0</v>
      </c>
      <c r="S48" s="21" t="n">
        <f aca="false">ROUND(J48/$B46/10,1)</f>
        <v>1.1</v>
      </c>
      <c r="T48" s="21" t="n">
        <f aca="false">ROUND(K48/$B46/10,1)</f>
        <v>2.3</v>
      </c>
      <c r="U48" s="21" t="n">
        <f aca="false">ROUND(L48/$B46/10,1)</f>
        <v>0</v>
      </c>
      <c r="V48" s="21" t="n">
        <f aca="false">ROUND(N48*B$47*E$2/100+S48*B$47*J$2/100+T48*B$47*K$2/100,0)</f>
        <v>2750</v>
      </c>
      <c r="W48" s="21" t="e">
        <f aca="false">ROUND(V48/M48,1)</f>
        <v>#DIV/0!</v>
      </c>
    </row>
    <row r="49" customFormat="false" ht="12.85" hidden="false" customHeight="false" outlineLevel="0" collapsed="false">
      <c r="A49" s="17" t="s">
        <v>67</v>
      </c>
      <c r="B49" s="18" t="n">
        <v>40</v>
      </c>
      <c r="C49" s="19" t="n">
        <v>22000</v>
      </c>
      <c r="D49" s="0" t="s">
        <v>24</v>
      </c>
      <c r="E49" s="2" t="n">
        <v>0</v>
      </c>
      <c r="F49" s="2" t="n">
        <v>0</v>
      </c>
      <c r="G49" s="2" t="n">
        <v>0</v>
      </c>
      <c r="H49" s="2" t="n">
        <v>0</v>
      </c>
      <c r="I49" s="2" t="n">
        <v>0</v>
      </c>
      <c r="J49" s="2" t="n">
        <v>0</v>
      </c>
      <c r="K49" s="2" t="n">
        <v>0</v>
      </c>
      <c r="L49" s="2" t="n">
        <v>530</v>
      </c>
      <c r="M49" s="2" t="n">
        <f aca="false">ROUND(10*C49/$B49,0)</f>
        <v>5500</v>
      </c>
      <c r="N49" s="20" t="n">
        <f aca="false">ROUND(E49/$B49/10,0)</f>
        <v>0</v>
      </c>
      <c r="O49" s="20" t="n">
        <f aca="false">ROUND(F49/$B49/10,0)</f>
        <v>0</v>
      </c>
      <c r="P49" s="20" t="n">
        <f aca="false">ROUND(G49/$B49/10,0)</f>
        <v>0</v>
      </c>
      <c r="Q49" s="20" t="n">
        <f aca="false">ROUND(H49/$B49/10,0)</f>
        <v>0</v>
      </c>
      <c r="R49" s="20" t="n">
        <f aca="false">ROUND(I49/$B49/10,0)</f>
        <v>0</v>
      </c>
      <c r="S49" s="20" t="n">
        <f aca="false">ROUND(J49/$B49/10,1)</f>
        <v>0</v>
      </c>
      <c r="T49" s="20" t="n">
        <f aca="false">ROUND(K49/$B49/10,1)</f>
        <v>0</v>
      </c>
      <c r="U49" s="20" t="n">
        <f aca="false">ROUND(L49/$B49/10,1)</f>
        <v>1.3</v>
      </c>
      <c r="V49" s="2" t="n">
        <f aca="false">ROUND(U49*B$47*L$2/100,0)</f>
        <v>8887</v>
      </c>
      <c r="W49" s="2" t="n">
        <f aca="false">ROUND(V49/M49,1)</f>
        <v>1.6</v>
      </c>
    </row>
    <row r="50" customFormat="false" ht="12.85" hidden="false" customHeight="false" outlineLevel="0" collapsed="false">
      <c r="A50" s="17"/>
      <c r="B50" s="16" t="n">
        <v>60.5</v>
      </c>
      <c r="C50" s="19"/>
      <c r="D50" s="0" t="s">
        <v>68</v>
      </c>
      <c r="E50" s="2" t="n">
        <v>0</v>
      </c>
      <c r="F50" s="2" t="n">
        <v>0</v>
      </c>
      <c r="G50" s="2" t="n">
        <v>0</v>
      </c>
      <c r="H50" s="2" t="n">
        <v>0</v>
      </c>
      <c r="I50" s="2" t="n">
        <v>0</v>
      </c>
      <c r="J50" s="2" t="n">
        <v>0</v>
      </c>
      <c r="K50" s="2" t="n">
        <v>0</v>
      </c>
      <c r="L50" s="2" t="n">
        <v>557</v>
      </c>
      <c r="M50" s="2" t="n">
        <f aca="false">ROUND(10*C50/$B49,0)</f>
        <v>0</v>
      </c>
      <c r="N50" s="20" t="n">
        <f aca="false">ROUND(E50/$B49/10,0)</f>
        <v>0</v>
      </c>
      <c r="O50" s="20" t="n">
        <f aca="false">ROUND(F50/$B49/10,0)</f>
        <v>0</v>
      </c>
      <c r="P50" s="20" t="n">
        <f aca="false">ROUND(G50/$B49/10,0)</f>
        <v>0</v>
      </c>
      <c r="Q50" s="20" t="n">
        <f aca="false">ROUND(H50/$B49/10,0)</f>
        <v>0</v>
      </c>
      <c r="R50" s="20" t="n">
        <f aca="false">ROUND(I50/$B49/10,0)</f>
        <v>0</v>
      </c>
      <c r="S50" s="20" t="n">
        <f aca="false">ROUND(J50/$B49/10,1)</f>
        <v>0</v>
      </c>
      <c r="T50" s="20" t="n">
        <f aca="false">ROUND(K50/$B49/10,1)</f>
        <v>0</v>
      </c>
      <c r="U50" s="20" t="n">
        <f aca="false">ROUND(L50/$B49/10,1)</f>
        <v>1.4</v>
      </c>
      <c r="V50" s="2" t="n">
        <f aca="false">ROUND(U50*B$47*L$2/100,0)</f>
        <v>9571</v>
      </c>
      <c r="W50" s="2" t="e">
        <f aca="false">ROUND(V50/M50,1)</f>
        <v>#DIV/0!</v>
      </c>
    </row>
    <row r="51" s="23" customFormat="true" ht="12.85" hidden="false" customHeight="false" outlineLevel="0" collapsed="false">
      <c r="A51" s="17"/>
      <c r="B51" s="21"/>
      <c r="C51" s="22"/>
      <c r="D51" s="23" t="s">
        <v>69</v>
      </c>
      <c r="E51" s="21" t="n">
        <v>0</v>
      </c>
      <c r="F51" s="21" t="n">
        <v>0</v>
      </c>
      <c r="G51" s="21" t="n">
        <v>0</v>
      </c>
      <c r="H51" s="21" t="n">
        <v>0</v>
      </c>
      <c r="I51" s="21" t="n">
        <v>0</v>
      </c>
      <c r="J51" s="21" t="n">
        <v>0</v>
      </c>
      <c r="K51" s="21" t="n">
        <v>0</v>
      </c>
      <c r="L51" s="21" t="n">
        <v>583</v>
      </c>
      <c r="M51" s="21" t="n">
        <f aca="false">ROUND(10*C51/$B49,0)</f>
        <v>0</v>
      </c>
      <c r="N51" s="21" t="n">
        <f aca="false">ROUND(E51/$B4/109,0)</f>
        <v>0</v>
      </c>
      <c r="O51" s="21" t="n">
        <f aca="false">ROUND(F51/$B4/109,0)</f>
        <v>0</v>
      </c>
      <c r="P51" s="21" t="n">
        <f aca="false">ROUND(G51/$B4/109,0)</f>
        <v>0</v>
      </c>
      <c r="Q51" s="21" t="n">
        <f aca="false">ROUND(H51/$B4/109,0)</f>
        <v>0</v>
      </c>
      <c r="R51" s="21" t="n">
        <f aca="false">ROUND(I51/$B4/109,0)</f>
        <v>0</v>
      </c>
      <c r="S51" s="21" t="n">
        <f aca="false">ROUND(J51/$B4/109,1)</f>
        <v>0</v>
      </c>
      <c r="T51" s="21" t="n">
        <f aca="false">ROUND(K51/$B4/109,1)</f>
        <v>0</v>
      </c>
      <c r="U51" s="21" t="n">
        <f aca="false">ROUND(L51/$B49/10,1)</f>
        <v>1.5</v>
      </c>
      <c r="V51" s="21" t="n">
        <f aca="false">ROUND(U51*B$47*L$2/100,0)</f>
        <v>10255</v>
      </c>
      <c r="W51" s="21" t="e">
        <f aca="false">ROUND(V51/M51,1)</f>
        <v>#DIV/0!</v>
      </c>
    </row>
  </sheetData>
  <mergeCells count="22">
    <mergeCell ref="N1:U1"/>
    <mergeCell ref="V1:W1"/>
    <mergeCell ref="M2:M3"/>
    <mergeCell ref="N2:U2"/>
    <mergeCell ref="V2:V3"/>
    <mergeCell ref="W2:W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LibreOffice/5.0.3.2$Windows_x86 LibreOffice_project/e5f16313668ac592c1bfb310f4390624e3dbfb75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2015-12-06T07:56:27Z</dcterms:created>
  <dc:language>fr-FR</dc:language>
  <dcterms:modified xsi:type="dcterms:W3CDTF">2015-12-06T07:57:36Z</dcterms:modified>
  <cp:revision>1</cp:revision>
</cp:coreProperties>
</file>