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Douce France\"/>
    </mc:Choice>
  </mc:AlternateContent>
  <bookViews>
    <workbookView xWindow="0" yWindow="0" windowWidth="20160" windowHeight="9045" firstSheet="4" activeTab="7"/>
  </bookViews>
  <sheets>
    <sheet name="BV3" sheetId="9" r:id="rId1"/>
    <sheet name="BV4" sheetId="10" r:id="rId2"/>
    <sheet name="BV5" sheetId="11" r:id="rId3"/>
    <sheet name="BV6" sheetId="12" r:id="rId4"/>
    <sheet name="BV7" sheetId="13" r:id="rId5"/>
    <sheet name="BV8" sheetId="14" r:id="rId6"/>
    <sheet name="Maserati Trofeo" sheetId="18" r:id="rId7"/>
    <sheet name="Mini ST200" sheetId="24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" i="24" l="1"/>
  <c r="C3" i="24" s="1"/>
  <c r="D4" i="24" s="1"/>
  <c r="E4" i="24" s="1"/>
  <c r="G6" i="24"/>
  <c r="C6" i="24"/>
  <c r="D7" i="24" s="1"/>
  <c r="E7" i="24" s="1"/>
  <c r="G5" i="24"/>
  <c r="C5" i="24"/>
  <c r="D6" i="24" s="1"/>
  <c r="E6" i="24" s="1"/>
  <c r="D3" i="24"/>
  <c r="E3" i="24" s="1"/>
  <c r="I2" i="24"/>
  <c r="C2" i="24"/>
  <c r="C4" i="24" l="1"/>
  <c r="D5" i="24" s="1"/>
  <c r="E5" i="24" s="1"/>
  <c r="C7" i="24"/>
  <c r="L6" i="18" l="1"/>
  <c r="C7" i="18" s="1"/>
  <c r="I2" i="18"/>
  <c r="C2" i="18" l="1"/>
  <c r="D3" i="18" s="1"/>
  <c r="E3" i="18" s="1"/>
  <c r="C3" i="18"/>
  <c r="D4" i="18" s="1"/>
  <c r="E4" i="18" s="1"/>
  <c r="C5" i="18"/>
  <c r="D6" i="18" s="1"/>
  <c r="E6" i="18" s="1"/>
  <c r="C6" i="18"/>
  <c r="D7" i="18" s="1"/>
  <c r="E7" i="18" s="1"/>
  <c r="C4" i="18"/>
  <c r="D5" i="18" s="1"/>
  <c r="E5" i="18" s="1"/>
  <c r="G5" i="18"/>
  <c r="G6" i="18"/>
  <c r="L6" i="14" l="1"/>
  <c r="C7" i="14" s="1"/>
  <c r="D8" i="14" s="1"/>
  <c r="E8" i="14" s="1"/>
  <c r="I2" i="14"/>
  <c r="L6" i="13"/>
  <c r="C7" i="13" s="1"/>
  <c r="D8" i="13" s="1"/>
  <c r="E8" i="13" s="1"/>
  <c r="I2" i="13"/>
  <c r="L6" i="12"/>
  <c r="C7" i="12" s="1"/>
  <c r="I2" i="12"/>
  <c r="L6" i="11"/>
  <c r="C6" i="11" s="1"/>
  <c r="I2" i="11"/>
  <c r="L6" i="10"/>
  <c r="C5" i="10" s="1"/>
  <c r="I2" i="10"/>
  <c r="L6" i="9"/>
  <c r="C4" i="9" s="1"/>
  <c r="I2" i="9"/>
  <c r="C3" i="12" l="1"/>
  <c r="D4" i="12" s="1"/>
  <c r="E4" i="12" s="1"/>
  <c r="C2" i="12"/>
  <c r="D3" i="12" s="1"/>
  <c r="E3" i="12" s="1"/>
  <c r="G5" i="12"/>
  <c r="C4" i="12"/>
  <c r="D5" i="12" s="1"/>
  <c r="E5" i="12" s="1"/>
  <c r="C2" i="11"/>
  <c r="D3" i="11" s="1"/>
  <c r="E3" i="11" s="1"/>
  <c r="C3" i="11"/>
  <c r="D4" i="11" s="1"/>
  <c r="E4" i="11" s="1"/>
  <c r="C5" i="14"/>
  <c r="D6" i="14" s="1"/>
  <c r="E6" i="14" s="1"/>
  <c r="C8" i="14"/>
  <c r="D9" i="14" s="1"/>
  <c r="E9" i="14" s="1"/>
  <c r="C2" i="14"/>
  <c r="D3" i="14" s="1"/>
  <c r="E3" i="14" s="1"/>
  <c r="C3" i="14"/>
  <c r="D4" i="14" s="1"/>
  <c r="E4" i="14" s="1"/>
  <c r="C6" i="14"/>
  <c r="D7" i="14" s="1"/>
  <c r="E7" i="14" s="1"/>
  <c r="C9" i="14"/>
  <c r="G5" i="14"/>
  <c r="C5" i="13"/>
  <c r="D6" i="13" s="1"/>
  <c r="E6" i="13" s="1"/>
  <c r="G5" i="13"/>
  <c r="C2" i="13"/>
  <c r="D3" i="13" s="1"/>
  <c r="E3" i="13" s="1"/>
  <c r="C3" i="13"/>
  <c r="D4" i="13" s="1"/>
  <c r="E4" i="13" s="1"/>
  <c r="C6" i="13"/>
  <c r="D7" i="13" s="1"/>
  <c r="E7" i="13" s="1"/>
  <c r="C8" i="13"/>
  <c r="C5" i="12"/>
  <c r="D6" i="12" s="1"/>
  <c r="E6" i="12" s="1"/>
  <c r="C6" i="12"/>
  <c r="D7" i="12" s="1"/>
  <c r="E7" i="12" s="1"/>
  <c r="G6" i="12"/>
  <c r="C5" i="11"/>
  <c r="D6" i="11" s="1"/>
  <c r="E6" i="11" s="1"/>
  <c r="C2" i="9"/>
  <c r="D3" i="9" s="1"/>
  <c r="E3" i="9" s="1"/>
  <c r="C3" i="9"/>
  <c r="D4" i="9" s="1"/>
  <c r="E4" i="9" s="1"/>
  <c r="C4" i="14"/>
  <c r="D5" i="14" s="1"/>
  <c r="E5" i="14" s="1"/>
  <c r="G6" i="14"/>
  <c r="C4" i="13"/>
  <c r="D5" i="13" s="1"/>
  <c r="E5" i="13" s="1"/>
  <c r="G6" i="13"/>
  <c r="C4" i="11"/>
  <c r="D5" i="11" s="1"/>
  <c r="E5" i="11" s="1"/>
  <c r="G5" i="11"/>
  <c r="G6" i="11"/>
  <c r="C2" i="10"/>
  <c r="D3" i="10" s="1"/>
  <c r="E3" i="10" s="1"/>
  <c r="C3" i="10"/>
  <c r="E5" i="10"/>
  <c r="C4" i="10"/>
  <c r="D5" i="10" s="1"/>
  <c r="G5" i="10"/>
  <c r="G6" i="10"/>
  <c r="G5" i="9"/>
  <c r="G6" i="9"/>
  <c r="D4" i="10" l="1"/>
  <c r="E4" i="10" s="1"/>
</calcChain>
</file>

<file path=xl/sharedStrings.xml><?xml version="1.0" encoding="utf-8"?>
<sst xmlns="http://schemas.openxmlformats.org/spreadsheetml/2006/main" count="237" uniqueCount="25">
  <si>
    <t>1ère</t>
  </si>
  <si>
    <t>2ème</t>
  </si>
  <si>
    <t>3ème</t>
  </si>
  <si>
    <t>4ème</t>
  </si>
  <si>
    <t>5ème</t>
  </si>
  <si>
    <t>6ème</t>
  </si>
  <si>
    <t>7ème</t>
  </si>
  <si>
    <t>8ème</t>
  </si>
  <si>
    <t>Final</t>
  </si>
  <si>
    <t>@</t>
  </si>
  <si>
    <t>km/h</t>
  </si>
  <si>
    <t>STOCK</t>
  </si>
  <si>
    <t>tours/minute</t>
  </si>
  <si>
    <t>Coef :</t>
  </si>
  <si>
    <t>Rupteur</t>
  </si>
  <si>
    <t>Vmax objectif</t>
  </si>
  <si>
    <t>km/h @</t>
  </si>
  <si>
    <t>V 1ère objectif</t>
  </si>
  <si>
    <t>Final conseillé</t>
  </si>
  <si>
    <t>1ère conseillée</t>
  </si>
  <si>
    <t>Passer rapport @</t>
  </si>
  <si>
    <t>Rapport</t>
  </si>
  <si>
    <t>Vmax rapport</t>
  </si>
  <si>
    <t xml:space="preserve">Perte de régime </t>
  </si>
  <si>
    <t>Régime de départ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</si>
</sst>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&quot;@ &quot;0&quot; km/h&quot;"/>
    <numFmt numFmtId="166" formatCode="0&quot; tours/minute&quot;"/>
    <numFmt numFmtId="167" formatCode="&quot;-&quot;0&quot; &gt;&gt;&gt;&quot;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</fills>
  <borders count="49">
    <border>
      <left/>
      <right/>
      <top/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/>
      <top style="thin">
        <color theme="2" tint="-9.9948118533890809E-2"/>
      </top>
      <bottom style="thin">
        <color theme="2" tint="-9.9948118533890809E-2"/>
      </bottom>
      <diagonal/>
    </border>
    <border>
      <left/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medium">
        <color indexed="64"/>
      </bottom>
      <diagonal/>
    </border>
    <border>
      <left style="thin">
        <color theme="2" tint="-9.9948118533890809E-2"/>
      </left>
      <right style="medium">
        <color indexed="64"/>
      </right>
      <top style="thin">
        <color theme="2" tint="-9.9948118533890809E-2"/>
      </top>
      <bottom style="medium">
        <color indexed="64"/>
      </bottom>
      <diagonal/>
    </border>
    <border>
      <left style="medium">
        <color indexed="64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medium">
        <color indexed="64"/>
      </right>
      <top style="thin">
        <color theme="2" tint="-9.9948118533890809E-2"/>
      </top>
      <bottom style="thin">
        <color theme="2" tint="-9.9948118533890809E-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2" tint="-9.9948118533890809E-2"/>
      </left>
      <right/>
      <top/>
      <bottom style="thin">
        <color theme="2" tint="-9.9948118533890809E-2"/>
      </bottom>
      <diagonal/>
    </border>
    <border>
      <left style="thin">
        <color theme="2" tint="-9.9948118533890809E-2"/>
      </left>
      <right style="medium">
        <color indexed="64"/>
      </right>
      <top/>
      <bottom style="thin">
        <color theme="2" tint="-9.9948118533890809E-2"/>
      </bottom>
      <diagonal/>
    </border>
    <border>
      <left style="medium">
        <color indexed="64"/>
      </left>
      <right style="thin">
        <color theme="2" tint="-9.9948118533890809E-2"/>
      </right>
      <top style="medium">
        <color indexed="64"/>
      </top>
      <bottom style="medium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indexed="64"/>
      </top>
      <bottom style="medium">
        <color indexed="64"/>
      </bottom>
      <diagonal/>
    </border>
    <border>
      <left style="thin">
        <color theme="2" tint="-9.9948118533890809E-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2" tint="-9.9948118533890809E-2"/>
      </right>
      <top style="thin">
        <color theme="2" tint="-9.9948118533890809E-2"/>
      </top>
      <bottom style="medium">
        <color indexed="64"/>
      </bottom>
      <diagonal/>
    </border>
    <border>
      <left style="medium">
        <color indexed="64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2" tint="-9.9948118533890809E-2"/>
      </right>
      <top/>
      <bottom style="thin">
        <color theme="2" tint="-9.9948118533890809E-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2" tint="-9.9948118533890809E-2"/>
      </bottom>
      <diagonal/>
    </border>
    <border>
      <left style="medium">
        <color indexed="64"/>
      </left>
      <right style="medium">
        <color indexed="64"/>
      </right>
      <top style="thin">
        <color theme="2" tint="-9.9948118533890809E-2"/>
      </top>
      <bottom style="thin">
        <color theme="2" tint="-9.9948118533890809E-2"/>
      </bottom>
      <diagonal/>
    </border>
    <border>
      <left style="medium">
        <color indexed="64"/>
      </left>
      <right style="medium">
        <color indexed="64"/>
      </right>
      <top style="thin">
        <color theme="2" tint="-9.9948118533890809E-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2" tint="-9.9948118533890809E-2"/>
      </right>
      <top style="medium">
        <color indexed="64"/>
      </top>
      <bottom/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indexed="64"/>
      </top>
      <bottom/>
      <diagonal/>
    </border>
    <border>
      <left/>
      <right style="thin">
        <color theme="2" tint="-9.9948118533890809E-2"/>
      </right>
      <top style="medium">
        <color indexed="64"/>
      </top>
      <bottom style="medium">
        <color indexed="64"/>
      </bottom>
      <diagonal/>
    </border>
    <border>
      <left style="thin">
        <color theme="2" tint="-9.9948118533890809E-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2" tint="-9.9948118533890809E-2"/>
      </right>
      <top/>
      <bottom style="medium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medium">
        <color indexed="64"/>
      </bottom>
      <diagonal/>
    </border>
    <border>
      <left style="thin">
        <color theme="2" tint="-9.9948118533890809E-2"/>
      </left>
      <right/>
      <top/>
      <bottom style="medium">
        <color indexed="64"/>
      </bottom>
      <diagonal/>
    </border>
    <border>
      <left style="thin">
        <color theme="2" tint="-9.9948118533890809E-2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theme="2" tint="-9.9948118533890809E-2"/>
      </right>
      <top style="medium">
        <color indexed="64"/>
      </top>
      <bottom/>
      <diagonal/>
    </border>
    <border>
      <left/>
      <right style="thin">
        <color theme="2" tint="-9.9948118533890809E-2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2" tint="-9.9948118533890809E-2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3" borderId="1" xfId="0" applyFill="1" applyBorder="1"/>
    <xf numFmtId="164" fontId="0" fillId="3" borderId="1" xfId="0" applyNumberFormat="1" applyFill="1" applyBorder="1"/>
    <xf numFmtId="0" fontId="0" fillId="0" borderId="2" xfId="0" applyBorder="1"/>
    <xf numFmtId="0" fontId="0" fillId="0" borderId="5" xfId="0" applyBorder="1"/>
    <xf numFmtId="0" fontId="0" fillId="0" borderId="6" xfId="0" applyBorder="1"/>
    <xf numFmtId="0" fontId="0" fillId="0" borderId="9" xfId="0" applyBorder="1"/>
    <xf numFmtId="0" fontId="0" fillId="0" borderId="11" xfId="0" applyBorder="1"/>
    <xf numFmtId="0" fontId="0" fillId="0" borderId="13" xfId="0" applyBorder="1"/>
    <xf numFmtId="0" fontId="0" fillId="0" borderId="8" xfId="0" applyBorder="1"/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3" borderId="4" xfId="0" applyFill="1" applyBorder="1"/>
    <xf numFmtId="0" fontId="0" fillId="0" borderId="14" xfId="0" applyBorder="1"/>
    <xf numFmtId="0" fontId="0" fillId="0" borderId="18" xfId="0" applyBorder="1"/>
    <xf numFmtId="0" fontId="0" fillId="0" borderId="3" xfId="0" applyBorder="1" applyAlignment="1">
      <alignment horizontal="center"/>
    </xf>
    <xf numFmtId="0" fontId="0" fillId="0" borderId="19" xfId="0" applyBorder="1"/>
    <xf numFmtId="0" fontId="0" fillId="0" borderId="15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0" xfId="0" applyBorder="1"/>
    <xf numFmtId="0" fontId="0" fillId="5" borderId="17" xfId="0" applyFill="1" applyBorder="1"/>
    <xf numFmtId="164" fontId="0" fillId="5" borderId="10" xfId="0" applyNumberFormat="1" applyFill="1" applyBorder="1"/>
    <xf numFmtId="164" fontId="0" fillId="5" borderId="12" xfId="0" applyNumberFormat="1" applyFill="1" applyBorder="1"/>
    <xf numFmtId="0" fontId="0" fillId="0" borderId="26" xfId="0" applyBorder="1"/>
    <xf numFmtId="0" fontId="0" fillId="0" borderId="0" xfId="0" applyBorder="1"/>
    <xf numFmtId="165" fontId="0" fillId="5" borderId="29" xfId="0" applyNumberFormat="1" applyFill="1" applyBorder="1" applyAlignment="1">
      <alignment horizontal="left"/>
    </xf>
    <xf numFmtId="165" fontId="0" fillId="5" borderId="30" xfId="0" applyNumberFormat="1" applyFill="1" applyBorder="1" applyAlignment="1">
      <alignment horizontal="left"/>
    </xf>
    <xf numFmtId="165" fontId="0" fillId="5" borderId="31" xfId="0" applyNumberFormat="1" applyFill="1" applyBorder="1" applyAlignment="1">
      <alignment horizontal="left"/>
    </xf>
    <xf numFmtId="0" fontId="0" fillId="0" borderId="35" xfId="0" applyBorder="1"/>
    <xf numFmtId="0" fontId="0" fillId="0" borderId="36" xfId="0" applyBorder="1"/>
    <xf numFmtId="0" fontId="0" fillId="6" borderId="32" xfId="0" applyFill="1" applyBorder="1"/>
    <xf numFmtId="0" fontId="0" fillId="6" borderId="21" xfId="0" applyFill="1" applyBorder="1"/>
    <xf numFmtId="0" fontId="0" fillId="0" borderId="37" xfId="0" applyBorder="1"/>
    <xf numFmtId="0" fontId="0" fillId="4" borderId="38" xfId="0" applyFill="1" applyBorder="1"/>
    <xf numFmtId="0" fontId="0" fillId="0" borderId="38" xfId="0" applyBorder="1"/>
    <xf numFmtId="0" fontId="0" fillId="4" borderId="0" xfId="0" applyFill="1" applyBorder="1"/>
    <xf numFmtId="0" fontId="0" fillId="5" borderId="0" xfId="0" applyFill="1" applyBorder="1"/>
    <xf numFmtId="0" fontId="0" fillId="0" borderId="40" xfId="0" applyBorder="1"/>
    <xf numFmtId="0" fontId="0" fillId="0" borderId="22" xfId="0" applyBorder="1"/>
    <xf numFmtId="0" fontId="0" fillId="0" borderId="23" xfId="0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164" fontId="0" fillId="7" borderId="23" xfId="0" applyNumberFormat="1" applyFill="1" applyBorder="1" applyAlignment="1">
      <alignment horizontal="right"/>
    </xf>
    <xf numFmtId="164" fontId="0" fillId="7" borderId="25" xfId="0" applyNumberFormat="1" applyFill="1" applyBorder="1" applyAlignment="1">
      <alignment horizontal="right"/>
    </xf>
    <xf numFmtId="167" fontId="0" fillId="8" borderId="33" xfId="0" applyNumberFormat="1" applyFill="1" applyBorder="1" applyAlignment="1">
      <alignment horizontal="center"/>
    </xf>
    <xf numFmtId="167" fontId="0" fillId="8" borderId="34" xfId="0" applyNumberFormat="1" applyFill="1" applyBorder="1" applyAlignment="1">
      <alignment horizontal="center"/>
    </xf>
    <xf numFmtId="166" fontId="0" fillId="5" borderId="22" xfId="0" applyNumberFormat="1" applyFill="1" applyBorder="1" applyAlignment="1">
      <alignment horizontal="left"/>
    </xf>
    <xf numFmtId="166" fontId="0" fillId="5" borderId="33" xfId="0" applyNumberFormat="1" applyFill="1" applyBorder="1" applyAlignment="1">
      <alignment horizontal="left"/>
    </xf>
    <xf numFmtId="166" fontId="0" fillId="5" borderId="34" xfId="0" applyNumberFormat="1" applyFill="1" applyBorder="1" applyAlignment="1">
      <alignment horizontal="left"/>
    </xf>
    <xf numFmtId="0" fontId="1" fillId="10" borderId="27" xfId="0" applyFont="1" applyFill="1" applyBorder="1"/>
    <xf numFmtId="0" fontId="1" fillId="10" borderId="28" xfId="0" applyFont="1" applyFill="1" applyBorder="1"/>
    <xf numFmtId="165" fontId="0" fillId="0" borderId="0" xfId="0" applyNumberFormat="1" applyFill="1" applyBorder="1" applyAlignment="1">
      <alignment horizontal="left"/>
    </xf>
    <xf numFmtId="167" fontId="0" fillId="0" borderId="0" xfId="0" applyNumberFormat="1" applyFill="1" applyBorder="1" applyAlignment="1">
      <alignment horizontal="center"/>
    </xf>
    <xf numFmtId="166" fontId="0" fillId="0" borderId="0" xfId="0" applyNumberFormat="1" applyFill="1" applyBorder="1" applyAlignment="1">
      <alignment horizontal="left"/>
    </xf>
    <xf numFmtId="0" fontId="0" fillId="0" borderId="0" xfId="0" applyFill="1" applyBorder="1"/>
    <xf numFmtId="0" fontId="0" fillId="0" borderId="45" xfId="0" applyBorder="1"/>
    <xf numFmtId="0" fontId="0" fillId="0" borderId="46" xfId="0" applyBorder="1"/>
    <xf numFmtId="165" fontId="0" fillId="5" borderId="47" xfId="0" applyNumberFormat="1" applyFill="1" applyBorder="1" applyAlignment="1">
      <alignment horizontal="left"/>
    </xf>
    <xf numFmtId="165" fontId="2" fillId="0" borderId="0" xfId="0" applyNumberFormat="1" applyFont="1" applyFill="1" applyBorder="1" applyAlignment="1">
      <alignment horizontal="left"/>
    </xf>
    <xf numFmtId="167" fontId="2" fillId="0" borderId="0" xfId="0" applyNumberFormat="1" applyFont="1" applyFill="1" applyBorder="1" applyAlignment="1">
      <alignment horizontal="center"/>
    </xf>
    <xf numFmtId="166" fontId="2" fillId="0" borderId="0" xfId="0" applyNumberFormat="1" applyFont="1" applyFill="1" applyBorder="1" applyAlignment="1">
      <alignment horizontal="left"/>
    </xf>
    <xf numFmtId="0" fontId="1" fillId="10" borderId="25" xfId="0" applyFont="1" applyFill="1" applyBorder="1"/>
    <xf numFmtId="166" fontId="0" fillId="5" borderId="48" xfId="0" applyNumberFormat="1" applyFill="1" applyBorder="1" applyAlignment="1">
      <alignment horizontal="left"/>
    </xf>
    <xf numFmtId="0" fontId="0" fillId="4" borderId="42" xfId="0" applyFill="1" applyBorder="1"/>
    <xf numFmtId="0" fontId="0" fillId="0" borderId="22" xfId="0" applyFill="1" applyBorder="1" applyAlignment="1">
      <alignment horizontal="center"/>
    </xf>
    <xf numFmtId="164" fontId="0" fillId="7" borderId="0" xfId="0" applyNumberFormat="1" applyFill="1" applyBorder="1" applyAlignment="1">
      <alignment horizontal="right"/>
    </xf>
    <xf numFmtId="165" fontId="0" fillId="5" borderId="34" xfId="0" applyNumberFormat="1" applyFill="1" applyBorder="1" applyAlignment="1">
      <alignment horizontal="left"/>
    </xf>
    <xf numFmtId="165" fontId="0" fillId="5" borderId="33" xfId="0" applyNumberFormat="1" applyFill="1" applyBorder="1" applyAlignment="1">
      <alignment horizontal="left"/>
    </xf>
    <xf numFmtId="16" fontId="0" fillId="0" borderId="0" xfId="0" applyNumberFormat="1" applyAlignment="1">
      <alignment horizontal="right"/>
    </xf>
    <xf numFmtId="0" fontId="3" fillId="0" borderId="0" xfId="0" applyFont="1"/>
    <xf numFmtId="16" fontId="0" fillId="0" borderId="0" xfId="0" applyNumberFormat="1"/>
    <xf numFmtId="0" fontId="1" fillId="9" borderId="24" xfId="0" applyFont="1" applyFill="1" applyBorder="1" applyAlignment="1">
      <alignment horizontal="center"/>
    </xf>
    <xf numFmtId="0" fontId="1" fillId="9" borderId="25" xfId="0" applyFont="1" applyFill="1" applyBorder="1" applyAlignment="1">
      <alignment horizontal="center"/>
    </xf>
    <xf numFmtId="0" fontId="1" fillId="2" borderId="39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0" fillId="0" borderId="26" xfId="0" applyBorder="1" applyAlignment="1">
      <alignment horizontal="right"/>
    </xf>
    <xf numFmtId="0" fontId="0" fillId="0" borderId="4" xfId="0" applyBorder="1" applyAlignment="1">
      <alignment horizontal="right"/>
    </xf>
    <xf numFmtId="0" fontId="1" fillId="9" borderId="2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workbookViewId="0">
      <selection activeCell="L4" sqref="L4"/>
    </sheetView>
  </sheetViews>
  <sheetFormatPr baseColWidth="10" defaultRowHeight="15" x14ac:dyDescent="0.25"/>
  <cols>
    <col min="1" max="1" width="7.7109375" customWidth="1"/>
    <col min="2" max="2" width="7.28515625" customWidth="1"/>
    <col min="3" max="3" width="12.7109375" customWidth="1"/>
    <col min="4" max="4" width="14.28515625" customWidth="1"/>
    <col min="5" max="5" width="21.85546875" customWidth="1"/>
    <col min="6" max="6" width="15.140625" customWidth="1"/>
    <col min="7" max="7" width="7.5703125" customWidth="1"/>
    <col min="8" max="8" width="7.7109375" customWidth="1"/>
    <col min="9" max="9" width="6.7109375" customWidth="1"/>
    <col min="11" max="11" width="6.85546875" customWidth="1"/>
    <col min="12" max="12" width="7" customWidth="1"/>
    <col min="13" max="13" width="5.140625" customWidth="1"/>
    <col min="14" max="14" width="6.7109375" customWidth="1"/>
  </cols>
  <sheetData>
    <row r="1" spans="1:15" ht="15.75" thickBot="1" x14ac:dyDescent="0.3">
      <c r="A1" s="77" t="s">
        <v>21</v>
      </c>
      <c r="B1" s="78"/>
      <c r="C1" s="55" t="s">
        <v>22</v>
      </c>
      <c r="D1" s="55" t="s">
        <v>23</v>
      </c>
      <c r="E1" s="55" t="s">
        <v>24</v>
      </c>
      <c r="F1" s="61" t="s">
        <v>15</v>
      </c>
      <c r="G1" s="37"/>
      <c r="H1" s="38" t="s">
        <v>16</v>
      </c>
      <c r="I1" s="37"/>
      <c r="J1" s="41" t="s">
        <v>12</v>
      </c>
      <c r="K1" s="79" t="s">
        <v>11</v>
      </c>
      <c r="L1" s="80"/>
      <c r="M1" s="80"/>
      <c r="N1" s="80"/>
      <c r="O1" s="81"/>
    </row>
    <row r="2" spans="1:15" x14ac:dyDescent="0.25">
      <c r="A2" s="21" t="s">
        <v>0</v>
      </c>
      <c r="B2" s="48"/>
      <c r="C2" s="29" t="e">
        <f>((1/($B$5*B2))*$N$2)/$L$6</f>
        <v>#DIV/0!</v>
      </c>
      <c r="D2" s="34"/>
      <c r="E2" s="34"/>
      <c r="F2" s="28" t="s">
        <v>17</v>
      </c>
      <c r="G2" s="39"/>
      <c r="H2" s="28" t="s">
        <v>16</v>
      </c>
      <c r="I2" s="40">
        <f>N2</f>
        <v>0</v>
      </c>
      <c r="J2" s="43" t="s">
        <v>12</v>
      </c>
      <c r="K2" s="82" t="s">
        <v>14</v>
      </c>
      <c r="L2" s="83"/>
      <c r="M2" s="14" t="s">
        <v>9</v>
      </c>
      <c r="N2" s="15"/>
      <c r="O2" s="16" t="s">
        <v>12</v>
      </c>
    </row>
    <row r="3" spans="1:15" ht="15.75" thickBot="1" x14ac:dyDescent="0.3">
      <c r="A3" s="21" t="s">
        <v>1</v>
      </c>
      <c r="B3" s="48"/>
      <c r="C3" s="30" t="e">
        <f>((1/($B$5*B3))*$N$2)/$L$6</f>
        <v>#DIV/0!</v>
      </c>
      <c r="D3" s="50" t="e">
        <f>$N$2-(C2*$L$6*B3*$B$5)</f>
        <v>#DIV/0!</v>
      </c>
      <c r="E3" s="53" t="e">
        <f>$G$3-D3</f>
        <v>#DIV/0!</v>
      </c>
      <c r="F3" s="62" t="s">
        <v>20</v>
      </c>
      <c r="G3" s="69"/>
      <c r="H3" s="46" t="s">
        <v>12</v>
      </c>
      <c r="I3" s="45"/>
      <c r="J3" s="47"/>
      <c r="K3" s="18" t="s">
        <v>0</v>
      </c>
      <c r="L3" s="5"/>
      <c r="M3" s="2" t="s">
        <v>9</v>
      </c>
      <c r="N3" s="4"/>
      <c r="O3" s="12" t="s">
        <v>10</v>
      </c>
    </row>
    <row r="4" spans="1:15" ht="15.75" thickBot="1" x14ac:dyDescent="0.3">
      <c r="A4" s="21" t="s">
        <v>2</v>
      </c>
      <c r="B4" s="48"/>
      <c r="C4" s="31" t="e">
        <f>((1/($B$5*B4))*$N$2)/$L$6</f>
        <v>#DIV/0!</v>
      </c>
      <c r="D4" s="51" t="e">
        <f>$N$2-(C3*$L$6*B4*$B$5)</f>
        <v>#DIV/0!</v>
      </c>
      <c r="E4" s="54" t="e">
        <f>$G$3-D4</f>
        <v>#DIV/0!</v>
      </c>
      <c r="H4" s="28"/>
      <c r="I4" s="27"/>
      <c r="J4" s="11"/>
      <c r="K4" s="13" t="s">
        <v>8</v>
      </c>
      <c r="L4" s="5"/>
      <c r="M4" s="2"/>
      <c r="N4" s="3"/>
      <c r="O4" s="12"/>
    </row>
    <row r="5" spans="1:15" ht="15.75" thickBot="1" x14ac:dyDescent="0.3">
      <c r="A5" s="22" t="s">
        <v>8</v>
      </c>
      <c r="B5" s="49"/>
      <c r="F5" s="9" t="s">
        <v>18</v>
      </c>
      <c r="G5" s="25" t="e">
        <f>I1/(B4*G1*$L$6)</f>
        <v>#DIV/0!</v>
      </c>
      <c r="H5" s="27"/>
      <c r="I5" s="3"/>
      <c r="J5" s="6"/>
      <c r="K5" s="19"/>
      <c r="L5" s="23"/>
      <c r="M5" s="3"/>
      <c r="N5" s="3"/>
      <c r="O5" s="12"/>
    </row>
    <row r="6" spans="1:15" ht="15.75" thickBot="1" x14ac:dyDescent="0.3">
      <c r="C6" s="57"/>
      <c r="D6" s="58"/>
      <c r="E6" s="59"/>
      <c r="F6" s="10" t="s">
        <v>19</v>
      </c>
      <c r="G6" s="26" t="e">
        <f>N2/(B5*G2*$L$6)</f>
        <v>#DIV/0!</v>
      </c>
      <c r="H6" s="3"/>
      <c r="I6" s="3"/>
      <c r="J6" s="6"/>
      <c r="K6" s="20" t="s">
        <v>13</v>
      </c>
      <c r="L6" s="24" t="e">
        <f>(N2*(1/(L3*L4)))/N3</f>
        <v>#DIV/0!</v>
      </c>
      <c r="M6" s="17"/>
      <c r="N6" s="7"/>
      <c r="O6" s="8"/>
    </row>
    <row r="7" spans="1:15" x14ac:dyDescent="0.25">
      <c r="C7" s="60"/>
      <c r="D7" s="60"/>
      <c r="E7" s="60"/>
    </row>
    <row r="8" spans="1:15" x14ac:dyDescent="0.25">
      <c r="C8" s="1"/>
    </row>
    <row r="9" spans="1:15" x14ac:dyDescent="0.25">
      <c r="C9" s="1"/>
    </row>
  </sheetData>
  <mergeCells count="3">
    <mergeCell ref="A1:B1"/>
    <mergeCell ref="K1:O1"/>
    <mergeCell ref="K2:L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workbookViewId="0">
      <selection activeCell="E15" sqref="E15"/>
    </sheetView>
  </sheetViews>
  <sheetFormatPr baseColWidth="10" defaultRowHeight="15" x14ac:dyDescent="0.25"/>
  <cols>
    <col min="1" max="1" width="7.7109375" customWidth="1"/>
    <col min="2" max="2" width="7.28515625" customWidth="1"/>
    <col min="3" max="3" width="12.7109375" customWidth="1"/>
    <col min="4" max="4" width="14.28515625" customWidth="1"/>
    <col min="5" max="5" width="21.85546875" customWidth="1"/>
    <col min="6" max="6" width="15.140625" customWidth="1"/>
    <col min="7" max="7" width="7.5703125" customWidth="1"/>
    <col min="8" max="8" width="7.7109375" customWidth="1"/>
    <col min="9" max="9" width="6.7109375" customWidth="1"/>
    <col min="11" max="11" width="6.85546875" customWidth="1"/>
    <col min="12" max="12" width="7" customWidth="1"/>
    <col min="13" max="13" width="5.140625" customWidth="1"/>
    <col min="14" max="14" width="6.7109375" customWidth="1"/>
  </cols>
  <sheetData>
    <row r="1" spans="1:15" ht="15.75" thickBot="1" x14ac:dyDescent="0.3">
      <c r="A1" s="77" t="s">
        <v>21</v>
      </c>
      <c r="B1" s="78"/>
      <c r="C1" s="55" t="s">
        <v>22</v>
      </c>
      <c r="D1" s="55" t="s">
        <v>23</v>
      </c>
      <c r="E1" s="67" t="s">
        <v>24</v>
      </c>
      <c r="F1" s="36" t="s">
        <v>15</v>
      </c>
      <c r="G1" s="37"/>
      <c r="H1" s="38" t="s">
        <v>16</v>
      </c>
      <c r="I1" s="37"/>
      <c r="J1" s="41" t="s">
        <v>12</v>
      </c>
      <c r="K1" s="79" t="s">
        <v>11</v>
      </c>
      <c r="L1" s="80"/>
      <c r="M1" s="80"/>
      <c r="N1" s="80"/>
      <c r="O1" s="81"/>
    </row>
    <row r="2" spans="1:15" x14ac:dyDescent="0.25">
      <c r="A2" s="21" t="s">
        <v>0</v>
      </c>
      <c r="B2" s="48"/>
      <c r="C2" s="29" t="e">
        <f>((1/($B$6*B2))*$N$2)/$L$6</f>
        <v>#DIV/0!</v>
      </c>
      <c r="D2" s="34"/>
      <c r="E2" s="34"/>
      <c r="F2" s="42" t="s">
        <v>17</v>
      </c>
      <c r="G2" s="39"/>
      <c r="H2" s="28" t="s">
        <v>16</v>
      </c>
      <c r="I2" s="40">
        <f>N2</f>
        <v>0</v>
      </c>
      <c r="J2" s="43" t="s">
        <v>12</v>
      </c>
      <c r="K2" s="82" t="s">
        <v>14</v>
      </c>
      <c r="L2" s="83"/>
      <c r="M2" s="14" t="s">
        <v>9</v>
      </c>
      <c r="N2" s="15"/>
      <c r="O2" s="16" t="s">
        <v>12</v>
      </c>
    </row>
    <row r="3" spans="1:15" ht="15.75" thickBot="1" x14ac:dyDescent="0.3">
      <c r="A3" s="21" t="s">
        <v>1</v>
      </c>
      <c r="B3" s="48"/>
      <c r="C3" s="30" t="e">
        <f>((1/($B$6*B3))*$N$2)/$L$6</f>
        <v>#DIV/0!</v>
      </c>
      <c r="D3" s="50" t="e">
        <f>$N$2-(C2*$L$6*B3*$B$6)</f>
        <v>#DIV/0!</v>
      </c>
      <c r="E3" s="53" t="e">
        <f>$G$3-D3</f>
        <v>#DIV/0!</v>
      </c>
      <c r="F3" s="44" t="s">
        <v>20</v>
      </c>
      <c r="G3" s="69"/>
      <c r="H3" s="46" t="s">
        <v>12</v>
      </c>
      <c r="I3" s="45"/>
      <c r="J3" s="47"/>
      <c r="K3" s="18" t="s">
        <v>0</v>
      </c>
      <c r="L3" s="5"/>
      <c r="M3" s="2" t="s">
        <v>9</v>
      </c>
      <c r="N3" s="4"/>
      <c r="O3" s="12" t="s">
        <v>10</v>
      </c>
    </row>
    <row r="4" spans="1:15" ht="15.75" thickBot="1" x14ac:dyDescent="0.3">
      <c r="A4" s="21" t="s">
        <v>2</v>
      </c>
      <c r="B4" s="48"/>
      <c r="C4" s="30" t="e">
        <f>((1/($B$6*B4))*$N$2)/$L$6</f>
        <v>#DIV/0!</v>
      </c>
      <c r="D4" s="50" t="e">
        <f t="shared" ref="D4:D5" si="0">$N$2-(C3*$L$6*B4*$B$6)</f>
        <v>#DIV/0!</v>
      </c>
      <c r="E4" s="53" t="e">
        <f t="shared" ref="E4" si="1">$G$3-D4</f>
        <v>#DIV/0!</v>
      </c>
      <c r="H4" s="28"/>
      <c r="I4" s="27"/>
      <c r="J4" s="11"/>
      <c r="K4" s="13" t="s">
        <v>8</v>
      </c>
      <c r="L4" s="5"/>
      <c r="M4" s="2"/>
      <c r="N4" s="3"/>
      <c r="O4" s="12"/>
    </row>
    <row r="5" spans="1:15" ht="15.75" thickBot="1" x14ac:dyDescent="0.3">
      <c r="A5" s="21" t="s">
        <v>3</v>
      </c>
      <c r="B5" s="48"/>
      <c r="C5" s="31" t="e">
        <f>((1/($B$6*B5))*$N$2)/$L$6</f>
        <v>#DIV/0!</v>
      </c>
      <c r="D5" s="51" t="e">
        <f t="shared" si="0"/>
        <v>#DIV/0!</v>
      </c>
      <c r="E5" s="68" t="e">
        <f>$G$3-D5</f>
        <v>#DIV/0!</v>
      </c>
      <c r="F5" s="9" t="s">
        <v>18</v>
      </c>
      <c r="G5" s="25" t="e">
        <f>I1/(B5*G1*$L$6)</f>
        <v>#DIV/0!</v>
      </c>
      <c r="H5" s="27"/>
      <c r="I5" s="3"/>
      <c r="J5" s="6"/>
      <c r="K5" s="19"/>
      <c r="L5" s="23"/>
      <c r="M5" s="3"/>
      <c r="N5" s="3"/>
      <c r="O5" s="12"/>
    </row>
    <row r="6" spans="1:15" ht="15.75" thickBot="1" x14ac:dyDescent="0.3">
      <c r="A6" s="22" t="s">
        <v>8</v>
      </c>
      <c r="B6" s="49"/>
      <c r="C6" s="64"/>
      <c r="D6" s="65"/>
      <c r="E6" s="66"/>
      <c r="F6" s="10" t="s">
        <v>19</v>
      </c>
      <c r="G6" s="26" t="e">
        <f>N2/(B6*G2*$L$6)</f>
        <v>#DIV/0!</v>
      </c>
      <c r="H6" s="3"/>
      <c r="I6" s="3"/>
      <c r="J6" s="6"/>
      <c r="K6" s="20" t="s">
        <v>13</v>
      </c>
      <c r="L6" s="24" t="e">
        <f>(N2*(1/(L3*L4)))/N3</f>
        <v>#DIV/0!</v>
      </c>
      <c r="M6" s="17"/>
      <c r="N6" s="7"/>
      <c r="O6" s="8"/>
    </row>
    <row r="7" spans="1:15" x14ac:dyDescent="0.25">
      <c r="A7" s="21"/>
    </row>
    <row r="8" spans="1:15" x14ac:dyDescent="0.25">
      <c r="C8" s="1"/>
    </row>
    <row r="9" spans="1:15" x14ac:dyDescent="0.25">
      <c r="C9" s="1"/>
    </row>
  </sheetData>
  <mergeCells count="3">
    <mergeCell ref="A1:B1"/>
    <mergeCell ref="K1:O1"/>
    <mergeCell ref="K2:L2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workbookViewId="0">
      <selection activeCell="N2" sqref="N2"/>
    </sheetView>
  </sheetViews>
  <sheetFormatPr baseColWidth="10" defaultRowHeight="15" x14ac:dyDescent="0.25"/>
  <cols>
    <col min="1" max="1" width="7.7109375" customWidth="1"/>
    <col min="2" max="2" width="7.28515625" customWidth="1"/>
    <col min="3" max="3" width="12.7109375" customWidth="1"/>
    <col min="4" max="4" width="14.28515625" customWidth="1"/>
    <col min="5" max="5" width="21.85546875" customWidth="1"/>
    <col min="6" max="6" width="15.140625" customWidth="1"/>
    <col min="7" max="7" width="7.5703125" customWidth="1"/>
    <col min="8" max="8" width="7.7109375" customWidth="1"/>
    <col min="9" max="9" width="6.7109375" customWidth="1"/>
    <col min="11" max="11" width="6.85546875" customWidth="1"/>
    <col min="12" max="12" width="7" customWidth="1"/>
    <col min="13" max="13" width="5.140625" customWidth="1"/>
    <col min="14" max="14" width="6.7109375" customWidth="1"/>
  </cols>
  <sheetData>
    <row r="1" spans="1:15" ht="15.75" thickBot="1" x14ac:dyDescent="0.3">
      <c r="A1" s="77" t="s">
        <v>21</v>
      </c>
      <c r="B1" s="78"/>
      <c r="C1" s="55" t="s">
        <v>22</v>
      </c>
      <c r="D1" s="55" t="s">
        <v>23</v>
      </c>
      <c r="E1" s="56" t="s">
        <v>24</v>
      </c>
      <c r="F1" s="36" t="s">
        <v>15</v>
      </c>
      <c r="G1" s="37"/>
      <c r="H1" s="38" t="s">
        <v>16</v>
      </c>
      <c r="I1" s="37"/>
      <c r="J1" s="41" t="s">
        <v>12</v>
      </c>
      <c r="K1" s="79" t="s">
        <v>11</v>
      </c>
      <c r="L1" s="80"/>
      <c r="M1" s="80"/>
      <c r="N1" s="80"/>
      <c r="O1" s="81"/>
    </row>
    <row r="2" spans="1:15" x14ac:dyDescent="0.25">
      <c r="A2" s="21" t="s">
        <v>0</v>
      </c>
      <c r="B2" s="48">
        <v>3.2290000000000001</v>
      </c>
      <c r="C2" s="29" t="e">
        <f>((1/($B$7*B2))*$N$2)/$L$6</f>
        <v>#DIV/0!</v>
      </c>
      <c r="D2" s="34"/>
      <c r="E2" s="35"/>
      <c r="F2" s="42" t="s">
        <v>17</v>
      </c>
      <c r="G2" s="39"/>
      <c r="H2" s="28" t="s">
        <v>16</v>
      </c>
      <c r="I2" s="40">
        <f>N2</f>
        <v>5</v>
      </c>
      <c r="J2" s="43" t="s">
        <v>12</v>
      </c>
      <c r="K2" s="82" t="s">
        <v>14</v>
      </c>
      <c r="L2" s="83"/>
      <c r="M2" s="14" t="s">
        <v>9</v>
      </c>
      <c r="N2" s="15">
        <v>5</v>
      </c>
      <c r="O2" s="16" t="s">
        <v>12</v>
      </c>
    </row>
    <row r="3" spans="1:15" ht="15.75" thickBot="1" x14ac:dyDescent="0.3">
      <c r="A3" s="21" t="s">
        <v>1</v>
      </c>
      <c r="B3" s="48"/>
      <c r="C3" s="30" t="e">
        <f>((1/($B$7*B3))*$N$2)/$L$6</f>
        <v>#DIV/0!</v>
      </c>
      <c r="D3" s="50" t="e">
        <f>$N$2-(C2*$L$6*B3*$B$7)</f>
        <v>#DIV/0!</v>
      </c>
      <c r="E3" s="52" t="e">
        <f>$G$3-D3</f>
        <v>#DIV/0!</v>
      </c>
      <c r="F3" s="44" t="s">
        <v>20</v>
      </c>
      <c r="G3" s="69"/>
      <c r="H3" s="46" t="s">
        <v>12</v>
      </c>
      <c r="I3" s="45"/>
      <c r="J3" s="47"/>
      <c r="K3" s="18" t="s">
        <v>0</v>
      </c>
      <c r="L3" s="5">
        <v>3.2290000000000001</v>
      </c>
      <c r="M3" s="2" t="s">
        <v>9</v>
      </c>
      <c r="N3" s="4"/>
      <c r="O3" s="12" t="s">
        <v>10</v>
      </c>
    </row>
    <row r="4" spans="1:15" ht="15.75" thickBot="1" x14ac:dyDescent="0.3">
      <c r="A4" s="21" t="s">
        <v>2</v>
      </c>
      <c r="B4" s="48"/>
      <c r="C4" s="30" t="e">
        <f>((1/($B$7*B4))*$N$2)/$L$6</f>
        <v>#DIV/0!</v>
      </c>
      <c r="D4" s="50" t="e">
        <f>$N$2-(C3*$L$6*B4*$B$7)</f>
        <v>#DIV/0!</v>
      </c>
      <c r="E4" s="53" t="e">
        <f t="shared" ref="E4:E5" si="0">$G$3-D4</f>
        <v>#DIV/0!</v>
      </c>
      <c r="H4" s="28"/>
      <c r="I4" s="27"/>
      <c r="J4" s="11"/>
      <c r="K4" s="13" t="s">
        <v>8</v>
      </c>
      <c r="L4" s="5">
        <v>3.3530000000000002</v>
      </c>
      <c r="M4" s="2"/>
      <c r="N4" s="3"/>
      <c r="O4" s="12"/>
    </row>
    <row r="5" spans="1:15" ht="15.75" thickBot="1" x14ac:dyDescent="0.3">
      <c r="A5" s="21" t="s">
        <v>3</v>
      </c>
      <c r="B5" s="48"/>
      <c r="C5" s="30" t="e">
        <f>((1/($B$7*B5))*$N$2)/$L$6</f>
        <v>#DIV/0!</v>
      </c>
      <c r="D5" s="50" t="e">
        <f>$N$2-(C4*$L$6*B5*$B$7)</f>
        <v>#DIV/0!</v>
      </c>
      <c r="E5" s="53" t="e">
        <f t="shared" si="0"/>
        <v>#DIV/0!</v>
      </c>
      <c r="F5" s="32" t="s">
        <v>18</v>
      </c>
      <c r="G5" s="25" t="e">
        <f>I1/(B6*G1*$L$6)</f>
        <v>#DIV/0!</v>
      </c>
      <c r="H5" s="27"/>
      <c r="I5" s="3"/>
      <c r="J5" s="6"/>
      <c r="K5" s="19"/>
      <c r="L5" s="23"/>
      <c r="M5" s="3"/>
      <c r="N5" s="3"/>
      <c r="O5" s="12"/>
    </row>
    <row r="6" spans="1:15" ht="15.75" thickBot="1" x14ac:dyDescent="0.3">
      <c r="A6" s="21" t="s">
        <v>4</v>
      </c>
      <c r="B6" s="48"/>
      <c r="C6" s="31" t="e">
        <f>((1/($B$7*B6))*$N$2)/$L$6</f>
        <v>#DIV/0!</v>
      </c>
      <c r="D6" s="51" t="e">
        <f>$N$2-(C5*$L$6*B6*$B$7)</f>
        <v>#DIV/0!</v>
      </c>
      <c r="E6" s="54" t="e">
        <f>$G$3-D6</f>
        <v>#DIV/0!</v>
      </c>
      <c r="F6" s="33" t="s">
        <v>19</v>
      </c>
      <c r="G6" s="26" t="e">
        <f>N2/(B7*G2*$L$6)</f>
        <v>#DIV/0!</v>
      </c>
      <c r="H6" s="3"/>
      <c r="I6" s="3"/>
      <c r="J6" s="6"/>
      <c r="K6" s="20" t="s">
        <v>13</v>
      </c>
      <c r="L6" s="24" t="e">
        <f>(N2*(1/(L3*L4)))/N3</f>
        <v>#DIV/0!</v>
      </c>
      <c r="M6" s="17"/>
      <c r="N6" s="7"/>
      <c r="O6" s="8"/>
    </row>
    <row r="7" spans="1:15" ht="15.75" thickBot="1" x14ac:dyDescent="0.3">
      <c r="A7" s="22" t="s">
        <v>8</v>
      </c>
      <c r="B7" s="49">
        <v>3.3530000000000002</v>
      </c>
    </row>
    <row r="8" spans="1:15" x14ac:dyDescent="0.25">
      <c r="C8" s="1"/>
    </row>
    <row r="9" spans="1:15" x14ac:dyDescent="0.25">
      <c r="C9" s="1"/>
    </row>
  </sheetData>
  <mergeCells count="3">
    <mergeCell ref="A1:B1"/>
    <mergeCell ref="K1:O1"/>
    <mergeCell ref="K2:L2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workbookViewId="0">
      <selection activeCell="N15" sqref="N15"/>
    </sheetView>
  </sheetViews>
  <sheetFormatPr baseColWidth="10" defaultRowHeight="15" x14ac:dyDescent="0.25"/>
  <cols>
    <col min="1" max="1" width="7.7109375" customWidth="1"/>
    <col min="2" max="2" width="7.28515625" customWidth="1"/>
    <col min="3" max="3" width="12.7109375" customWidth="1"/>
    <col min="4" max="4" width="14.28515625" customWidth="1"/>
    <col min="5" max="5" width="21.85546875" customWidth="1"/>
    <col min="6" max="6" width="15.140625" customWidth="1"/>
    <col min="7" max="7" width="7.5703125" customWidth="1"/>
    <col min="8" max="8" width="7.7109375" customWidth="1"/>
    <col min="9" max="9" width="6.7109375" customWidth="1"/>
    <col min="11" max="11" width="6.85546875" customWidth="1"/>
    <col min="12" max="12" width="7" customWidth="1"/>
    <col min="13" max="13" width="5.140625" customWidth="1"/>
    <col min="14" max="14" width="6.7109375" customWidth="1"/>
    <col min="15" max="15" width="13.42578125" customWidth="1"/>
  </cols>
  <sheetData>
    <row r="1" spans="1:15" ht="15.75" thickBot="1" x14ac:dyDescent="0.3">
      <c r="A1" s="77" t="s">
        <v>21</v>
      </c>
      <c r="B1" s="78"/>
      <c r="C1" s="55" t="s">
        <v>22</v>
      </c>
      <c r="D1" s="55" t="s">
        <v>23</v>
      </c>
      <c r="E1" s="56" t="s">
        <v>24</v>
      </c>
      <c r="F1" s="36" t="s">
        <v>15</v>
      </c>
      <c r="G1" s="37"/>
      <c r="H1" s="38" t="s">
        <v>16</v>
      </c>
      <c r="I1" s="37"/>
      <c r="J1" s="41" t="s">
        <v>12</v>
      </c>
      <c r="K1" s="79" t="s">
        <v>11</v>
      </c>
      <c r="L1" s="80"/>
      <c r="M1" s="80"/>
      <c r="N1" s="80"/>
      <c r="O1" s="81"/>
    </row>
    <row r="2" spans="1:15" x14ac:dyDescent="0.25">
      <c r="A2" s="21" t="s">
        <v>0</v>
      </c>
      <c r="B2" s="48"/>
      <c r="C2" s="29" t="e">
        <f t="shared" ref="C2:C7" si="0">((1/($B$8*B2))*$N$2)/$L$6</f>
        <v>#DIV/0!</v>
      </c>
      <c r="D2" s="34"/>
      <c r="E2" s="35"/>
      <c r="F2" s="42" t="s">
        <v>17</v>
      </c>
      <c r="G2" s="39"/>
      <c r="H2" s="28" t="s">
        <v>16</v>
      </c>
      <c r="I2" s="40">
        <f>N2</f>
        <v>0</v>
      </c>
      <c r="J2" s="43" t="s">
        <v>12</v>
      </c>
      <c r="K2" s="82" t="s">
        <v>14</v>
      </c>
      <c r="L2" s="83"/>
      <c r="M2" s="14" t="s">
        <v>9</v>
      </c>
      <c r="N2" s="15"/>
      <c r="O2" s="16" t="s">
        <v>12</v>
      </c>
    </row>
    <row r="3" spans="1:15" ht="15.75" thickBot="1" x14ac:dyDescent="0.3">
      <c r="A3" s="21" t="s">
        <v>1</v>
      </c>
      <c r="B3" s="48"/>
      <c r="C3" s="30" t="e">
        <f t="shared" si="0"/>
        <v>#DIV/0!</v>
      </c>
      <c r="D3" s="50" t="e">
        <f>$N$2-(C2*$L$6*B3*$B$8)</f>
        <v>#DIV/0!</v>
      </c>
      <c r="E3" s="52" t="e">
        <f>$G$3-D3</f>
        <v>#DIV/0!</v>
      </c>
      <c r="F3" s="44" t="s">
        <v>20</v>
      </c>
      <c r="G3" s="69"/>
      <c r="H3" s="46" t="s">
        <v>12</v>
      </c>
      <c r="I3" s="45"/>
      <c r="J3" s="47"/>
      <c r="K3" s="18" t="s">
        <v>0</v>
      </c>
      <c r="L3" s="5"/>
      <c r="M3" s="2" t="s">
        <v>9</v>
      </c>
      <c r="N3" s="4"/>
      <c r="O3" s="12" t="s">
        <v>10</v>
      </c>
    </row>
    <row r="4" spans="1:15" ht="15.75" thickBot="1" x14ac:dyDescent="0.3">
      <c r="A4" s="21" t="s">
        <v>2</v>
      </c>
      <c r="B4" s="48"/>
      <c r="C4" s="30" t="e">
        <f t="shared" si="0"/>
        <v>#DIV/0!</v>
      </c>
      <c r="D4" s="50" t="e">
        <f>$N$2-(C3*$L$6*B4*$B$8)</f>
        <v>#DIV/0!</v>
      </c>
      <c r="E4" s="53" t="e">
        <f t="shared" ref="E4:E7" si="1">$G$3-D4</f>
        <v>#DIV/0!</v>
      </c>
      <c r="H4" s="28"/>
      <c r="I4" s="27"/>
      <c r="J4" s="11"/>
      <c r="K4" s="13" t="s">
        <v>8</v>
      </c>
      <c r="L4" s="5"/>
      <c r="M4" s="2"/>
      <c r="N4" s="3"/>
      <c r="O4" s="12"/>
    </row>
    <row r="5" spans="1:15" ht="15.75" thickBot="1" x14ac:dyDescent="0.3">
      <c r="A5" s="21" t="s">
        <v>3</v>
      </c>
      <c r="B5" s="48"/>
      <c r="C5" s="30" t="e">
        <f t="shared" si="0"/>
        <v>#DIV/0!</v>
      </c>
      <c r="D5" s="50" t="e">
        <f>$N$2-(C4*$L$6*B5*$B$8)</f>
        <v>#DIV/0!</v>
      </c>
      <c r="E5" s="53" t="e">
        <f t="shared" si="1"/>
        <v>#DIV/0!</v>
      </c>
      <c r="F5" s="32" t="s">
        <v>18</v>
      </c>
      <c r="G5" s="25" t="e">
        <f>I1/(B7*G1*$L$6)</f>
        <v>#DIV/0!</v>
      </c>
      <c r="H5" s="27"/>
      <c r="I5" s="3"/>
      <c r="J5" s="6"/>
      <c r="K5" s="19"/>
      <c r="L5" s="23"/>
      <c r="M5" s="3"/>
      <c r="N5" s="3"/>
      <c r="O5" s="12"/>
    </row>
    <row r="6" spans="1:15" ht="15.75" thickBot="1" x14ac:dyDescent="0.3">
      <c r="A6" s="21" t="s">
        <v>4</v>
      </c>
      <c r="B6" s="48"/>
      <c r="C6" s="30" t="e">
        <f t="shared" si="0"/>
        <v>#DIV/0!</v>
      </c>
      <c r="D6" s="50" t="e">
        <f>$N$2-(C5*$L$6*B6*$B$8)</f>
        <v>#DIV/0!</v>
      </c>
      <c r="E6" s="53" t="e">
        <f t="shared" si="1"/>
        <v>#DIV/0!</v>
      </c>
      <c r="F6" s="33" t="s">
        <v>19</v>
      </c>
      <c r="G6" s="26" t="e">
        <f>N2/(B8*G2*$L$6)</f>
        <v>#DIV/0!</v>
      </c>
      <c r="H6" s="3"/>
      <c r="I6" s="3"/>
      <c r="J6" s="6"/>
      <c r="K6" s="20" t="s">
        <v>13</v>
      </c>
      <c r="L6" s="24" t="e">
        <f>(N2*(1/(L3*L4)))/N3</f>
        <v>#DIV/0!</v>
      </c>
      <c r="M6" s="17"/>
      <c r="N6" s="7"/>
      <c r="O6" s="8"/>
    </row>
    <row r="7" spans="1:15" ht="15.75" thickBot="1" x14ac:dyDescent="0.3">
      <c r="A7" s="21" t="s">
        <v>5</v>
      </c>
      <c r="B7" s="48"/>
      <c r="C7" s="31" t="e">
        <f t="shared" si="0"/>
        <v>#DIV/0!</v>
      </c>
      <c r="D7" s="51" t="e">
        <f>$N$2-(C6*$L$6*B7*$B$8)</f>
        <v>#DIV/0!</v>
      </c>
      <c r="E7" s="54" t="e">
        <f t="shared" si="1"/>
        <v>#DIV/0!</v>
      </c>
    </row>
    <row r="8" spans="1:15" ht="15.75" thickBot="1" x14ac:dyDescent="0.3">
      <c r="A8" s="22" t="s">
        <v>8</v>
      </c>
      <c r="B8" s="49"/>
      <c r="C8" s="1"/>
    </row>
    <row r="9" spans="1:15" x14ac:dyDescent="0.25">
      <c r="C9" s="1"/>
    </row>
  </sheetData>
  <mergeCells count="3">
    <mergeCell ref="A1:B1"/>
    <mergeCell ref="K1:O1"/>
    <mergeCell ref="K2:L2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workbookViewId="0">
      <selection activeCell="N3" sqref="N3"/>
    </sheetView>
  </sheetViews>
  <sheetFormatPr baseColWidth="10" defaultRowHeight="15" x14ac:dyDescent="0.25"/>
  <cols>
    <col min="1" max="1" width="7.7109375" customWidth="1"/>
    <col min="2" max="2" width="7.28515625" customWidth="1"/>
    <col min="3" max="3" width="12.7109375" customWidth="1"/>
    <col min="4" max="4" width="14.28515625" customWidth="1"/>
    <col min="5" max="5" width="21.85546875" customWidth="1"/>
    <col min="6" max="6" width="15.140625" customWidth="1"/>
    <col min="7" max="7" width="7.5703125" customWidth="1"/>
    <col min="8" max="8" width="7.7109375" customWidth="1"/>
    <col min="9" max="9" width="6.7109375" customWidth="1"/>
    <col min="11" max="11" width="6.85546875" customWidth="1"/>
    <col min="12" max="12" width="7" customWidth="1"/>
    <col min="13" max="13" width="5.140625" customWidth="1"/>
    <col min="14" max="14" width="6.7109375" customWidth="1"/>
  </cols>
  <sheetData>
    <row r="1" spans="1:15" ht="15.75" thickBot="1" x14ac:dyDescent="0.3">
      <c r="A1" s="77" t="s">
        <v>21</v>
      </c>
      <c r="B1" s="84"/>
      <c r="C1" s="55" t="s">
        <v>22</v>
      </c>
      <c r="D1" s="55" t="s">
        <v>23</v>
      </c>
      <c r="E1" s="55" t="s">
        <v>24</v>
      </c>
      <c r="F1" s="61" t="s">
        <v>15</v>
      </c>
      <c r="G1" s="37"/>
      <c r="H1" s="38" t="s">
        <v>16</v>
      </c>
      <c r="I1" s="37"/>
      <c r="J1" s="41" t="s">
        <v>12</v>
      </c>
      <c r="K1" s="79" t="s">
        <v>11</v>
      </c>
      <c r="L1" s="80"/>
      <c r="M1" s="80"/>
      <c r="N1" s="80"/>
      <c r="O1" s="81"/>
    </row>
    <row r="2" spans="1:15" x14ac:dyDescent="0.25">
      <c r="A2" s="21" t="s">
        <v>0</v>
      </c>
      <c r="B2" s="71"/>
      <c r="C2" s="29" t="e">
        <f t="shared" ref="C2:C8" si="0">((1/($B$9*B2))*$N$2)/$L$6</f>
        <v>#DIV/0!</v>
      </c>
      <c r="D2" s="34"/>
      <c r="E2" s="34"/>
      <c r="F2" s="28" t="s">
        <v>17</v>
      </c>
      <c r="G2" s="39"/>
      <c r="H2" s="28" t="s">
        <v>16</v>
      </c>
      <c r="I2" s="40">
        <f>N2</f>
        <v>0</v>
      </c>
      <c r="J2" s="43" t="s">
        <v>12</v>
      </c>
      <c r="K2" s="82" t="s">
        <v>14</v>
      </c>
      <c r="L2" s="83"/>
      <c r="M2" s="14" t="s">
        <v>9</v>
      </c>
      <c r="N2" s="15"/>
      <c r="O2" s="16" t="s">
        <v>12</v>
      </c>
    </row>
    <row r="3" spans="1:15" ht="15.75" thickBot="1" x14ac:dyDescent="0.3">
      <c r="A3" s="21" t="s">
        <v>1</v>
      </c>
      <c r="B3" s="71"/>
      <c r="C3" s="30" t="e">
        <f t="shared" si="0"/>
        <v>#DIV/0!</v>
      </c>
      <c r="D3" s="50" t="e">
        <f t="shared" ref="D3:D8" si="1">$N$2-(C2*$L$6*B3*$B$9)</f>
        <v>#DIV/0!</v>
      </c>
      <c r="E3" s="53" t="e">
        <f>$G$3-D3</f>
        <v>#DIV/0!</v>
      </c>
      <c r="F3" s="62" t="s">
        <v>20</v>
      </c>
      <c r="G3" s="69"/>
      <c r="H3" s="46" t="s">
        <v>12</v>
      </c>
      <c r="I3" s="45"/>
      <c r="J3" s="47"/>
      <c r="K3" s="18" t="s">
        <v>0</v>
      </c>
      <c r="L3" s="5"/>
      <c r="M3" s="2" t="s">
        <v>9</v>
      </c>
      <c r="N3" s="4"/>
      <c r="O3" s="12" t="s">
        <v>10</v>
      </c>
    </row>
    <row r="4" spans="1:15" ht="15.75" thickBot="1" x14ac:dyDescent="0.3">
      <c r="A4" s="21" t="s">
        <v>2</v>
      </c>
      <c r="B4" s="71"/>
      <c r="C4" s="30" t="e">
        <f t="shared" si="0"/>
        <v>#DIV/0!</v>
      </c>
      <c r="D4" s="50" t="e">
        <f t="shared" si="1"/>
        <v>#DIV/0!</v>
      </c>
      <c r="E4" s="53" t="e">
        <f t="shared" ref="E4:E8" si="2">$G$3-D4</f>
        <v>#DIV/0!</v>
      </c>
      <c r="H4" s="28"/>
      <c r="I4" s="27"/>
      <c r="J4" s="11"/>
      <c r="K4" s="13" t="s">
        <v>8</v>
      </c>
      <c r="L4" s="5"/>
      <c r="M4" s="2"/>
      <c r="N4" s="3"/>
      <c r="O4" s="12"/>
    </row>
    <row r="5" spans="1:15" ht="15.75" thickBot="1" x14ac:dyDescent="0.3">
      <c r="A5" s="21" t="s">
        <v>3</v>
      </c>
      <c r="B5" s="71"/>
      <c r="C5" s="30" t="e">
        <f t="shared" si="0"/>
        <v>#DIV/0!</v>
      </c>
      <c r="D5" s="50" t="e">
        <f t="shared" si="1"/>
        <v>#DIV/0!</v>
      </c>
      <c r="E5" s="53" t="e">
        <f t="shared" si="2"/>
        <v>#DIV/0!</v>
      </c>
      <c r="F5" s="32" t="s">
        <v>18</v>
      </c>
      <c r="G5" s="25" t="e">
        <f>I1/(B8*G1*$L$6)</f>
        <v>#DIV/0!</v>
      </c>
      <c r="H5" s="27"/>
      <c r="I5" s="3"/>
      <c r="J5" s="6"/>
      <c r="K5" s="19"/>
      <c r="L5" s="23"/>
      <c r="M5" s="3"/>
      <c r="N5" s="3"/>
      <c r="O5" s="12"/>
    </row>
    <row r="6" spans="1:15" ht="15.75" thickBot="1" x14ac:dyDescent="0.3">
      <c r="A6" s="21" t="s">
        <v>4</v>
      </c>
      <c r="B6" s="71"/>
      <c r="C6" s="30" t="e">
        <f t="shared" si="0"/>
        <v>#DIV/0!</v>
      </c>
      <c r="D6" s="50" t="e">
        <f t="shared" si="1"/>
        <v>#DIV/0!</v>
      </c>
      <c r="E6" s="53" t="e">
        <f t="shared" si="2"/>
        <v>#DIV/0!</v>
      </c>
      <c r="F6" s="33" t="s">
        <v>19</v>
      </c>
      <c r="G6" s="26" t="e">
        <f>N2/(B9*G2*$L$6)</f>
        <v>#DIV/0!</v>
      </c>
      <c r="H6" s="3"/>
      <c r="I6" s="3"/>
      <c r="J6" s="6"/>
      <c r="K6" s="20" t="s">
        <v>13</v>
      </c>
      <c r="L6" s="24" t="e">
        <f>(N2*(1/(L3*L4)))/N3</f>
        <v>#DIV/0!</v>
      </c>
      <c r="M6" s="17"/>
      <c r="N6" s="7"/>
      <c r="O6" s="8"/>
    </row>
    <row r="7" spans="1:15" x14ac:dyDescent="0.25">
      <c r="A7" s="21" t="s">
        <v>5</v>
      </c>
      <c r="B7" s="71"/>
      <c r="C7" s="63" t="e">
        <f t="shared" si="0"/>
        <v>#DIV/0!</v>
      </c>
      <c r="D7" s="50" t="e">
        <f t="shared" si="1"/>
        <v>#DIV/0!</v>
      </c>
      <c r="E7" s="53" t="e">
        <f t="shared" si="2"/>
        <v>#DIV/0!</v>
      </c>
    </row>
    <row r="8" spans="1:15" ht="15.75" thickBot="1" x14ac:dyDescent="0.3">
      <c r="A8" s="70" t="s">
        <v>6</v>
      </c>
      <c r="B8" s="71"/>
      <c r="C8" s="72" t="e">
        <f t="shared" si="0"/>
        <v>#DIV/0!</v>
      </c>
      <c r="D8" s="51" t="e">
        <f t="shared" si="1"/>
        <v>#DIV/0!</v>
      </c>
      <c r="E8" s="54" t="e">
        <f t="shared" si="2"/>
        <v>#DIV/0!</v>
      </c>
    </row>
    <row r="9" spans="1:15" ht="15.75" thickBot="1" x14ac:dyDescent="0.3">
      <c r="A9" s="22" t="s">
        <v>8</v>
      </c>
      <c r="B9" s="49"/>
      <c r="C9" s="1"/>
    </row>
  </sheetData>
  <mergeCells count="3">
    <mergeCell ref="A1:B1"/>
    <mergeCell ref="K1:O1"/>
    <mergeCell ref="K2:L2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workbookViewId="0">
      <selection activeCell="D21" sqref="D21"/>
    </sheetView>
  </sheetViews>
  <sheetFormatPr baseColWidth="10" defaultRowHeight="15" x14ac:dyDescent="0.25"/>
  <cols>
    <col min="1" max="1" width="7.7109375" customWidth="1"/>
    <col min="2" max="2" width="7.28515625" customWidth="1"/>
    <col min="3" max="3" width="12.7109375" customWidth="1"/>
    <col min="4" max="4" width="14.28515625" customWidth="1"/>
    <col min="5" max="5" width="21.85546875" customWidth="1"/>
    <col min="6" max="6" width="15.140625" customWidth="1"/>
    <col min="7" max="7" width="7.5703125" customWidth="1"/>
    <col min="8" max="8" width="7.7109375" customWidth="1"/>
    <col min="9" max="9" width="6.7109375" customWidth="1"/>
    <col min="11" max="11" width="6.85546875" customWidth="1"/>
    <col min="12" max="12" width="7" customWidth="1"/>
    <col min="13" max="13" width="5.140625" customWidth="1"/>
    <col min="14" max="14" width="6.7109375" customWidth="1"/>
  </cols>
  <sheetData>
    <row r="1" spans="1:15" ht="15.75" thickBot="1" x14ac:dyDescent="0.3">
      <c r="A1" s="77" t="s">
        <v>21</v>
      </c>
      <c r="B1" s="84"/>
      <c r="C1" s="55" t="s">
        <v>22</v>
      </c>
      <c r="D1" s="55" t="s">
        <v>23</v>
      </c>
      <c r="E1" s="55" t="s">
        <v>24</v>
      </c>
      <c r="F1" s="61" t="s">
        <v>15</v>
      </c>
      <c r="G1" s="37"/>
      <c r="H1" s="38" t="s">
        <v>16</v>
      </c>
      <c r="I1" s="37"/>
      <c r="J1" s="41" t="s">
        <v>12</v>
      </c>
      <c r="K1" s="79" t="s">
        <v>11</v>
      </c>
      <c r="L1" s="80"/>
      <c r="M1" s="80"/>
      <c r="N1" s="80"/>
      <c r="O1" s="81"/>
    </row>
    <row r="2" spans="1:15" x14ac:dyDescent="0.25">
      <c r="A2" s="21" t="s">
        <v>0</v>
      </c>
      <c r="B2" s="71"/>
      <c r="C2" s="29" t="e">
        <f t="shared" ref="C2:C7" si="0">((1/($B$10*B2))*$N$2)/$L$6</f>
        <v>#DIV/0!</v>
      </c>
      <c r="D2" s="34"/>
      <c r="E2" s="34"/>
      <c r="F2" s="28" t="s">
        <v>17</v>
      </c>
      <c r="G2" s="39"/>
      <c r="H2" s="28" t="s">
        <v>16</v>
      </c>
      <c r="I2" s="40">
        <f>N2</f>
        <v>0</v>
      </c>
      <c r="J2" s="43" t="s">
        <v>12</v>
      </c>
      <c r="K2" s="82" t="s">
        <v>14</v>
      </c>
      <c r="L2" s="83"/>
      <c r="M2" s="14" t="s">
        <v>9</v>
      </c>
      <c r="N2" s="15"/>
      <c r="O2" s="16" t="s">
        <v>12</v>
      </c>
    </row>
    <row r="3" spans="1:15" ht="15.75" thickBot="1" x14ac:dyDescent="0.3">
      <c r="A3" s="21" t="s">
        <v>1</v>
      </c>
      <c r="B3" s="71"/>
      <c r="C3" s="30" t="e">
        <f t="shared" si="0"/>
        <v>#DIV/0!</v>
      </c>
      <c r="D3" s="50" t="e">
        <f>$N$2-(C2*$L$6*B3*$B$10)</f>
        <v>#DIV/0!</v>
      </c>
      <c r="E3" s="53" t="e">
        <f>$G$3-D3</f>
        <v>#DIV/0!</v>
      </c>
      <c r="F3" s="62" t="s">
        <v>20</v>
      </c>
      <c r="G3" s="69"/>
      <c r="H3" s="46" t="s">
        <v>12</v>
      </c>
      <c r="I3" s="45"/>
      <c r="J3" s="47"/>
      <c r="K3" s="18" t="s">
        <v>0</v>
      </c>
      <c r="L3" s="5"/>
      <c r="M3" s="2" t="s">
        <v>9</v>
      </c>
      <c r="N3" s="4"/>
      <c r="O3" s="12" t="s">
        <v>10</v>
      </c>
    </row>
    <row r="4" spans="1:15" ht="15.75" thickBot="1" x14ac:dyDescent="0.3">
      <c r="A4" s="21" t="s">
        <v>2</v>
      </c>
      <c r="B4" s="71"/>
      <c r="C4" s="30" t="e">
        <f t="shared" si="0"/>
        <v>#DIV/0!</v>
      </c>
      <c r="D4" s="50" t="e">
        <f>$N$2-(C3*$L$6*B4*$B$10)</f>
        <v>#DIV/0!</v>
      </c>
      <c r="E4" s="53" t="e">
        <f t="shared" ref="E4:E9" si="1">$G$3-D4</f>
        <v>#DIV/0!</v>
      </c>
      <c r="H4" s="28"/>
      <c r="I4" s="27"/>
      <c r="J4" s="11"/>
      <c r="K4" s="13" t="s">
        <v>8</v>
      </c>
      <c r="L4" s="5"/>
      <c r="M4" s="2"/>
      <c r="N4" s="3"/>
      <c r="O4" s="12"/>
    </row>
    <row r="5" spans="1:15" ht="15.75" thickBot="1" x14ac:dyDescent="0.3">
      <c r="A5" s="21" t="s">
        <v>3</v>
      </c>
      <c r="B5" s="71"/>
      <c r="C5" s="30" t="e">
        <f t="shared" si="0"/>
        <v>#DIV/0!</v>
      </c>
      <c r="D5" s="50" t="e">
        <f>$N$2-(C4*$L$6*B5*$B$10)</f>
        <v>#DIV/0!</v>
      </c>
      <c r="E5" s="53" t="e">
        <f t="shared" si="1"/>
        <v>#DIV/0!</v>
      </c>
      <c r="F5" s="32" t="s">
        <v>18</v>
      </c>
      <c r="G5" s="25" t="e">
        <f>I1/(B9*G1*$L$6)</f>
        <v>#DIV/0!</v>
      </c>
      <c r="H5" s="27"/>
      <c r="I5" s="3"/>
      <c r="J5" s="6"/>
      <c r="K5" s="19"/>
      <c r="L5" s="23"/>
      <c r="M5" s="3"/>
      <c r="N5" s="3"/>
      <c r="O5" s="12"/>
    </row>
    <row r="6" spans="1:15" ht="15.75" thickBot="1" x14ac:dyDescent="0.3">
      <c r="A6" s="21" t="s">
        <v>4</v>
      </c>
      <c r="B6" s="71"/>
      <c r="C6" s="30" t="e">
        <f t="shared" si="0"/>
        <v>#DIV/0!</v>
      </c>
      <c r="D6" s="50" t="e">
        <f>$N$2-(C5*$L$6*B6*$B$10)</f>
        <v>#DIV/0!</v>
      </c>
      <c r="E6" s="53" t="e">
        <f t="shared" si="1"/>
        <v>#DIV/0!</v>
      </c>
      <c r="F6" s="33" t="s">
        <v>19</v>
      </c>
      <c r="G6" s="26" t="e">
        <f>N2/(B10*G2*$L$6)</f>
        <v>#DIV/0!</v>
      </c>
      <c r="H6" s="3"/>
      <c r="I6" s="3"/>
      <c r="J6" s="6"/>
      <c r="K6" s="20" t="s">
        <v>13</v>
      </c>
      <c r="L6" s="24" t="e">
        <f>(N2*(1/(L3*L4)))/N3</f>
        <v>#DIV/0!</v>
      </c>
      <c r="M6" s="17"/>
      <c r="N6" s="7"/>
      <c r="O6" s="8"/>
    </row>
    <row r="7" spans="1:15" x14ac:dyDescent="0.25">
      <c r="A7" s="21" t="s">
        <v>5</v>
      </c>
      <c r="B7" s="71"/>
      <c r="C7" s="63" t="e">
        <f t="shared" si="0"/>
        <v>#DIV/0!</v>
      </c>
      <c r="D7" s="50" t="e">
        <f>$N$2-(C6*$L$6*B7*$B$10)</f>
        <v>#DIV/0!</v>
      </c>
      <c r="E7" s="53" t="e">
        <f t="shared" si="1"/>
        <v>#DIV/0!</v>
      </c>
    </row>
    <row r="8" spans="1:15" x14ac:dyDescent="0.25">
      <c r="A8" s="70" t="s">
        <v>6</v>
      </c>
      <c r="B8" s="71"/>
      <c r="C8" s="73" t="e">
        <f t="shared" ref="C8:C9" si="2">((1/($B$10*B8))*$N$2)/$L$6</f>
        <v>#DIV/0!</v>
      </c>
      <c r="D8" s="50" t="e">
        <f t="shared" ref="D8:D9" si="3">$N$2-(C7*$L$6*B8*$B$10)</f>
        <v>#DIV/0!</v>
      </c>
      <c r="E8" s="53" t="e">
        <f t="shared" si="1"/>
        <v>#DIV/0!</v>
      </c>
    </row>
    <row r="9" spans="1:15" ht="15.75" thickBot="1" x14ac:dyDescent="0.3">
      <c r="A9" s="70" t="s">
        <v>7</v>
      </c>
      <c r="B9" s="71"/>
      <c r="C9" s="72" t="e">
        <f t="shared" si="2"/>
        <v>#DIV/0!</v>
      </c>
      <c r="D9" s="51" t="e">
        <f t="shared" si="3"/>
        <v>#DIV/0!</v>
      </c>
      <c r="E9" s="54" t="e">
        <f t="shared" si="1"/>
        <v>#DIV/0!</v>
      </c>
    </row>
    <row r="10" spans="1:15" ht="15.75" thickBot="1" x14ac:dyDescent="0.3">
      <c r="A10" s="22" t="s">
        <v>8</v>
      </c>
      <c r="B10" s="49"/>
    </row>
  </sheetData>
  <mergeCells count="3">
    <mergeCell ref="A1:B1"/>
    <mergeCell ref="K1:O1"/>
    <mergeCell ref="K2:L2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workbookViewId="0">
      <selection activeCell="D20" sqref="D20"/>
    </sheetView>
  </sheetViews>
  <sheetFormatPr baseColWidth="10" defaultRowHeight="15" x14ac:dyDescent="0.25"/>
  <cols>
    <col min="1" max="1" width="7.7109375" customWidth="1"/>
    <col min="2" max="2" width="7.28515625" customWidth="1"/>
    <col min="3" max="3" width="12.7109375" customWidth="1"/>
    <col min="4" max="4" width="14.28515625" customWidth="1"/>
    <col min="5" max="5" width="21.85546875" customWidth="1"/>
    <col min="6" max="6" width="15.140625" customWidth="1"/>
    <col min="7" max="7" width="7.5703125" customWidth="1"/>
    <col min="8" max="8" width="7.7109375" customWidth="1"/>
    <col min="9" max="9" width="6.7109375" customWidth="1"/>
    <col min="10" max="10" width="13.85546875" customWidth="1"/>
    <col min="11" max="11" width="6.85546875" customWidth="1"/>
    <col min="12" max="12" width="7" customWidth="1"/>
    <col min="13" max="13" width="5.140625" customWidth="1"/>
    <col min="14" max="14" width="6.7109375" customWidth="1"/>
  </cols>
  <sheetData>
    <row r="1" spans="1:15" ht="15.75" thickBot="1" x14ac:dyDescent="0.3">
      <c r="A1" s="77" t="s">
        <v>21</v>
      </c>
      <c r="B1" s="78"/>
      <c r="C1" s="55" t="s">
        <v>22</v>
      </c>
      <c r="D1" s="55" t="s">
        <v>23</v>
      </c>
      <c r="E1" s="56" t="s">
        <v>24</v>
      </c>
      <c r="F1" s="36" t="s">
        <v>15</v>
      </c>
      <c r="G1" s="37">
        <v>270</v>
      </c>
      <c r="H1" s="38" t="s">
        <v>16</v>
      </c>
      <c r="I1" s="37">
        <v>7800</v>
      </c>
      <c r="J1" s="41" t="s">
        <v>12</v>
      </c>
      <c r="K1" s="79" t="s">
        <v>11</v>
      </c>
      <c r="L1" s="80"/>
      <c r="M1" s="80"/>
      <c r="N1" s="80"/>
      <c r="O1" s="81"/>
    </row>
    <row r="2" spans="1:15" x14ac:dyDescent="0.25">
      <c r="A2" s="21" t="s">
        <v>0</v>
      </c>
      <c r="B2" s="48">
        <v>3.125</v>
      </c>
      <c r="C2" s="29">
        <f t="shared" ref="C2:C7" si="0">((1/($B$8*B2))*$N$2)/$L$6</f>
        <v>107.06181818181817</v>
      </c>
      <c r="D2" s="34"/>
      <c r="E2" s="35"/>
      <c r="F2" s="42" t="s">
        <v>17</v>
      </c>
      <c r="G2" s="39">
        <v>93</v>
      </c>
      <c r="H2" s="28" t="s">
        <v>16</v>
      </c>
      <c r="I2" s="40">
        <f>N2</f>
        <v>8300</v>
      </c>
      <c r="J2" s="43" t="s">
        <v>12</v>
      </c>
      <c r="K2" s="82" t="s">
        <v>14</v>
      </c>
      <c r="L2" s="83"/>
      <c r="M2" s="14" t="s">
        <v>9</v>
      </c>
      <c r="N2" s="15">
        <v>8300</v>
      </c>
      <c r="O2" s="16" t="s">
        <v>12</v>
      </c>
    </row>
    <row r="3" spans="1:15" ht="15.75" thickBot="1" x14ac:dyDescent="0.3">
      <c r="A3" s="21" t="s">
        <v>1</v>
      </c>
      <c r="B3" s="48">
        <v>2.2850000000000001</v>
      </c>
      <c r="C3" s="30">
        <f t="shared" si="0"/>
        <v>146.41933558782571</v>
      </c>
      <c r="D3" s="50">
        <f>$N$2-(C2*$L$6*B3*$B$8)</f>
        <v>2231.04</v>
      </c>
      <c r="E3" s="52">
        <f>$G$3-D3</f>
        <v>5768.96</v>
      </c>
      <c r="F3" s="44" t="s">
        <v>20</v>
      </c>
      <c r="G3" s="69">
        <v>8000</v>
      </c>
      <c r="H3" s="46" t="s">
        <v>12</v>
      </c>
      <c r="I3" s="45"/>
      <c r="J3" s="47"/>
      <c r="K3" s="18" t="s">
        <v>0</v>
      </c>
      <c r="L3" s="5">
        <v>3.5049999999999999</v>
      </c>
      <c r="M3" s="2" t="s">
        <v>9</v>
      </c>
      <c r="N3" s="4">
        <v>63</v>
      </c>
      <c r="O3" s="12" t="s">
        <v>10</v>
      </c>
    </row>
    <row r="4" spans="1:15" ht="15.75" thickBot="1" x14ac:dyDescent="0.3">
      <c r="A4" s="21" t="s">
        <v>2</v>
      </c>
      <c r="B4" s="48">
        <v>1.8149999999999999</v>
      </c>
      <c r="C4" s="30">
        <f t="shared" si="0"/>
        <v>184.33508640120212</v>
      </c>
      <c r="D4" s="50">
        <f>$N$2-(C3*$L$6*B4*$B$8)</f>
        <v>1707.2210065645522</v>
      </c>
      <c r="E4" s="53">
        <f t="shared" ref="E4:E7" si="1">$G$3-D4</f>
        <v>6292.7789934354478</v>
      </c>
      <c r="H4" s="28"/>
      <c r="I4" s="27"/>
      <c r="J4" s="11"/>
      <c r="K4" s="13" t="s">
        <v>8</v>
      </c>
      <c r="L4" s="5">
        <v>5</v>
      </c>
      <c r="M4" s="2"/>
      <c r="N4" s="3"/>
      <c r="O4" s="12"/>
    </row>
    <row r="5" spans="1:15" ht="15.75" thickBot="1" x14ac:dyDescent="0.3">
      <c r="A5" s="21" t="s">
        <v>3</v>
      </c>
      <c r="B5" s="48">
        <v>1.5249999999999999</v>
      </c>
      <c r="C5" s="30">
        <f t="shared" si="0"/>
        <v>219.38897168405364</v>
      </c>
      <c r="D5" s="50">
        <f>$N$2-(C4*$L$6*B5*$B$8)</f>
        <v>1326.1707988980716</v>
      </c>
      <c r="E5" s="53">
        <f t="shared" si="1"/>
        <v>6673.8292011019284</v>
      </c>
      <c r="F5" s="32" t="s">
        <v>18</v>
      </c>
      <c r="G5" s="25">
        <f>I1/(B7*G1*$L$6)</f>
        <v>3.3185071893792788</v>
      </c>
      <c r="H5" s="27"/>
      <c r="I5" s="3"/>
      <c r="J5" s="6"/>
      <c r="K5" s="19"/>
      <c r="L5" s="23"/>
      <c r="M5" s="3"/>
      <c r="N5" s="3"/>
      <c r="O5" s="12"/>
    </row>
    <row r="6" spans="1:15" ht="15.75" thickBot="1" x14ac:dyDescent="0.3">
      <c r="A6" s="21" t="s">
        <v>4</v>
      </c>
      <c r="B6" s="48">
        <v>1.32</v>
      </c>
      <c r="C6" s="30">
        <f t="shared" si="0"/>
        <v>253.46074380165285</v>
      </c>
      <c r="D6" s="50">
        <f>$N$2-(C5*$L$6*B6*$B$8)</f>
        <v>1115.7377049180323</v>
      </c>
      <c r="E6" s="53">
        <f t="shared" si="1"/>
        <v>6884.2622950819677</v>
      </c>
      <c r="F6" s="33" t="s">
        <v>19</v>
      </c>
      <c r="G6" s="26">
        <f>N2/(B8*G2*$L$6)</f>
        <v>3.5975073313782993</v>
      </c>
      <c r="H6" s="3"/>
      <c r="I6" s="3"/>
      <c r="J6" s="6"/>
      <c r="K6" s="20" t="s">
        <v>13</v>
      </c>
      <c r="L6" s="24">
        <f>(N2*(1/(L3*L4)))/N3</f>
        <v>7.5176052351515983</v>
      </c>
      <c r="M6" s="17"/>
      <c r="N6" s="7"/>
      <c r="O6" s="8"/>
    </row>
    <row r="7" spans="1:15" ht="15.75" thickBot="1" x14ac:dyDescent="0.3">
      <c r="A7" s="21" t="s">
        <v>5</v>
      </c>
      <c r="B7" s="48">
        <v>1.1579999999999999</v>
      </c>
      <c r="C7" s="31">
        <f t="shared" si="0"/>
        <v>288.91898257183232</v>
      </c>
      <c r="D7" s="51">
        <f>$N$2-(C6*$L$6*B7*$B$8)</f>
        <v>1018.6363636363649</v>
      </c>
      <c r="E7" s="54">
        <f t="shared" si="1"/>
        <v>6981.3636363636351</v>
      </c>
    </row>
    <row r="8" spans="1:15" ht="15.75" thickBot="1" x14ac:dyDescent="0.3">
      <c r="A8" s="22" t="s">
        <v>8</v>
      </c>
      <c r="B8" s="49">
        <v>3.3</v>
      </c>
      <c r="C8" s="1"/>
    </row>
    <row r="9" spans="1:15" x14ac:dyDescent="0.25">
      <c r="C9" s="1"/>
    </row>
    <row r="14" spans="1:15" x14ac:dyDescent="0.25">
      <c r="D14" s="76"/>
    </row>
    <row r="16" spans="1:15" x14ac:dyDescent="0.25">
      <c r="D16" s="74"/>
    </row>
    <row r="17" spans="5:10" x14ac:dyDescent="0.25">
      <c r="E17" s="76"/>
    </row>
    <row r="20" spans="5:10" x14ac:dyDescent="0.25">
      <c r="J20" s="75"/>
    </row>
  </sheetData>
  <mergeCells count="3">
    <mergeCell ref="A1:B1"/>
    <mergeCell ref="K1:O1"/>
    <mergeCell ref="K2:L2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workbookViewId="0">
      <selection activeCell="B3" sqref="B3"/>
    </sheetView>
  </sheetViews>
  <sheetFormatPr baseColWidth="10" defaultRowHeight="15" x14ac:dyDescent="0.25"/>
  <cols>
    <col min="1" max="1" width="7.7109375" customWidth="1"/>
    <col min="2" max="2" width="7.28515625" customWidth="1"/>
    <col min="3" max="3" width="12.7109375" customWidth="1"/>
    <col min="4" max="4" width="14.28515625" customWidth="1"/>
    <col min="5" max="5" width="21.85546875" customWidth="1"/>
    <col min="6" max="6" width="15.140625" customWidth="1"/>
    <col min="7" max="7" width="7.5703125" customWidth="1"/>
    <col min="8" max="8" width="7.7109375" customWidth="1"/>
    <col min="9" max="9" width="6.7109375" customWidth="1"/>
    <col min="11" max="11" width="6.85546875" customWidth="1"/>
    <col min="12" max="12" width="7" customWidth="1"/>
    <col min="13" max="13" width="5.140625" customWidth="1"/>
    <col min="14" max="14" width="6.7109375" customWidth="1"/>
    <col min="15" max="15" width="13.42578125" customWidth="1"/>
  </cols>
  <sheetData>
    <row r="1" spans="1:15" ht="15.75" thickBot="1" x14ac:dyDescent="0.3">
      <c r="A1" s="77" t="s">
        <v>21</v>
      </c>
      <c r="B1" s="78"/>
      <c r="C1" s="55" t="s">
        <v>22</v>
      </c>
      <c r="D1" s="55" t="s">
        <v>23</v>
      </c>
      <c r="E1" s="56" t="s">
        <v>24</v>
      </c>
      <c r="F1" s="36" t="s">
        <v>15</v>
      </c>
      <c r="G1" s="37">
        <v>210</v>
      </c>
      <c r="H1" s="38" t="s">
        <v>16</v>
      </c>
      <c r="I1" s="37">
        <v>6800</v>
      </c>
      <c r="J1" s="41" t="s">
        <v>12</v>
      </c>
      <c r="K1" s="79" t="s">
        <v>11</v>
      </c>
      <c r="L1" s="80"/>
      <c r="M1" s="80"/>
      <c r="N1" s="80"/>
      <c r="O1" s="81"/>
    </row>
    <row r="2" spans="1:15" x14ac:dyDescent="0.25">
      <c r="A2" s="21" t="s">
        <v>0</v>
      </c>
      <c r="B2" s="48">
        <v>2.36</v>
      </c>
      <c r="C2" s="29">
        <f t="shared" ref="C2:C7" si="0">((1/($B$8*B2))*$N$2)/$L$6</f>
        <v>84.912939710848121</v>
      </c>
      <c r="D2" s="34"/>
      <c r="E2" s="35"/>
      <c r="F2" s="42" t="s">
        <v>17</v>
      </c>
      <c r="G2" s="39">
        <v>85</v>
      </c>
      <c r="H2" s="28" t="s">
        <v>16</v>
      </c>
      <c r="I2" s="40">
        <f>N2</f>
        <v>7300</v>
      </c>
      <c r="J2" s="43" t="s">
        <v>12</v>
      </c>
      <c r="K2" s="82" t="s">
        <v>14</v>
      </c>
      <c r="L2" s="83"/>
      <c r="M2" s="14" t="s">
        <v>9</v>
      </c>
      <c r="N2" s="15">
        <v>7300</v>
      </c>
      <c r="O2" s="16" t="s">
        <v>12</v>
      </c>
    </row>
    <row r="3" spans="1:15" ht="15.75" thickBot="1" x14ac:dyDescent="0.3">
      <c r="A3" s="21" t="s">
        <v>1</v>
      </c>
      <c r="B3" s="48">
        <v>1.72</v>
      </c>
      <c r="C3" s="30">
        <f t="shared" si="0"/>
        <v>116.50845216139624</v>
      </c>
      <c r="D3" s="50">
        <f>$N$2-(C2*$L$6*B3*$B$8)</f>
        <v>1979.6610169491523</v>
      </c>
      <c r="E3" s="52">
        <f>$G$3-D3</f>
        <v>4820.3389830508477</v>
      </c>
      <c r="F3" s="44" t="s">
        <v>20</v>
      </c>
      <c r="G3" s="69">
        <v>6800</v>
      </c>
      <c r="H3" s="46" t="s">
        <v>12</v>
      </c>
      <c r="I3" s="45"/>
      <c r="J3" s="47"/>
      <c r="K3" s="18" t="s">
        <v>0</v>
      </c>
      <c r="L3" s="5">
        <v>3.5510000000000002</v>
      </c>
      <c r="M3" s="2" t="s">
        <v>9</v>
      </c>
      <c r="N3" s="4">
        <v>64</v>
      </c>
      <c r="O3" s="12" t="s">
        <v>10</v>
      </c>
    </row>
    <row r="4" spans="1:15" ht="15.75" thickBot="1" x14ac:dyDescent="0.3">
      <c r="A4" s="21" t="s">
        <v>2</v>
      </c>
      <c r="B4" s="48">
        <v>1.38</v>
      </c>
      <c r="C4" s="30">
        <f t="shared" si="0"/>
        <v>145.21343312869678</v>
      </c>
      <c r="D4" s="50">
        <f>$N$2-(C3*$L$6*B4*$B$8)</f>
        <v>1443.0232558139542</v>
      </c>
      <c r="E4" s="53">
        <f t="shared" ref="E4:E7" si="1">$G$3-D4</f>
        <v>5356.9767441860458</v>
      </c>
      <c r="H4" s="28"/>
      <c r="I4" s="27"/>
      <c r="J4" s="11"/>
      <c r="K4" s="13" t="s">
        <v>8</v>
      </c>
      <c r="L4" s="5">
        <v>3.6469999999999998</v>
      </c>
      <c r="M4" s="2"/>
      <c r="N4" s="3"/>
      <c r="O4" s="12"/>
    </row>
    <row r="5" spans="1:15" ht="15.75" thickBot="1" x14ac:dyDescent="0.3">
      <c r="A5" s="21" t="s">
        <v>3</v>
      </c>
      <c r="B5" s="48">
        <v>1.155</v>
      </c>
      <c r="C5" s="30">
        <f t="shared" si="0"/>
        <v>173.50176425766364</v>
      </c>
      <c r="D5" s="50">
        <f>$N$2-(C4*$L$6*B5*$B$8)</f>
        <v>1190.2173913043471</v>
      </c>
      <c r="E5" s="53">
        <f t="shared" si="1"/>
        <v>5609.7826086956529</v>
      </c>
      <c r="F5" s="32" t="s">
        <v>18</v>
      </c>
      <c r="G5" s="25">
        <f>I1/(B7*G1*$L$6)</f>
        <v>4.1355321982012523</v>
      </c>
      <c r="H5" s="27"/>
      <c r="I5" s="3"/>
      <c r="J5" s="6"/>
      <c r="K5" s="19"/>
      <c r="L5" s="23"/>
      <c r="M5" s="3"/>
      <c r="N5" s="3"/>
      <c r="O5" s="12"/>
    </row>
    <row r="6" spans="1:15" ht="15.75" thickBot="1" x14ac:dyDescent="0.3">
      <c r="A6" s="21" t="s">
        <v>4</v>
      </c>
      <c r="B6" s="48">
        <v>1</v>
      </c>
      <c r="C6" s="30">
        <f t="shared" si="0"/>
        <v>200.39453771760154</v>
      </c>
      <c r="D6" s="50">
        <f>$N$2-(C5*$L$6*B6*$B$8)</f>
        <v>979.65367965368023</v>
      </c>
      <c r="E6" s="53">
        <f t="shared" si="1"/>
        <v>5820.3463203463198</v>
      </c>
      <c r="F6" s="33" t="s">
        <v>19</v>
      </c>
      <c r="G6" s="26">
        <f>N2/(B8*G2*$L$6)</f>
        <v>2.357582796677665</v>
      </c>
      <c r="H6" s="3"/>
      <c r="I6" s="3"/>
      <c r="J6" s="6"/>
      <c r="K6" s="20" t="s">
        <v>13</v>
      </c>
      <c r="L6" s="24">
        <f>(N2*(1/(L3*L4)))/N3</f>
        <v>8.8075770373909208</v>
      </c>
      <c r="M6" s="17"/>
      <c r="N6" s="7"/>
      <c r="O6" s="8"/>
    </row>
    <row r="7" spans="1:15" ht="15.75" thickBot="1" x14ac:dyDescent="0.3">
      <c r="A7" s="21" t="s">
        <v>5</v>
      </c>
      <c r="B7" s="48">
        <v>0.88900000000000001</v>
      </c>
      <c r="C7" s="31">
        <f t="shared" si="0"/>
        <v>225.41567797255516</v>
      </c>
      <c r="D7" s="51">
        <f>$N$2-(C6*$L$6*B7*$B$8)</f>
        <v>810.30000000000018</v>
      </c>
      <c r="E7" s="54">
        <f t="shared" si="1"/>
        <v>5989.7</v>
      </c>
    </row>
    <row r="8" spans="1:15" ht="15.75" thickBot="1" x14ac:dyDescent="0.3">
      <c r="A8" s="22" t="s">
        <v>8</v>
      </c>
      <c r="B8" s="49">
        <v>4.1360000000000001</v>
      </c>
      <c r="C8" s="1"/>
    </row>
    <row r="9" spans="1:15" x14ac:dyDescent="0.25">
      <c r="C9" s="1"/>
    </row>
  </sheetData>
  <mergeCells count="3">
    <mergeCell ref="A1:B1"/>
    <mergeCell ref="K1:O1"/>
    <mergeCell ref="K2:L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BV3</vt:lpstr>
      <vt:lpstr>BV4</vt:lpstr>
      <vt:lpstr>BV5</vt:lpstr>
      <vt:lpstr>BV6</vt:lpstr>
      <vt:lpstr>BV7</vt:lpstr>
      <vt:lpstr>BV8</vt:lpstr>
      <vt:lpstr>Maserati Trofeo</vt:lpstr>
      <vt:lpstr>Mini ST200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GT-Alex</cp:lastModifiedBy>
  <dcterms:created xsi:type="dcterms:W3CDTF">2015-02-18T01:23:25Z</dcterms:created>
  <dcterms:modified xsi:type="dcterms:W3CDTF">2015-12-11T22:45:33Z</dcterms:modified>
</cp:coreProperties>
</file>