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el\Documents\AM2\"/>
    </mc:Choice>
  </mc:AlternateContent>
  <bookViews>
    <workbookView xWindow="0" yWindow="0" windowWidth="15300" windowHeight="4545"/>
  </bookViews>
  <sheets>
    <sheet name="Bil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J4" i="1"/>
  <c r="L4" i="1"/>
  <c r="D4" i="1"/>
  <c r="E4" i="1"/>
  <c r="G4" i="1"/>
  <c r="H4" i="1"/>
  <c r="C4" i="1"/>
  <c r="B4" i="1"/>
  <c r="K3" i="1"/>
  <c r="K4" i="1" s="1"/>
  <c r="I3" i="1"/>
  <c r="I4" i="1" s="1"/>
  <c r="I2" i="1"/>
  <c r="K2" i="1"/>
</calcChain>
</file>

<file path=xl/sharedStrings.xml><?xml version="1.0" encoding="utf-8"?>
<sst xmlns="http://schemas.openxmlformats.org/spreadsheetml/2006/main" count="15" uniqueCount="14">
  <si>
    <t>Valorisation</t>
  </si>
  <si>
    <t>Benefices Hebdo</t>
  </si>
  <si>
    <t>Taxe Alliance</t>
  </si>
  <si>
    <t>Impot</t>
  </si>
  <si>
    <t>Remboursement Hebdo</t>
  </si>
  <si>
    <t>Total à rembouser</t>
  </si>
  <si>
    <t>Part sur valorisation</t>
  </si>
  <si>
    <t>Masse salariale</t>
  </si>
  <si>
    <t>Part Remboursement sur Bénef</t>
  </si>
  <si>
    <t>Date</t>
  </si>
  <si>
    <t>Evol</t>
  </si>
  <si>
    <t>Moyenne TS</t>
  </si>
  <si>
    <t>TS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</si>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</sst>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7" formatCode="_-[$$-409]* #,##0.00_ ;_-[$$-409]* \-#,##0.00\ ;_-[$$-409]* &quot;-&quot;??_ ;_-@_ "/>
    <numFmt numFmtId="171" formatCode="_-[$$-409]* #,##0_ ;_-[$$-409]* \-#,##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7" fontId="0" fillId="0" borderId="0" xfId="0" applyNumberFormat="1"/>
    <xf numFmtId="9" fontId="0" fillId="0" borderId="0" xfId="3" applyFont="1"/>
    <xf numFmtId="0" fontId="2" fillId="0" borderId="1" xfId="0" applyFont="1" applyBorder="1" applyAlignment="1">
      <alignment horizontal="center"/>
    </xf>
    <xf numFmtId="9" fontId="3" fillId="2" borderId="1" xfId="3" applyFont="1" applyFill="1" applyBorder="1" applyAlignment="1">
      <alignment horizontal="center"/>
    </xf>
    <xf numFmtId="9" fontId="3" fillId="3" borderId="1" xfId="3" applyFont="1" applyFill="1" applyBorder="1" applyAlignment="1">
      <alignment horizontal="center"/>
    </xf>
    <xf numFmtId="9" fontId="0" fillId="4" borderId="1" xfId="3" applyFont="1" applyFill="1" applyBorder="1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71" fontId="3" fillId="2" borderId="1" xfId="1" applyNumberFormat="1" applyFont="1" applyFill="1" applyBorder="1" applyAlignment="1">
      <alignment horizontal="center"/>
    </xf>
    <xf numFmtId="171" fontId="3" fillId="2" borderId="1" xfId="2" applyNumberFormat="1" applyFont="1" applyFill="1" applyBorder="1" applyAlignment="1">
      <alignment horizontal="center"/>
    </xf>
    <xf numFmtId="171" fontId="3" fillId="2" borderId="1" xfId="0" applyNumberFormat="1" applyFont="1" applyFill="1" applyBorder="1" applyAlignment="1">
      <alignment horizontal="center"/>
    </xf>
    <xf numFmtId="171" fontId="3" fillId="3" borderId="1" xfId="3" applyNumberFormat="1" applyFont="1" applyFill="1" applyBorder="1" applyAlignment="1">
      <alignment horizontal="center"/>
    </xf>
    <xf numFmtId="171" fontId="3" fillId="3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8.85546875" bestFit="1" customWidth="1"/>
    <col min="2" max="2" width="15.28515625" bestFit="1" customWidth="1"/>
    <col min="3" max="3" width="18.42578125" bestFit="1" customWidth="1"/>
    <col min="4" max="4" width="14.140625" bestFit="1" customWidth="1"/>
    <col min="5" max="5" width="12.85546875" bestFit="1" customWidth="1"/>
    <col min="6" max="6" width="13.140625" bestFit="1" customWidth="1"/>
    <col min="7" max="7" width="12.42578125" bestFit="1" customWidth="1"/>
    <col min="8" max="8" width="25.5703125" bestFit="1" customWidth="1"/>
    <col min="9" max="9" width="33" bestFit="1" customWidth="1"/>
    <col min="10" max="10" width="19.42578125" bestFit="1" customWidth="1"/>
    <col min="11" max="11" width="20.85546875" bestFit="1" customWidth="1"/>
    <col min="12" max="12" width="17" bestFit="1" customWidth="1"/>
  </cols>
  <sheetData>
    <row r="1" spans="1:12" x14ac:dyDescent="0.25">
      <c r="A1" s="15" t="s">
        <v>9</v>
      </c>
      <c r="B1" s="3" t="s">
        <v>0</v>
      </c>
      <c r="C1" s="3" t="s">
        <v>1</v>
      </c>
      <c r="D1" s="3" t="s">
        <v>2</v>
      </c>
      <c r="E1" s="3" t="s">
        <v>12</v>
      </c>
      <c r="F1" s="3" t="s">
        <v>11</v>
      </c>
      <c r="G1" s="3" t="s">
        <v>3</v>
      </c>
      <c r="H1" s="3" t="s">
        <v>4</v>
      </c>
      <c r="I1" s="3" t="s">
        <v>8</v>
      </c>
      <c r="J1" s="3" t="s">
        <v>5</v>
      </c>
      <c r="K1" s="3" t="s">
        <v>6</v>
      </c>
      <c r="L1" s="3" t="s">
        <v>7</v>
      </c>
    </row>
    <row r="2" spans="1:12" x14ac:dyDescent="0.25">
      <c r="A2" s="7">
        <v>42367</v>
      </c>
      <c r="B2" s="10">
        <v>2630780962</v>
      </c>
      <c r="C2" s="11">
        <v>180942099</v>
      </c>
      <c r="D2" s="10">
        <v>183559</v>
      </c>
      <c r="E2" s="10">
        <v>21320308</v>
      </c>
      <c r="F2" s="10" t="s">
        <v>13</v>
      </c>
      <c r="G2" s="10">
        <v>5918865</v>
      </c>
      <c r="H2" s="10">
        <v>69817276</v>
      </c>
      <c r="I2" s="4">
        <f>H2/C2</f>
        <v>0.38585423948243247</v>
      </c>
      <c r="J2" s="11">
        <v>1533744120</v>
      </c>
      <c r="K2" s="4">
        <f>J2/B2</f>
        <v>0.58299955114241087</v>
      </c>
      <c r="L2" s="12">
        <v>2427074</v>
      </c>
    </row>
    <row r="3" spans="1:12" x14ac:dyDescent="0.25">
      <c r="A3" s="8">
        <v>42460</v>
      </c>
      <c r="B3" s="13">
        <v>4824249335</v>
      </c>
      <c r="C3" s="14">
        <v>364667923</v>
      </c>
      <c r="D3" s="14">
        <v>617307</v>
      </c>
      <c r="E3" s="14">
        <v>40045937</v>
      </c>
      <c r="F3" s="14">
        <f>(40045937+40563720+38246173+37498948+36020404+37824642+35128830)/7</f>
        <v>37904093.428571425</v>
      </c>
      <c r="G3" s="14">
        <v>31438354</v>
      </c>
      <c r="H3" s="14">
        <v>70148237</v>
      </c>
      <c r="I3" s="5">
        <f>H3/C3</f>
        <v>0.192361961597593</v>
      </c>
      <c r="J3" s="14">
        <v>1423354347</v>
      </c>
      <c r="K3" s="5">
        <f>J3/B3</f>
        <v>0.29504162164122472</v>
      </c>
      <c r="L3" s="14">
        <v>5124702</v>
      </c>
    </row>
    <row r="4" spans="1:12" x14ac:dyDescent="0.25">
      <c r="A4" s="9" t="s">
        <v>10</v>
      </c>
      <c r="B4" s="6">
        <f>(B3-B2)/B2</f>
        <v>0.83377080976458728</v>
      </c>
      <c r="C4" s="6">
        <f>(C3-C2)/C2</f>
        <v>1.0153846175952672</v>
      </c>
      <c r="D4" s="6">
        <f t="shared" ref="D4:H4" si="0">(D3-D2)/D2</f>
        <v>2.3629895564913732</v>
      </c>
      <c r="E4" s="6">
        <f t="shared" si="0"/>
        <v>0.87830011648987438</v>
      </c>
      <c r="F4" s="6" t="s">
        <v>13</v>
      </c>
      <c r="G4" s="6">
        <f t="shared" si="0"/>
        <v>4.3115511166414509</v>
      </c>
      <c r="H4" s="6">
        <f t="shared" si="0"/>
        <v>4.7403883245172732E-3</v>
      </c>
      <c r="I4" s="6">
        <f t="shared" ref="I4" si="1">(I3-I2)/I2</f>
        <v>-0.50146469336291677</v>
      </c>
      <c r="J4" s="6">
        <f t="shared" ref="J4" si="2">(J3-J2)/J2</f>
        <v>-7.1974048056986192E-2</v>
      </c>
      <c r="K4" s="6">
        <f t="shared" ref="K4" si="3">(K3-K2)/K2</f>
        <v>-0.49392478765536113</v>
      </c>
      <c r="L4" s="6">
        <f t="shared" ref="L4" si="4">(L3-L2)/L2</f>
        <v>1.1114733213738024</v>
      </c>
    </row>
    <row r="5" spans="1:12" x14ac:dyDescent="0.25">
      <c r="E5" s="2"/>
      <c r="F5" s="2"/>
    </row>
    <row r="6" spans="1:12" x14ac:dyDescent="0.25">
      <c r="B6" s="1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 Le Pape</dc:creator>
  <cp:lastModifiedBy>Gael Le Pape</cp:lastModifiedBy>
  <dcterms:created xsi:type="dcterms:W3CDTF">2016-03-31T16:00:18Z</dcterms:created>
  <dcterms:modified xsi:type="dcterms:W3CDTF">2016-03-31T16:29:05Z</dcterms:modified>
</cp:coreProperties>
</file>