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IXTINE\Downloads\Swapenz\CCE Hippique\"/>
    </mc:Choice>
  </mc:AlternateContent>
  <bookViews>
    <workbookView xWindow="0" yWindow="0" windowWidth="20490" windowHeight="7755"/>
  </bookViews>
  <sheets>
    <sheet name="Feuil2" sheetId="2" r:id="rId1"/>
  </sheets>
  <calcPr calcId="152511"/>
</workbook>
</file>

<file path=xl/calcChain.xml><?xml version="1.0" encoding="utf-8"?>
<calcChain xmlns="http://schemas.openxmlformats.org/spreadsheetml/2006/main">
  <c r="W34" i="2" l="1"/>
  <c r="C35" i="2" l="1"/>
  <c r="C36" i="2"/>
  <c r="C37" i="2"/>
  <c r="C38" i="2"/>
  <c r="C39" i="2"/>
  <c r="C40" i="2"/>
  <c r="C41" i="2"/>
  <c r="C42" i="2"/>
  <c r="C43" i="2"/>
  <c r="C44" i="2"/>
  <c r="C45" i="2"/>
  <c r="C46" i="2"/>
  <c r="C47" i="2"/>
  <c r="N5" i="2"/>
  <c r="M35" i="2" s="1"/>
  <c r="N6" i="2"/>
  <c r="M36" i="2" s="1"/>
  <c r="N7" i="2"/>
  <c r="M37" i="2" s="1"/>
  <c r="N8" i="2"/>
  <c r="M38" i="2" s="1"/>
  <c r="N9" i="2"/>
  <c r="M39" i="2" s="1"/>
  <c r="N10" i="2"/>
  <c r="M40" i="2" s="1"/>
  <c r="N11" i="2"/>
  <c r="M41" i="2" s="1"/>
  <c r="N12" i="2"/>
  <c r="M42" i="2" s="1"/>
  <c r="N13" i="2"/>
  <c r="M43" i="2" s="1"/>
  <c r="N14" i="2"/>
  <c r="M44" i="2" s="1"/>
  <c r="N15" i="2"/>
  <c r="M45" i="2" s="1"/>
  <c r="N16" i="2"/>
  <c r="M46" i="2" s="1"/>
  <c r="N17" i="2"/>
  <c r="M47" i="2" s="1"/>
  <c r="U5" i="2"/>
  <c r="U6" i="2"/>
  <c r="U7" i="2"/>
  <c r="U8" i="2"/>
  <c r="U9" i="2"/>
  <c r="U10" i="2"/>
  <c r="U11" i="2"/>
  <c r="U12" i="2"/>
  <c r="U13" i="2"/>
  <c r="U14" i="2"/>
  <c r="U15" i="2"/>
  <c r="U16" i="2"/>
  <c r="U17" i="2"/>
  <c r="I5" i="2"/>
  <c r="H35" i="2" s="1"/>
  <c r="I6" i="2"/>
  <c r="H36" i="2" s="1"/>
  <c r="I7" i="2"/>
  <c r="H37" i="2" s="1"/>
  <c r="I8" i="2"/>
  <c r="H38" i="2" s="1"/>
  <c r="I9" i="2"/>
  <c r="H39" i="2" s="1"/>
  <c r="I10" i="2"/>
  <c r="H40" i="2" s="1"/>
  <c r="I11" i="2"/>
  <c r="H41" i="2" s="1"/>
  <c r="I12" i="2"/>
  <c r="H42" i="2" s="1"/>
  <c r="I13" i="2"/>
  <c r="H43" i="2" s="1"/>
  <c r="I14" i="2"/>
  <c r="H44" i="2" s="1"/>
  <c r="I15" i="2"/>
  <c r="H45" i="2" s="1"/>
  <c r="I16" i="2"/>
  <c r="H46" i="2" s="1"/>
  <c r="I17" i="2"/>
  <c r="H47" i="2" s="1"/>
  <c r="S35" i="2"/>
  <c r="S36" i="2"/>
  <c r="S37" i="2"/>
  <c r="S38" i="2"/>
  <c r="S39" i="2"/>
  <c r="S40" i="2"/>
  <c r="S41" i="2"/>
  <c r="S42" i="2"/>
  <c r="S43" i="2"/>
  <c r="S44" i="2"/>
  <c r="S45" i="2"/>
  <c r="S46" i="2"/>
  <c r="S47" i="2"/>
  <c r="T36" i="2" l="1"/>
  <c r="U36" i="2" s="1"/>
  <c r="T44" i="2"/>
  <c r="U44" i="2" s="1"/>
  <c r="T45" i="2"/>
  <c r="U45" i="2" s="1"/>
  <c r="T41" i="2"/>
  <c r="U41" i="2" s="1"/>
  <c r="T37" i="2"/>
  <c r="U37" i="2" s="1"/>
  <c r="T47" i="2"/>
  <c r="U47" i="2" s="1"/>
  <c r="T46" i="2"/>
  <c r="U46" i="2" s="1"/>
  <c r="T35" i="2"/>
  <c r="U35" i="2" s="1"/>
  <c r="T43" i="2"/>
  <c r="U43" i="2" s="1"/>
  <c r="T42" i="2"/>
  <c r="U42" i="2" s="1"/>
  <c r="T40" i="2"/>
  <c r="U40" i="2" s="1"/>
  <c r="T39" i="2"/>
  <c r="U39" i="2" s="1"/>
  <c r="T38" i="2"/>
  <c r="U38" i="2" s="1"/>
  <c r="S34" i="2"/>
  <c r="U4" i="2"/>
  <c r="N4" i="2" l="1"/>
  <c r="M34" i="2" l="1"/>
  <c r="C34" i="2"/>
  <c r="I4" i="2"/>
  <c r="H34" i="2" s="1"/>
  <c r="T34" i="2" l="1"/>
  <c r="U34" i="2" s="1"/>
</calcChain>
</file>

<file path=xl/sharedStrings.xml><?xml version="1.0" encoding="utf-8"?>
<sst xmlns="http://schemas.openxmlformats.org/spreadsheetml/2006/main" count="239" uniqueCount="113">
  <si>
    <t>Etat général</t>
  </si>
  <si>
    <t>Compétitivité</t>
  </si>
  <si>
    <t>Total</t>
  </si>
  <si>
    <t>Prédilection</t>
  </si>
  <si>
    <t>Santé</t>
  </si>
  <si>
    <t>Moral</t>
  </si>
  <si>
    <t>Confiance</t>
  </si>
  <si>
    <t>Energie</t>
  </si>
  <si>
    <t>Qualités</t>
  </si>
  <si>
    <t>Défauts</t>
  </si>
  <si>
    <t>Total qualités/défauts</t>
  </si>
  <si>
    <t>Total points totaux</t>
  </si>
  <si>
    <t>Capacité 3</t>
  </si>
  <si>
    <t>Total cap. phy.</t>
  </si>
  <si>
    <t>Discipline * 0,3</t>
  </si>
  <si>
    <t>Ferrure</t>
  </si>
  <si>
    <t>Total état général * 0,2</t>
  </si>
  <si>
    <t>Total caps phy. * 0,3</t>
  </si>
  <si>
    <t>Compétitivité * 0,05</t>
  </si>
  <si>
    <t>Total état de santé</t>
  </si>
  <si>
    <t>Couple</t>
  </si>
  <si>
    <t>Catégorie</t>
  </si>
  <si>
    <t>Impact prédilection</t>
  </si>
  <si>
    <t>Impact cavalier</t>
  </si>
  <si>
    <t>Total avec impacts</t>
  </si>
  <si>
    <t>Impact état général et ferrure</t>
  </si>
  <si>
    <t>Kannone / Alleke</t>
  </si>
  <si>
    <t>Non</t>
  </si>
  <si>
    <t>Fragile</t>
  </si>
  <si>
    <t>Exclusive - Renfermée</t>
  </si>
  <si>
    <t>Crowcastle / Snowy Dust</t>
  </si>
  <si>
    <t>Oui</t>
  </si>
  <si>
    <t>Robuste</t>
  </si>
  <si>
    <t>Volontaire - Flexible</t>
  </si>
  <si>
    <t>Exclusive - Sensible</t>
  </si>
  <si>
    <t>Olympe / Wings of an Angel</t>
  </si>
  <si>
    <t>Normal</t>
  </si>
  <si>
    <t>Fiable - Adorable</t>
  </si>
  <si>
    <t>Immature - Emotif</t>
  </si>
  <si>
    <t>Olympe / Little Cherry</t>
  </si>
  <si>
    <t>Doux - Equilibré</t>
  </si>
  <si>
    <t>Alextrem / Kimjoy</t>
  </si>
  <si>
    <t>Câlin - Infatigable</t>
  </si>
  <si>
    <t>Capricieux - Testeur</t>
  </si>
  <si>
    <t>Sweeney / Lullaby</t>
  </si>
  <si>
    <t>Sociable - Impliquée</t>
  </si>
  <si>
    <t>Deeplies / Quartz</t>
  </si>
  <si>
    <t>Fiable - Réactif</t>
  </si>
  <si>
    <t>Ikyrel / Kadzakh</t>
  </si>
  <si>
    <t>Archibald / Windhover</t>
  </si>
  <si>
    <t>Ordinateur / Solow</t>
  </si>
  <si>
    <t>Ordinateur / Native Dancer</t>
  </si>
  <si>
    <t>Voltaire / Southern Dixie Rose</t>
  </si>
  <si>
    <t>Emotive - Sensible</t>
  </si>
  <si>
    <t>Lil Away / Snakestarter</t>
  </si>
  <si>
    <t>Brusque - Dominant</t>
  </si>
  <si>
    <t>Curieux - Equilibré</t>
  </si>
  <si>
    <t>Capricieux - Egocentrique</t>
  </si>
  <si>
    <t>Ordinateur / Daylami</t>
  </si>
  <si>
    <t>Motivé - Dévoué</t>
  </si>
  <si>
    <t>Agressif - Sensible</t>
  </si>
  <si>
    <t>Attachant - Loyal</t>
  </si>
  <si>
    <t>Rancunier - Etourdi</t>
  </si>
  <si>
    <t>Drôle - Sociable</t>
  </si>
  <si>
    <t>Epreuve de trot monté</t>
  </si>
  <si>
    <t>Trot monté</t>
  </si>
  <si>
    <t>Obéissance</t>
  </si>
  <si>
    <t>Contrôle</t>
  </si>
  <si>
    <t>Sagesse, fermeté</t>
  </si>
  <si>
    <t>Concentré, appliqué, dynamique</t>
  </si>
  <si>
    <t>Solitaire, négligeant, précipité</t>
  </si>
  <si>
    <t>Sensible - Susceptible</t>
  </si>
  <si>
    <t>Brusque - Susceptible</t>
  </si>
  <si>
    <t>Tenace - Vaillant</t>
  </si>
  <si>
    <t>Imprévisible - Susceptible</t>
  </si>
  <si>
    <t>Tenace - Malin</t>
  </si>
  <si>
    <r>
      <rPr>
        <b/>
        <sz val="18"/>
        <rFont val="Calibri"/>
        <family val="2"/>
      </rPr>
      <t>Concentrée</t>
    </r>
    <r>
      <rPr>
        <sz val="18"/>
        <rFont val="Calibri"/>
        <family val="2"/>
      </rPr>
      <t xml:space="preserve"> - Vaillante</t>
    </r>
  </si>
  <si>
    <r>
      <t xml:space="preserve">Attachante - </t>
    </r>
    <r>
      <rPr>
        <b/>
        <sz val="18"/>
        <color rgb="FF000000"/>
        <rFont val="Calibri"/>
        <family val="2"/>
      </rPr>
      <t>Appliquée</t>
    </r>
  </si>
  <si>
    <r>
      <t xml:space="preserve">Emotif - </t>
    </r>
    <r>
      <rPr>
        <b/>
        <sz val="18"/>
        <color rgb="FF000000"/>
        <rFont val="Calibri"/>
        <family val="2"/>
      </rPr>
      <t>Solitaire</t>
    </r>
  </si>
  <si>
    <r>
      <t xml:space="preserve">Dominant - </t>
    </r>
    <r>
      <rPr>
        <b/>
        <sz val="18"/>
        <color rgb="FF000000"/>
        <rFont val="Calibri"/>
        <family val="2"/>
      </rPr>
      <t>Précipité</t>
    </r>
  </si>
  <si>
    <t>1er</t>
  </si>
  <si>
    <t>2ème</t>
  </si>
  <si>
    <t>3ème</t>
  </si>
  <si>
    <t>4ème</t>
  </si>
  <si>
    <t>5ème</t>
  </si>
  <si>
    <t>6ème</t>
  </si>
  <si>
    <t>10 pts</t>
  </si>
  <si>
    <t>9 pts</t>
  </si>
  <si>
    <t>8 pts</t>
  </si>
  <si>
    <t>7 pts</t>
  </si>
  <si>
    <t>6 pts</t>
  </si>
  <si>
    <t>5 pts</t>
  </si>
  <si>
    <t>Catégorie 1</t>
  </si>
  <si>
    <t>Snowy Dust</t>
  </si>
  <si>
    <t>Lullaby</t>
  </si>
  <si>
    <t>Wings OAA</t>
  </si>
  <si>
    <t>Alleke</t>
  </si>
  <si>
    <t>Kimjoy</t>
  </si>
  <si>
    <t>Little Cherry</t>
  </si>
  <si>
    <t>Catégorie 2</t>
  </si>
  <si>
    <t>Native Dancer</t>
  </si>
  <si>
    <t>Quartz</t>
  </si>
  <si>
    <t>Solow</t>
  </si>
  <si>
    <t>Windhover</t>
  </si>
  <si>
    <t>Catégorie 3</t>
  </si>
  <si>
    <t>Snakestarter</t>
  </si>
  <si>
    <t>Kadzakh</t>
  </si>
  <si>
    <t>Daylami</t>
  </si>
  <si>
    <t>Southern Dixie Rose</t>
  </si>
  <si>
    <t>Wings Of An Angel</t>
  </si>
  <si>
    <t>Haies</t>
  </si>
  <si>
    <t>Galop</t>
  </si>
  <si>
    <t>Wings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</si>
</sst>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%"/>
  </numFmts>
  <fonts count="11" x14ac:knownFonts="1">
    <font>
      <sz val="11"/>
      <color rgb="FF000000"/>
      <name val="Calibri"/>
      <family val="2"/>
    </font>
    <font>
      <sz val="18"/>
      <color rgb="FF000000"/>
      <name val="Calibri"/>
      <family val="2"/>
    </font>
    <font>
      <b/>
      <sz val="18"/>
      <color rgb="FF000000"/>
      <name val="Calibri"/>
      <family val="2"/>
    </font>
    <font>
      <i/>
      <sz val="18"/>
      <color rgb="FF000000"/>
      <name val="Calibri"/>
      <family val="2"/>
    </font>
    <font>
      <i/>
      <sz val="16"/>
      <color theme="0" tint="-0.499984740745262"/>
      <name val="Calibri"/>
      <family val="2"/>
    </font>
    <font>
      <sz val="18"/>
      <color theme="0" tint="-0.499984740745262"/>
      <name val="Calibri"/>
      <family val="2"/>
    </font>
    <font>
      <b/>
      <sz val="18"/>
      <color rgb="FFC00000"/>
      <name val="Calibri"/>
      <family val="2"/>
    </font>
    <font>
      <sz val="18"/>
      <name val="Calibri"/>
      <family val="2"/>
    </font>
    <font>
      <b/>
      <sz val="22"/>
      <color rgb="FF000000"/>
      <name val="Calibri"/>
      <family val="2"/>
    </font>
    <font>
      <i/>
      <sz val="14"/>
      <color rgb="FF000000"/>
      <name val="Calibri"/>
      <family val="2"/>
    </font>
    <font>
      <b/>
      <sz val="18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lightUp"/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164" fontId="1" fillId="0" borderId="0" xfId="0" applyNumberFormat="1" applyFont="1"/>
    <xf numFmtId="164" fontId="2" fillId="0" borderId="0" xfId="0" applyNumberFormat="1" applyFont="1"/>
    <xf numFmtId="0" fontId="1" fillId="3" borderId="0" xfId="0" applyFont="1" applyFill="1" applyBorder="1"/>
    <xf numFmtId="164" fontId="6" fillId="8" borderId="0" xfId="0" applyNumberFormat="1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2" fillId="7" borderId="2" xfId="0" applyFont="1" applyFill="1" applyBorder="1" applyAlignment="1">
      <alignment horizontal="center" vertical="center" wrapText="1"/>
    </xf>
    <xf numFmtId="0" fontId="2" fillId="7" borderId="2" xfId="0" applyFont="1" applyFill="1" applyBorder="1" applyAlignment="1">
      <alignment horizontal="center" vertical="center"/>
    </xf>
    <xf numFmtId="0" fontId="1" fillId="7" borderId="2" xfId="0" applyFont="1" applyFill="1" applyBorder="1"/>
    <xf numFmtId="164" fontId="2" fillId="7" borderId="2" xfId="0" applyNumberFormat="1" applyFont="1" applyFill="1" applyBorder="1" applyAlignment="1">
      <alignment horizontal="center" vertical="center" wrapText="1"/>
    </xf>
    <xf numFmtId="0" fontId="1" fillId="7" borderId="2" xfId="0" applyFont="1" applyFill="1" applyBorder="1" applyAlignment="1">
      <alignment horizontal="right"/>
    </xf>
    <xf numFmtId="0" fontId="2" fillId="7" borderId="3" xfId="0" applyFont="1" applyFill="1" applyBorder="1" applyAlignment="1">
      <alignment horizontal="center" vertical="center"/>
    </xf>
    <xf numFmtId="0" fontId="1" fillId="5" borderId="0" xfId="0" applyFont="1" applyFill="1" applyBorder="1" applyAlignment="1">
      <alignment horizontal="center"/>
    </xf>
    <xf numFmtId="0" fontId="1" fillId="4" borderId="0" xfId="0" applyFont="1" applyFill="1" applyBorder="1" applyAlignment="1">
      <alignment horizontal="center"/>
    </xf>
    <xf numFmtId="0" fontId="1" fillId="8" borderId="5" xfId="0" applyFont="1" applyFill="1" applyBorder="1"/>
    <xf numFmtId="0" fontId="1" fillId="2" borderId="0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1" fillId="5" borderId="7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3" borderId="7" xfId="0" applyFont="1" applyFill="1" applyBorder="1"/>
    <xf numFmtId="0" fontId="1" fillId="4" borderId="7" xfId="0" applyFont="1" applyFill="1" applyBorder="1" applyAlignment="1">
      <alignment horizontal="center"/>
    </xf>
    <xf numFmtId="164" fontId="6" fillId="8" borderId="7" xfId="0" applyNumberFormat="1" applyFont="1" applyFill="1" applyBorder="1" applyAlignment="1">
      <alignment horizontal="center" vertical="center"/>
    </xf>
    <xf numFmtId="0" fontId="1" fillId="8" borderId="8" xfId="0" applyFont="1" applyFill="1" applyBorder="1"/>
    <xf numFmtId="164" fontId="1" fillId="4" borderId="0" xfId="0" applyNumberFormat="1" applyFont="1" applyFill="1" applyBorder="1" applyAlignment="1">
      <alignment horizontal="center"/>
    </xf>
    <xf numFmtId="0" fontId="1" fillId="5" borderId="0" xfId="0" applyNumberFormat="1" applyFont="1" applyFill="1" applyBorder="1" applyAlignment="1">
      <alignment horizontal="center"/>
    </xf>
    <xf numFmtId="0" fontId="4" fillId="4" borderId="0" xfId="0" applyFont="1" applyFill="1" applyBorder="1" applyAlignment="1">
      <alignment horizontal="center"/>
    </xf>
    <xf numFmtId="1" fontId="1" fillId="4" borderId="0" xfId="0" applyNumberFormat="1" applyFont="1" applyFill="1" applyBorder="1" applyAlignment="1">
      <alignment horizontal="center"/>
    </xf>
    <xf numFmtId="164" fontId="1" fillId="4" borderId="7" xfId="0" applyNumberFormat="1" applyFont="1" applyFill="1" applyBorder="1" applyAlignment="1">
      <alignment horizontal="center"/>
    </xf>
    <xf numFmtId="0" fontId="1" fillId="5" borderId="7" xfId="0" applyNumberFormat="1" applyFont="1" applyFill="1" applyBorder="1" applyAlignment="1">
      <alignment horizontal="center"/>
    </xf>
    <xf numFmtId="0" fontId="1" fillId="8" borderId="0" xfId="0" applyFont="1" applyFill="1" applyBorder="1" applyAlignment="1">
      <alignment horizontal="center"/>
    </xf>
    <xf numFmtId="0" fontId="1" fillId="8" borderId="5" xfId="0" applyFont="1" applyFill="1" applyBorder="1" applyAlignment="1">
      <alignment horizontal="center"/>
    </xf>
    <xf numFmtId="0" fontId="1" fillId="8" borderId="7" xfId="0" applyFont="1" applyFill="1" applyBorder="1" applyAlignment="1">
      <alignment horizontal="center"/>
    </xf>
    <xf numFmtId="0" fontId="1" fillId="8" borderId="8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0" fontId="1" fillId="8" borderId="6" xfId="0" applyFont="1" applyFill="1" applyBorder="1" applyAlignment="1">
      <alignment horizontal="center"/>
    </xf>
    <xf numFmtId="0" fontId="2" fillId="6" borderId="2" xfId="0" applyFont="1" applyFill="1" applyBorder="1" applyAlignment="1">
      <alignment horizontal="center" vertical="center"/>
    </xf>
    <xf numFmtId="0" fontId="7" fillId="8" borderId="4" xfId="0" applyFont="1" applyFill="1" applyBorder="1" applyAlignment="1">
      <alignment horizontal="center"/>
    </xf>
    <xf numFmtId="0" fontId="8" fillId="0" borderId="0" xfId="0" applyFont="1"/>
    <xf numFmtId="164" fontId="7" fillId="4" borderId="0" xfId="0" applyNumberFormat="1" applyFont="1" applyFill="1" applyBorder="1" applyAlignment="1">
      <alignment horizontal="center"/>
    </xf>
    <xf numFmtId="165" fontId="1" fillId="4" borderId="0" xfId="0" applyNumberFormat="1" applyFont="1" applyFill="1" applyBorder="1" applyAlignment="1">
      <alignment horizontal="center"/>
    </xf>
    <xf numFmtId="165" fontId="1" fillId="4" borderId="7" xfId="0" applyNumberFormat="1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7" fillId="5" borderId="0" xfId="0" applyFont="1" applyFill="1" applyBorder="1" applyAlignment="1">
      <alignment horizontal="center"/>
    </xf>
    <xf numFmtId="0" fontId="7" fillId="4" borderId="0" xfId="0" applyFont="1" applyFill="1" applyBorder="1" applyAlignment="1">
      <alignment horizontal="center"/>
    </xf>
    <xf numFmtId="0" fontId="1" fillId="8" borderId="0" xfId="0" applyNumberFormat="1" applyFont="1" applyFill="1" applyBorder="1" applyAlignment="1">
      <alignment horizontal="center"/>
    </xf>
    <xf numFmtId="0" fontId="1" fillId="8" borderId="7" xfId="0" applyNumberFormat="1" applyFont="1" applyFill="1" applyBorder="1" applyAlignment="1">
      <alignment horizontal="center"/>
    </xf>
    <xf numFmtId="0" fontId="7" fillId="8" borderId="0" xfId="0" applyNumberFormat="1" applyFont="1" applyFill="1" applyBorder="1" applyAlignment="1">
      <alignment horizontal="center" vertical="center"/>
    </xf>
    <xf numFmtId="0" fontId="7" fillId="8" borderId="5" xfId="0" applyFont="1" applyFill="1" applyBorder="1" applyAlignment="1">
      <alignment vertical="center"/>
    </xf>
    <xf numFmtId="0" fontId="2" fillId="6" borderId="3" xfId="0" applyFont="1" applyFill="1" applyBorder="1" applyAlignment="1">
      <alignment horizontal="center" vertical="center"/>
    </xf>
    <xf numFmtId="0" fontId="1" fillId="0" borderId="4" xfId="0" applyFont="1" applyBorder="1"/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1" fillId="0" borderId="9" xfId="0" applyFont="1" applyBorder="1"/>
    <xf numFmtId="0" fontId="2" fillId="0" borderId="9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1" fillId="0" borderId="9" xfId="0" applyFont="1" applyBorder="1" applyAlignment="1">
      <alignment horizontal="center"/>
    </xf>
    <xf numFmtId="0" fontId="1" fillId="0" borderId="9" xfId="0" applyFont="1" applyBorder="1" applyAlignment="1">
      <alignment horizontal="center" vertical="center"/>
    </xf>
  </cellXfs>
  <cellStyles count="1">
    <cellStyle name="Normal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W78"/>
  <sheetViews>
    <sheetView tabSelected="1" topLeftCell="O58" zoomScale="60" zoomScaleNormal="60" workbookViewId="0">
      <selection activeCell="W75" sqref="W75"/>
    </sheetView>
  </sheetViews>
  <sheetFormatPr baseColWidth="10" defaultRowHeight="23.25" x14ac:dyDescent="0.35"/>
  <cols>
    <col min="1" max="1" width="11.42578125" style="1"/>
    <col min="2" max="2" width="43.42578125" style="1" customWidth="1"/>
    <col min="3" max="3" width="39.140625" style="1" customWidth="1"/>
    <col min="4" max="4" width="31" style="1" customWidth="1"/>
    <col min="5" max="5" width="26.5703125" style="1" customWidth="1"/>
    <col min="6" max="6" width="23.7109375" style="1" customWidth="1"/>
    <col min="7" max="7" width="21.140625" style="1" customWidth="1"/>
    <col min="8" max="8" width="20.7109375" style="1" customWidth="1"/>
    <col min="9" max="9" width="24.85546875" style="1" customWidth="1"/>
    <col min="10" max="10" width="12.42578125" style="1" customWidth="1"/>
    <col min="11" max="11" width="14.7109375" style="1" customWidth="1"/>
    <col min="12" max="12" width="13.85546875" style="1" customWidth="1"/>
    <col min="13" max="13" width="18" style="1" customWidth="1"/>
    <col min="14" max="14" width="28.85546875" style="1" customWidth="1"/>
    <col min="15" max="15" width="32.85546875" style="1" customWidth="1"/>
    <col min="16" max="16" width="31.5703125" style="1" customWidth="1"/>
    <col min="17" max="17" width="32.140625" style="1" customWidth="1"/>
    <col min="18" max="18" width="36.28515625" style="1" customWidth="1"/>
    <col min="19" max="19" width="34.140625" style="1" customWidth="1"/>
    <col min="20" max="20" width="24.42578125" style="1" customWidth="1"/>
    <col min="21" max="21" width="30.5703125" style="1" customWidth="1"/>
    <col min="22" max="22" width="14.42578125" style="1" customWidth="1"/>
    <col min="23" max="23" width="52.5703125" style="1" customWidth="1"/>
    <col min="24" max="16384" width="11.42578125" style="1"/>
  </cols>
  <sheetData>
    <row r="1" spans="2:22" ht="28.5" x14ac:dyDescent="0.45">
      <c r="B1" s="40" t="s">
        <v>64</v>
      </c>
      <c r="Q1" s="53" t="s">
        <v>69</v>
      </c>
      <c r="R1" s="54" t="s">
        <v>70</v>
      </c>
    </row>
    <row r="2" spans="2:22" ht="24" thickBot="1" x14ac:dyDescent="0.4">
      <c r="C2" s="2"/>
      <c r="E2" s="55"/>
      <c r="F2" s="55"/>
      <c r="P2" s="3"/>
      <c r="Q2" s="3"/>
    </row>
    <row r="3" spans="2:22" x14ac:dyDescent="0.35">
      <c r="B3" s="8" t="s">
        <v>20</v>
      </c>
      <c r="C3" s="10" t="s">
        <v>65</v>
      </c>
      <c r="D3" s="10" t="s">
        <v>3</v>
      </c>
      <c r="E3" s="10" t="s">
        <v>66</v>
      </c>
      <c r="F3" s="10" t="s">
        <v>67</v>
      </c>
      <c r="G3" s="10" t="s">
        <v>12</v>
      </c>
      <c r="H3" s="10"/>
      <c r="I3" s="38" t="s">
        <v>13</v>
      </c>
      <c r="J3" s="10" t="s">
        <v>4</v>
      </c>
      <c r="K3" s="10" t="s">
        <v>7</v>
      </c>
      <c r="L3" s="10" t="s">
        <v>5</v>
      </c>
      <c r="M3" s="10" t="s">
        <v>6</v>
      </c>
      <c r="N3" s="38" t="s">
        <v>19</v>
      </c>
      <c r="O3" s="10" t="s">
        <v>0</v>
      </c>
      <c r="P3" s="10" t="s">
        <v>15</v>
      </c>
      <c r="Q3" s="10" t="s">
        <v>8</v>
      </c>
      <c r="R3" s="10" t="s">
        <v>9</v>
      </c>
      <c r="S3" s="38" t="s">
        <v>10</v>
      </c>
      <c r="T3" s="10" t="s">
        <v>1</v>
      </c>
      <c r="U3" s="51" t="s">
        <v>11</v>
      </c>
    </row>
    <row r="4" spans="2:22" x14ac:dyDescent="0.35">
      <c r="B4" s="39" t="s">
        <v>26</v>
      </c>
      <c r="C4" s="15">
        <v>5</v>
      </c>
      <c r="D4" s="41" t="s">
        <v>27</v>
      </c>
      <c r="E4" s="15">
        <v>32</v>
      </c>
      <c r="F4" s="15">
        <v>24</v>
      </c>
      <c r="G4" s="15"/>
      <c r="H4" s="15"/>
      <c r="I4" s="26">
        <f t="shared" ref="I4:I17" si="0">E4+F4+G4+H4</f>
        <v>56</v>
      </c>
      <c r="J4" s="27">
        <v>100</v>
      </c>
      <c r="K4" s="27">
        <v>70</v>
      </c>
      <c r="L4" s="27">
        <v>100</v>
      </c>
      <c r="M4" s="27">
        <v>32</v>
      </c>
      <c r="N4" s="16">
        <f>(J4+K4+L4+M4)</f>
        <v>302</v>
      </c>
      <c r="O4" s="41" t="s">
        <v>28</v>
      </c>
      <c r="P4" s="42">
        <v>0.81</v>
      </c>
      <c r="Q4" s="45" t="s">
        <v>76</v>
      </c>
      <c r="R4" s="45" t="s">
        <v>29</v>
      </c>
      <c r="S4" s="46">
        <v>1</v>
      </c>
      <c r="T4" s="32">
        <v>17</v>
      </c>
      <c r="U4" s="33">
        <f>C4+E4+F4+G4+H4</f>
        <v>61</v>
      </c>
    </row>
    <row r="5" spans="2:22" x14ac:dyDescent="0.35">
      <c r="B5" s="36" t="s">
        <v>30</v>
      </c>
      <c r="C5" s="15">
        <v>130</v>
      </c>
      <c r="D5" s="26" t="s">
        <v>31</v>
      </c>
      <c r="E5" s="15">
        <v>53</v>
      </c>
      <c r="F5" s="15">
        <v>54</v>
      </c>
      <c r="G5" s="15"/>
      <c r="H5" s="15"/>
      <c r="I5" s="26">
        <f t="shared" si="0"/>
        <v>107</v>
      </c>
      <c r="J5" s="27">
        <v>97</v>
      </c>
      <c r="K5" s="27">
        <v>92</v>
      </c>
      <c r="L5" s="27">
        <v>100</v>
      </c>
      <c r="M5" s="27">
        <v>33</v>
      </c>
      <c r="N5" s="16">
        <f t="shared" ref="N5:N17" si="1">(J5+K5+L5+M5)</f>
        <v>322</v>
      </c>
      <c r="O5" s="26" t="s">
        <v>32</v>
      </c>
      <c r="P5" s="42">
        <v>0.77</v>
      </c>
      <c r="Q5" s="15" t="s">
        <v>33</v>
      </c>
      <c r="R5" s="15" t="s">
        <v>34</v>
      </c>
      <c r="S5" s="28"/>
      <c r="T5" s="32">
        <v>10</v>
      </c>
      <c r="U5" s="33">
        <f t="shared" ref="U5:U17" si="2">C5+E5+F5+G5+H5</f>
        <v>237</v>
      </c>
    </row>
    <row r="6" spans="2:22" x14ac:dyDescent="0.35">
      <c r="B6" s="36" t="s">
        <v>35</v>
      </c>
      <c r="C6" s="15">
        <v>0</v>
      </c>
      <c r="D6" s="26" t="s">
        <v>27</v>
      </c>
      <c r="E6" s="15">
        <v>10</v>
      </c>
      <c r="F6" s="15">
        <v>10</v>
      </c>
      <c r="G6" s="15"/>
      <c r="H6" s="15"/>
      <c r="I6" s="26">
        <f t="shared" si="0"/>
        <v>20</v>
      </c>
      <c r="J6" s="27">
        <v>100</v>
      </c>
      <c r="K6" s="27">
        <v>68</v>
      </c>
      <c r="L6" s="27">
        <v>100</v>
      </c>
      <c r="M6" s="27">
        <v>42</v>
      </c>
      <c r="N6" s="16">
        <f t="shared" si="1"/>
        <v>310</v>
      </c>
      <c r="O6" s="26" t="s">
        <v>36</v>
      </c>
      <c r="P6" s="42">
        <v>0.85</v>
      </c>
      <c r="Q6" s="15" t="s">
        <v>37</v>
      </c>
      <c r="R6" s="15" t="s">
        <v>38</v>
      </c>
      <c r="S6" s="29"/>
      <c r="T6" s="32">
        <v>19</v>
      </c>
      <c r="U6" s="33">
        <f t="shared" si="2"/>
        <v>20</v>
      </c>
    </row>
    <row r="7" spans="2:22" x14ac:dyDescent="0.35">
      <c r="B7" s="36" t="s">
        <v>39</v>
      </c>
      <c r="C7" s="15">
        <v>20</v>
      </c>
      <c r="D7" s="26" t="s">
        <v>27</v>
      </c>
      <c r="E7" s="15">
        <v>14</v>
      </c>
      <c r="F7" s="15">
        <v>14</v>
      </c>
      <c r="G7" s="15"/>
      <c r="H7" s="15"/>
      <c r="I7" s="26">
        <f t="shared" si="0"/>
        <v>28</v>
      </c>
      <c r="J7" s="27">
        <v>100</v>
      </c>
      <c r="K7" s="27">
        <v>79</v>
      </c>
      <c r="L7" s="27">
        <v>52</v>
      </c>
      <c r="M7" s="27">
        <v>0</v>
      </c>
      <c r="N7" s="16">
        <f t="shared" si="1"/>
        <v>231</v>
      </c>
      <c r="O7" s="26" t="s">
        <v>36</v>
      </c>
      <c r="P7" s="42">
        <v>0.52</v>
      </c>
      <c r="Q7" s="15" t="s">
        <v>40</v>
      </c>
      <c r="R7" s="15" t="s">
        <v>78</v>
      </c>
      <c r="S7" s="16">
        <v>-1</v>
      </c>
      <c r="T7" s="32">
        <v>35</v>
      </c>
      <c r="U7" s="33">
        <f t="shared" si="2"/>
        <v>48</v>
      </c>
    </row>
    <row r="8" spans="2:22" x14ac:dyDescent="0.35">
      <c r="B8" s="36" t="s">
        <v>41</v>
      </c>
      <c r="C8" s="15">
        <v>5</v>
      </c>
      <c r="D8" s="26" t="s">
        <v>27</v>
      </c>
      <c r="E8" s="15">
        <v>10</v>
      </c>
      <c r="F8" s="15">
        <v>8</v>
      </c>
      <c r="G8" s="15"/>
      <c r="H8" s="15"/>
      <c r="I8" s="26">
        <f t="shared" si="0"/>
        <v>18</v>
      </c>
      <c r="J8" s="27">
        <v>100</v>
      </c>
      <c r="K8" s="27">
        <v>62</v>
      </c>
      <c r="L8" s="27">
        <v>100</v>
      </c>
      <c r="M8" s="27">
        <v>18</v>
      </c>
      <c r="N8" s="16">
        <f t="shared" si="1"/>
        <v>280</v>
      </c>
      <c r="O8" s="26" t="s">
        <v>36</v>
      </c>
      <c r="P8" s="42">
        <v>0.61</v>
      </c>
      <c r="Q8" s="15" t="s">
        <v>42</v>
      </c>
      <c r="R8" s="15" t="s">
        <v>43</v>
      </c>
      <c r="S8" s="16"/>
      <c r="T8" s="32">
        <v>10</v>
      </c>
      <c r="U8" s="33">
        <f t="shared" si="2"/>
        <v>23</v>
      </c>
    </row>
    <row r="9" spans="2:22" x14ac:dyDescent="0.35">
      <c r="B9" s="36" t="s">
        <v>44</v>
      </c>
      <c r="C9" s="15">
        <v>40</v>
      </c>
      <c r="D9" s="26" t="s">
        <v>31</v>
      </c>
      <c r="E9" s="15">
        <v>16</v>
      </c>
      <c r="F9" s="15">
        <v>17</v>
      </c>
      <c r="G9" s="15"/>
      <c r="H9" s="15"/>
      <c r="I9" s="26">
        <f t="shared" si="0"/>
        <v>33</v>
      </c>
      <c r="J9" s="27">
        <v>100</v>
      </c>
      <c r="K9" s="27">
        <v>100</v>
      </c>
      <c r="L9" s="27">
        <v>100</v>
      </c>
      <c r="M9" s="27">
        <v>3</v>
      </c>
      <c r="N9" s="16">
        <f t="shared" si="1"/>
        <v>303</v>
      </c>
      <c r="O9" s="26" t="s">
        <v>36</v>
      </c>
      <c r="P9" s="42">
        <v>0.3</v>
      </c>
      <c r="Q9" s="15" t="s">
        <v>45</v>
      </c>
      <c r="R9" s="15" t="s">
        <v>71</v>
      </c>
      <c r="S9" s="16"/>
      <c r="T9" s="32">
        <v>0</v>
      </c>
      <c r="U9" s="33">
        <f t="shared" si="2"/>
        <v>73</v>
      </c>
    </row>
    <row r="10" spans="2:22" x14ac:dyDescent="0.35">
      <c r="B10" s="36" t="s">
        <v>46</v>
      </c>
      <c r="C10" s="15">
        <v>56</v>
      </c>
      <c r="D10" s="26" t="s">
        <v>31</v>
      </c>
      <c r="E10" s="15">
        <v>41</v>
      </c>
      <c r="F10" s="15">
        <v>42</v>
      </c>
      <c r="G10" s="15"/>
      <c r="H10" s="15"/>
      <c r="I10" s="26">
        <f t="shared" si="0"/>
        <v>83</v>
      </c>
      <c r="J10" s="27">
        <v>100</v>
      </c>
      <c r="K10" s="27">
        <v>81</v>
      </c>
      <c r="L10" s="27">
        <v>100</v>
      </c>
      <c r="M10" s="27">
        <v>77</v>
      </c>
      <c r="N10" s="16">
        <f t="shared" si="1"/>
        <v>358</v>
      </c>
      <c r="O10" s="26" t="s">
        <v>36</v>
      </c>
      <c r="P10" s="42">
        <v>0.6</v>
      </c>
      <c r="Q10" s="15" t="s">
        <v>47</v>
      </c>
      <c r="R10" s="15" t="s">
        <v>72</v>
      </c>
      <c r="S10" s="16"/>
      <c r="T10" s="32">
        <v>9</v>
      </c>
      <c r="U10" s="33">
        <f t="shared" si="2"/>
        <v>139</v>
      </c>
    </row>
    <row r="11" spans="2:22" x14ac:dyDescent="0.35">
      <c r="B11" s="36" t="s">
        <v>49</v>
      </c>
      <c r="C11" s="15">
        <v>55</v>
      </c>
      <c r="D11" s="26" t="s">
        <v>31</v>
      </c>
      <c r="E11" s="15">
        <v>18</v>
      </c>
      <c r="F11" s="15">
        <v>30</v>
      </c>
      <c r="G11" s="15"/>
      <c r="H11" s="15"/>
      <c r="I11" s="26">
        <f t="shared" si="0"/>
        <v>48</v>
      </c>
      <c r="J11" s="27">
        <v>100</v>
      </c>
      <c r="K11" s="27">
        <v>85</v>
      </c>
      <c r="L11" s="27">
        <v>100</v>
      </c>
      <c r="M11" s="27">
        <v>8</v>
      </c>
      <c r="N11" s="16">
        <f t="shared" si="1"/>
        <v>293</v>
      </c>
      <c r="O11" s="26" t="s">
        <v>36</v>
      </c>
      <c r="P11" s="42">
        <v>0.76</v>
      </c>
      <c r="Q11" s="15" t="s">
        <v>73</v>
      </c>
      <c r="R11" s="15" t="s">
        <v>74</v>
      </c>
      <c r="S11" s="16"/>
      <c r="T11" s="32">
        <v>0</v>
      </c>
      <c r="U11" s="33">
        <f t="shared" si="2"/>
        <v>103</v>
      </c>
      <c r="V11" s="52"/>
    </row>
    <row r="12" spans="2:22" x14ac:dyDescent="0.35">
      <c r="B12" s="36" t="s">
        <v>50</v>
      </c>
      <c r="C12" s="15">
        <v>55</v>
      </c>
      <c r="D12" s="26" t="s">
        <v>27</v>
      </c>
      <c r="E12" s="15">
        <v>20</v>
      </c>
      <c r="F12" s="15">
        <v>40</v>
      </c>
      <c r="G12" s="15"/>
      <c r="H12" s="15"/>
      <c r="I12" s="26">
        <f t="shared" si="0"/>
        <v>60</v>
      </c>
      <c r="J12" s="27">
        <v>71</v>
      </c>
      <c r="K12" s="27">
        <v>65</v>
      </c>
      <c r="L12" s="27">
        <v>64</v>
      </c>
      <c r="M12" s="27">
        <v>41</v>
      </c>
      <c r="N12" s="16">
        <f t="shared" si="1"/>
        <v>241</v>
      </c>
      <c r="O12" s="26" t="s">
        <v>36</v>
      </c>
      <c r="P12" s="42">
        <v>0.81</v>
      </c>
      <c r="Q12" s="15" t="s">
        <v>59</v>
      </c>
      <c r="R12" s="15" t="s">
        <v>60</v>
      </c>
      <c r="S12" s="16"/>
      <c r="T12" s="32">
        <v>9</v>
      </c>
      <c r="U12" s="33">
        <f t="shared" si="2"/>
        <v>115</v>
      </c>
    </row>
    <row r="13" spans="2:22" x14ac:dyDescent="0.35">
      <c r="B13" s="36" t="s">
        <v>51</v>
      </c>
      <c r="C13" s="15">
        <v>55</v>
      </c>
      <c r="D13" s="26" t="s">
        <v>27</v>
      </c>
      <c r="E13" s="15">
        <v>20</v>
      </c>
      <c r="F13" s="15">
        <v>38</v>
      </c>
      <c r="G13" s="15"/>
      <c r="H13" s="15"/>
      <c r="I13" s="26">
        <f t="shared" si="0"/>
        <v>58</v>
      </c>
      <c r="J13" s="27">
        <v>80</v>
      </c>
      <c r="K13" s="27">
        <v>69</v>
      </c>
      <c r="L13" s="27">
        <v>96</v>
      </c>
      <c r="M13" s="27">
        <v>68</v>
      </c>
      <c r="N13" s="16">
        <f t="shared" si="1"/>
        <v>313</v>
      </c>
      <c r="O13" s="26" t="s">
        <v>28</v>
      </c>
      <c r="P13" s="42">
        <v>0.83</v>
      </c>
      <c r="Q13" s="15" t="s">
        <v>61</v>
      </c>
      <c r="R13" s="15" t="s">
        <v>62</v>
      </c>
      <c r="S13" s="16"/>
      <c r="T13" s="32">
        <v>9</v>
      </c>
      <c r="U13" s="33">
        <f t="shared" si="2"/>
        <v>113</v>
      </c>
    </row>
    <row r="14" spans="2:22" x14ac:dyDescent="0.35">
      <c r="B14" s="36" t="s">
        <v>52</v>
      </c>
      <c r="C14" s="15">
        <v>176</v>
      </c>
      <c r="D14" s="26" t="s">
        <v>31</v>
      </c>
      <c r="E14" s="15">
        <v>86</v>
      </c>
      <c r="F14" s="15">
        <v>85</v>
      </c>
      <c r="G14" s="15"/>
      <c r="H14" s="15"/>
      <c r="I14" s="26">
        <f t="shared" si="0"/>
        <v>171</v>
      </c>
      <c r="J14" s="27">
        <v>100</v>
      </c>
      <c r="K14" s="27">
        <v>91</v>
      </c>
      <c r="L14" s="27">
        <v>100</v>
      </c>
      <c r="M14" s="27">
        <v>100</v>
      </c>
      <c r="N14" s="16">
        <f t="shared" si="1"/>
        <v>391</v>
      </c>
      <c r="O14" s="26" t="s">
        <v>36</v>
      </c>
      <c r="P14" s="42">
        <v>0.35</v>
      </c>
      <c r="Q14" s="15" t="s">
        <v>77</v>
      </c>
      <c r="R14" s="15" t="s">
        <v>53</v>
      </c>
      <c r="S14" s="16">
        <v>1</v>
      </c>
      <c r="T14" s="32">
        <v>19</v>
      </c>
      <c r="U14" s="33">
        <f t="shared" si="2"/>
        <v>347</v>
      </c>
    </row>
    <row r="15" spans="2:22" x14ac:dyDescent="0.35">
      <c r="B15" s="36" t="s">
        <v>54</v>
      </c>
      <c r="C15" s="15">
        <v>20</v>
      </c>
      <c r="D15" s="26" t="s">
        <v>31</v>
      </c>
      <c r="E15" s="15">
        <v>24</v>
      </c>
      <c r="F15" s="15">
        <v>94</v>
      </c>
      <c r="G15" s="15"/>
      <c r="H15" s="15"/>
      <c r="I15" s="26">
        <f t="shared" si="0"/>
        <v>118</v>
      </c>
      <c r="J15" s="27">
        <v>100</v>
      </c>
      <c r="K15" s="27">
        <v>79</v>
      </c>
      <c r="L15" s="27">
        <v>99</v>
      </c>
      <c r="M15" s="27">
        <v>100</v>
      </c>
      <c r="N15" s="16">
        <f t="shared" si="1"/>
        <v>378</v>
      </c>
      <c r="O15" s="26" t="s">
        <v>32</v>
      </c>
      <c r="P15" s="42">
        <v>0.48</v>
      </c>
      <c r="Q15" s="15" t="s">
        <v>75</v>
      </c>
      <c r="R15" s="15" t="s">
        <v>55</v>
      </c>
      <c r="S15" s="16"/>
      <c r="T15" s="32">
        <v>35</v>
      </c>
      <c r="U15" s="33">
        <f t="shared" si="2"/>
        <v>138</v>
      </c>
    </row>
    <row r="16" spans="2:22" x14ac:dyDescent="0.35">
      <c r="B16" s="36" t="s">
        <v>48</v>
      </c>
      <c r="C16" s="15">
        <v>129</v>
      </c>
      <c r="D16" s="26" t="s">
        <v>31</v>
      </c>
      <c r="E16" s="15">
        <v>34</v>
      </c>
      <c r="F16" s="15">
        <v>31</v>
      </c>
      <c r="G16" s="15"/>
      <c r="H16" s="15"/>
      <c r="I16" s="26">
        <f t="shared" si="0"/>
        <v>65</v>
      </c>
      <c r="J16" s="27">
        <v>100</v>
      </c>
      <c r="K16" s="27">
        <v>56</v>
      </c>
      <c r="L16" s="27">
        <v>100</v>
      </c>
      <c r="M16" s="27">
        <v>48</v>
      </c>
      <c r="N16" s="16">
        <f t="shared" si="1"/>
        <v>304</v>
      </c>
      <c r="O16" s="26" t="s">
        <v>36</v>
      </c>
      <c r="P16" s="42">
        <v>0.44</v>
      </c>
      <c r="Q16" s="15" t="s">
        <v>56</v>
      </c>
      <c r="R16" s="15" t="s">
        <v>57</v>
      </c>
      <c r="S16" s="16"/>
      <c r="T16" s="32">
        <v>16</v>
      </c>
      <c r="U16" s="33">
        <f t="shared" si="2"/>
        <v>194</v>
      </c>
    </row>
    <row r="17" spans="2:21" x14ac:dyDescent="0.35">
      <c r="B17" s="36" t="s">
        <v>58</v>
      </c>
      <c r="C17" s="15">
        <v>96</v>
      </c>
      <c r="D17" s="26" t="s">
        <v>31</v>
      </c>
      <c r="E17" s="15">
        <v>86</v>
      </c>
      <c r="F17" s="15">
        <v>40</v>
      </c>
      <c r="G17" s="15"/>
      <c r="H17" s="15"/>
      <c r="I17" s="26">
        <f t="shared" si="0"/>
        <v>126</v>
      </c>
      <c r="J17" s="27">
        <v>98</v>
      </c>
      <c r="K17" s="27">
        <v>60</v>
      </c>
      <c r="L17" s="27">
        <v>88</v>
      </c>
      <c r="M17" s="27">
        <v>73</v>
      </c>
      <c r="N17" s="16">
        <f t="shared" si="1"/>
        <v>319</v>
      </c>
      <c r="O17" s="26" t="s">
        <v>36</v>
      </c>
      <c r="P17" s="42">
        <v>1</v>
      </c>
      <c r="Q17" s="15" t="s">
        <v>63</v>
      </c>
      <c r="R17" s="15" t="s">
        <v>79</v>
      </c>
      <c r="S17" s="16">
        <v>-1</v>
      </c>
      <c r="T17" s="32">
        <v>27</v>
      </c>
      <c r="U17" s="33">
        <f t="shared" si="2"/>
        <v>222</v>
      </c>
    </row>
    <row r="18" spans="2:21" x14ac:dyDescent="0.35">
      <c r="B18" s="36"/>
      <c r="C18" s="15"/>
      <c r="D18" s="26"/>
      <c r="E18" s="15"/>
      <c r="F18" s="15"/>
      <c r="G18" s="15"/>
      <c r="H18" s="15"/>
      <c r="I18" s="26"/>
      <c r="J18" s="27"/>
      <c r="K18" s="27"/>
      <c r="L18" s="27"/>
      <c r="M18" s="27"/>
      <c r="N18" s="16"/>
      <c r="O18" s="26"/>
      <c r="P18" s="42"/>
      <c r="Q18" s="15"/>
      <c r="R18" s="15"/>
      <c r="S18" s="16"/>
      <c r="T18" s="32"/>
      <c r="U18" s="33"/>
    </row>
    <row r="19" spans="2:21" x14ac:dyDescent="0.35">
      <c r="B19" s="36"/>
      <c r="C19" s="15"/>
      <c r="D19" s="26"/>
      <c r="E19" s="15"/>
      <c r="F19" s="15"/>
      <c r="G19" s="15"/>
      <c r="H19" s="15"/>
      <c r="I19" s="26"/>
      <c r="J19" s="27"/>
      <c r="K19" s="27"/>
      <c r="L19" s="27"/>
      <c r="M19" s="27"/>
      <c r="N19" s="16"/>
      <c r="O19" s="26"/>
      <c r="P19" s="42"/>
      <c r="Q19" s="15"/>
      <c r="R19" s="15"/>
      <c r="S19" s="16"/>
      <c r="T19" s="32"/>
      <c r="U19" s="33"/>
    </row>
    <row r="20" spans="2:21" x14ac:dyDescent="0.35">
      <c r="B20" s="36"/>
      <c r="C20" s="15"/>
      <c r="D20" s="26"/>
      <c r="E20" s="15"/>
      <c r="F20" s="15"/>
      <c r="G20" s="15"/>
      <c r="H20" s="15"/>
      <c r="I20" s="26"/>
      <c r="J20" s="27"/>
      <c r="K20" s="27"/>
      <c r="L20" s="27"/>
      <c r="M20" s="27"/>
      <c r="N20" s="16"/>
      <c r="O20" s="26"/>
      <c r="P20" s="42"/>
      <c r="Q20" s="15"/>
      <c r="R20" s="15"/>
      <c r="S20" s="16"/>
      <c r="T20" s="32"/>
      <c r="U20" s="33"/>
    </row>
    <row r="21" spans="2:21" x14ac:dyDescent="0.35">
      <c r="B21" s="36"/>
      <c r="C21" s="15"/>
      <c r="D21" s="26"/>
      <c r="E21" s="15"/>
      <c r="F21" s="15"/>
      <c r="G21" s="15"/>
      <c r="H21" s="15"/>
      <c r="I21" s="26"/>
      <c r="J21" s="27"/>
      <c r="K21" s="27"/>
      <c r="L21" s="27"/>
      <c r="M21" s="27"/>
      <c r="N21" s="16"/>
      <c r="O21" s="26"/>
      <c r="P21" s="42"/>
      <c r="Q21" s="15"/>
      <c r="R21" s="15"/>
      <c r="S21" s="16"/>
      <c r="T21" s="32"/>
      <c r="U21" s="33"/>
    </row>
    <row r="22" spans="2:21" ht="24" thickBot="1" x14ac:dyDescent="0.4">
      <c r="B22" s="37"/>
      <c r="C22" s="20"/>
      <c r="D22" s="30"/>
      <c r="E22" s="20"/>
      <c r="F22" s="20"/>
      <c r="G22" s="20"/>
      <c r="H22" s="20"/>
      <c r="I22" s="30"/>
      <c r="J22" s="31"/>
      <c r="K22" s="31"/>
      <c r="L22" s="31"/>
      <c r="M22" s="31"/>
      <c r="N22" s="23"/>
      <c r="O22" s="30"/>
      <c r="P22" s="43"/>
      <c r="Q22" s="20"/>
      <c r="R22" s="20"/>
      <c r="S22" s="23"/>
      <c r="T22" s="34"/>
      <c r="U22" s="35"/>
    </row>
    <row r="31" spans="2:21" x14ac:dyDescent="0.35">
      <c r="R31" s="53" t="s">
        <v>68</v>
      </c>
    </row>
    <row r="32" spans="2:21" ht="24" thickBot="1" x14ac:dyDescent="0.4"/>
    <row r="33" spans="2:23" ht="69.75" x14ac:dyDescent="0.35">
      <c r="B33" s="8" t="s">
        <v>20</v>
      </c>
      <c r="C33" s="9" t="s">
        <v>14</v>
      </c>
      <c r="D33" s="10" t="s">
        <v>22</v>
      </c>
      <c r="E33" s="11"/>
      <c r="F33" s="11"/>
      <c r="G33" s="11"/>
      <c r="H33" s="12" t="s">
        <v>17</v>
      </c>
      <c r="I33" s="11"/>
      <c r="J33" s="11"/>
      <c r="K33" s="11"/>
      <c r="L33" s="11"/>
      <c r="M33" s="9" t="s">
        <v>16</v>
      </c>
      <c r="N33" s="13"/>
      <c r="O33" s="9" t="s">
        <v>25</v>
      </c>
      <c r="P33" s="11"/>
      <c r="Q33" s="11"/>
      <c r="R33" s="10" t="s">
        <v>23</v>
      </c>
      <c r="S33" s="9" t="s">
        <v>18</v>
      </c>
      <c r="T33" s="9" t="s">
        <v>2</v>
      </c>
      <c r="U33" s="38" t="s">
        <v>24</v>
      </c>
      <c r="V33" s="10" t="s">
        <v>21</v>
      </c>
      <c r="W33" s="14" t="s">
        <v>20</v>
      </c>
    </row>
    <row r="34" spans="2:23" x14ac:dyDescent="0.35">
      <c r="B34" s="39" t="s">
        <v>26</v>
      </c>
      <c r="C34" s="15">
        <f>C4*0.3</f>
        <v>1.5</v>
      </c>
      <c r="D34" s="44"/>
      <c r="E34" s="6"/>
      <c r="F34" s="6"/>
      <c r="G34" s="6"/>
      <c r="H34" s="15">
        <f>I4*0.3</f>
        <v>16.8</v>
      </c>
      <c r="I34" s="6"/>
      <c r="J34" s="6"/>
      <c r="K34" s="6"/>
      <c r="L34" s="6"/>
      <c r="M34" s="15">
        <f>N4*0.2</f>
        <v>60.400000000000006</v>
      </c>
      <c r="N34" s="6"/>
      <c r="O34" s="44">
        <v>-1</v>
      </c>
      <c r="P34" s="6"/>
      <c r="Q34" s="6"/>
      <c r="R34" s="44">
        <v>1</v>
      </c>
      <c r="S34" s="15">
        <f t="shared" ref="S34:S47" si="3">T4*0.05</f>
        <v>0.85000000000000009</v>
      </c>
      <c r="T34" s="16">
        <f t="shared" ref="T34:T47" si="4">C34+H34+M34+S34</f>
        <v>79.55</v>
      </c>
      <c r="U34" s="7">
        <f>T34+R34+O34+N34+D34+S4</f>
        <v>80.55</v>
      </c>
      <c r="V34" s="49">
        <v>1</v>
      </c>
      <c r="W34" s="50" t="str">
        <f t="shared" ref="W34" si="5">B34</f>
        <v>Kannone / Alleke</v>
      </c>
    </row>
    <row r="35" spans="2:23" x14ac:dyDescent="0.35">
      <c r="B35" s="36" t="s">
        <v>30</v>
      </c>
      <c r="C35" s="15">
        <f t="shared" ref="C35:C47" si="6">C5*0.3</f>
        <v>39</v>
      </c>
      <c r="D35" s="18">
        <v>1</v>
      </c>
      <c r="E35" s="6"/>
      <c r="F35" s="6"/>
      <c r="G35" s="6"/>
      <c r="H35" s="15">
        <f t="shared" ref="H35:H47" si="7">I5*0.3</f>
        <v>32.1</v>
      </c>
      <c r="I35" s="6"/>
      <c r="J35" s="6"/>
      <c r="K35" s="6"/>
      <c r="L35" s="6"/>
      <c r="M35" s="15">
        <f t="shared" ref="M35:M47" si="8">N5*0.2</f>
        <v>64.400000000000006</v>
      </c>
      <c r="N35" s="6"/>
      <c r="O35" s="44">
        <v>1</v>
      </c>
      <c r="P35" s="6"/>
      <c r="Q35" s="6"/>
      <c r="R35" s="44"/>
      <c r="S35" s="15">
        <f t="shared" si="3"/>
        <v>0.5</v>
      </c>
      <c r="T35" s="16">
        <f t="shared" si="4"/>
        <v>136</v>
      </c>
      <c r="U35" s="7">
        <f>T35+R35+O35+N35+D35+S5</f>
        <v>138</v>
      </c>
      <c r="V35" s="47">
        <v>1</v>
      </c>
      <c r="W35" s="50" t="s">
        <v>30</v>
      </c>
    </row>
    <row r="36" spans="2:23" x14ac:dyDescent="0.35">
      <c r="B36" s="36" t="s">
        <v>35</v>
      </c>
      <c r="C36" s="15">
        <f t="shared" si="6"/>
        <v>0</v>
      </c>
      <c r="D36" s="18"/>
      <c r="E36" s="6"/>
      <c r="F36" s="6"/>
      <c r="G36" s="6"/>
      <c r="H36" s="15">
        <f t="shared" si="7"/>
        <v>6</v>
      </c>
      <c r="I36" s="6"/>
      <c r="J36" s="6"/>
      <c r="K36" s="6"/>
      <c r="L36" s="6"/>
      <c r="M36" s="15">
        <f t="shared" si="8"/>
        <v>62</v>
      </c>
      <c r="N36" s="6"/>
      <c r="O36" s="44"/>
      <c r="P36" s="6"/>
      <c r="Q36" s="6"/>
      <c r="R36" s="44">
        <v>1</v>
      </c>
      <c r="S36" s="15">
        <f t="shared" si="3"/>
        <v>0.95000000000000007</v>
      </c>
      <c r="T36" s="16">
        <f t="shared" si="4"/>
        <v>68.95</v>
      </c>
      <c r="U36" s="7">
        <f>R36+O36+N36+D36+T36+S6</f>
        <v>69.95</v>
      </c>
      <c r="V36" s="47">
        <v>1</v>
      </c>
      <c r="W36" s="50" t="s">
        <v>35</v>
      </c>
    </row>
    <row r="37" spans="2:23" x14ac:dyDescent="0.35">
      <c r="B37" s="36" t="s">
        <v>39</v>
      </c>
      <c r="C37" s="15">
        <f t="shared" si="6"/>
        <v>6</v>
      </c>
      <c r="D37" s="18"/>
      <c r="E37" s="6"/>
      <c r="F37" s="6"/>
      <c r="G37" s="6"/>
      <c r="H37" s="15">
        <f t="shared" si="7"/>
        <v>8.4</v>
      </c>
      <c r="I37" s="6"/>
      <c r="J37" s="6"/>
      <c r="K37" s="6"/>
      <c r="L37" s="6"/>
      <c r="M37" s="15">
        <f t="shared" si="8"/>
        <v>46.2</v>
      </c>
      <c r="N37" s="6"/>
      <c r="O37" s="44"/>
      <c r="P37" s="6"/>
      <c r="Q37" s="6"/>
      <c r="R37" s="18">
        <v>1</v>
      </c>
      <c r="S37" s="15">
        <f t="shared" si="3"/>
        <v>1.75</v>
      </c>
      <c r="T37" s="16">
        <f t="shared" si="4"/>
        <v>62.35</v>
      </c>
      <c r="U37" s="7">
        <f>R37+O37+N37+D37+T37+S7</f>
        <v>62.35</v>
      </c>
      <c r="V37" s="47">
        <v>1</v>
      </c>
      <c r="W37" s="50" t="s">
        <v>39</v>
      </c>
    </row>
    <row r="38" spans="2:23" x14ac:dyDescent="0.35">
      <c r="B38" s="36" t="s">
        <v>41</v>
      </c>
      <c r="C38" s="15">
        <f t="shared" si="6"/>
        <v>1.5</v>
      </c>
      <c r="D38" s="18"/>
      <c r="E38" s="6"/>
      <c r="F38" s="6"/>
      <c r="G38" s="6"/>
      <c r="H38" s="15">
        <f t="shared" si="7"/>
        <v>5.3999999999999995</v>
      </c>
      <c r="I38" s="6"/>
      <c r="J38" s="6"/>
      <c r="K38" s="6"/>
      <c r="L38" s="6"/>
      <c r="M38" s="15">
        <f t="shared" si="8"/>
        <v>56</v>
      </c>
      <c r="N38" s="6"/>
      <c r="O38" s="19"/>
      <c r="P38" s="6"/>
      <c r="Q38" s="6"/>
      <c r="R38" s="18"/>
      <c r="S38" s="15">
        <f t="shared" si="3"/>
        <v>0.5</v>
      </c>
      <c r="T38" s="16">
        <f t="shared" si="4"/>
        <v>63.4</v>
      </c>
      <c r="U38" s="7">
        <f>R38+O38+N38+D38+T38+S8</f>
        <v>63.4</v>
      </c>
      <c r="V38" s="47">
        <v>1</v>
      </c>
      <c r="W38" s="17" t="s">
        <v>41</v>
      </c>
    </row>
    <row r="39" spans="2:23" x14ac:dyDescent="0.35">
      <c r="B39" s="36" t="s">
        <v>44</v>
      </c>
      <c r="C39" s="15">
        <f t="shared" si="6"/>
        <v>12</v>
      </c>
      <c r="D39" s="18">
        <v>1</v>
      </c>
      <c r="E39" s="6"/>
      <c r="F39" s="6"/>
      <c r="G39" s="6"/>
      <c r="H39" s="15">
        <f t="shared" si="7"/>
        <v>9.9</v>
      </c>
      <c r="I39" s="6"/>
      <c r="J39" s="6"/>
      <c r="K39" s="6"/>
      <c r="L39" s="6"/>
      <c r="M39" s="15">
        <f t="shared" si="8"/>
        <v>60.6</v>
      </c>
      <c r="N39" s="6"/>
      <c r="O39" s="18"/>
      <c r="P39" s="6"/>
      <c r="Q39" s="6"/>
      <c r="R39" s="18"/>
      <c r="S39" s="15">
        <f t="shared" si="3"/>
        <v>0</v>
      </c>
      <c r="T39" s="16">
        <f t="shared" si="4"/>
        <v>82.5</v>
      </c>
      <c r="U39" s="7">
        <f>R39+O39+N39+D39+T39+S9</f>
        <v>83.5</v>
      </c>
      <c r="V39" s="47">
        <v>1</v>
      </c>
      <c r="W39" s="17" t="s">
        <v>44</v>
      </c>
    </row>
    <row r="40" spans="2:23" x14ac:dyDescent="0.35">
      <c r="B40" s="36" t="s">
        <v>46</v>
      </c>
      <c r="C40" s="15">
        <f t="shared" si="6"/>
        <v>16.8</v>
      </c>
      <c r="D40" s="18">
        <v>1</v>
      </c>
      <c r="E40" s="6"/>
      <c r="F40" s="6"/>
      <c r="G40" s="6"/>
      <c r="H40" s="15">
        <f t="shared" si="7"/>
        <v>24.9</v>
      </c>
      <c r="I40" s="6"/>
      <c r="J40" s="6"/>
      <c r="K40" s="6"/>
      <c r="L40" s="6"/>
      <c r="M40" s="15">
        <f t="shared" si="8"/>
        <v>71.600000000000009</v>
      </c>
      <c r="N40" s="6"/>
      <c r="O40" s="18"/>
      <c r="P40" s="6"/>
      <c r="Q40" s="6"/>
      <c r="R40" s="18">
        <v>1</v>
      </c>
      <c r="S40" s="15">
        <f t="shared" si="3"/>
        <v>0.45</v>
      </c>
      <c r="T40" s="16">
        <f t="shared" si="4"/>
        <v>113.75000000000001</v>
      </c>
      <c r="U40" s="7">
        <f>R40+O40+N40+D40+T40+S10</f>
        <v>115.75000000000001</v>
      </c>
      <c r="V40" s="47">
        <v>2</v>
      </c>
      <c r="W40" s="17" t="s">
        <v>46</v>
      </c>
    </row>
    <row r="41" spans="2:23" x14ac:dyDescent="0.35">
      <c r="B41" s="36" t="s">
        <v>49</v>
      </c>
      <c r="C41" s="15">
        <f t="shared" si="6"/>
        <v>16.5</v>
      </c>
      <c r="D41" s="18">
        <v>1</v>
      </c>
      <c r="E41" s="6"/>
      <c r="F41" s="6"/>
      <c r="G41" s="6"/>
      <c r="H41" s="15">
        <f t="shared" si="7"/>
        <v>14.399999999999999</v>
      </c>
      <c r="I41" s="6"/>
      <c r="J41" s="6"/>
      <c r="K41" s="6"/>
      <c r="L41" s="6"/>
      <c r="M41" s="15">
        <f t="shared" si="8"/>
        <v>58.6</v>
      </c>
      <c r="N41" s="6"/>
      <c r="O41" s="18"/>
      <c r="P41" s="6"/>
      <c r="Q41" s="6"/>
      <c r="R41" s="18"/>
      <c r="S41" s="15">
        <f t="shared" si="3"/>
        <v>0</v>
      </c>
      <c r="T41" s="16">
        <f t="shared" si="4"/>
        <v>89.5</v>
      </c>
      <c r="U41" s="7">
        <f t="shared" ref="U41:U47" si="9">T41+R41+O41+N41+D41+S11</f>
        <v>90.5</v>
      </c>
      <c r="V41" s="47">
        <v>2</v>
      </c>
      <c r="W41" s="17" t="s">
        <v>49</v>
      </c>
    </row>
    <row r="42" spans="2:23" x14ac:dyDescent="0.35">
      <c r="B42" s="36" t="s">
        <v>50</v>
      </c>
      <c r="C42" s="15">
        <f t="shared" si="6"/>
        <v>16.5</v>
      </c>
      <c r="D42" s="18"/>
      <c r="E42" s="6"/>
      <c r="F42" s="6"/>
      <c r="G42" s="6"/>
      <c r="H42" s="15">
        <f t="shared" si="7"/>
        <v>18</v>
      </c>
      <c r="I42" s="6"/>
      <c r="J42" s="6"/>
      <c r="K42" s="6"/>
      <c r="L42" s="6"/>
      <c r="M42" s="15">
        <f t="shared" si="8"/>
        <v>48.2</v>
      </c>
      <c r="N42" s="6"/>
      <c r="O42" s="18"/>
      <c r="P42" s="6"/>
      <c r="Q42" s="6"/>
      <c r="R42" s="18"/>
      <c r="S42" s="15">
        <f t="shared" si="3"/>
        <v>0.45</v>
      </c>
      <c r="T42" s="16">
        <f t="shared" si="4"/>
        <v>83.15</v>
      </c>
      <c r="U42" s="7">
        <f t="shared" si="9"/>
        <v>83.15</v>
      </c>
      <c r="V42" s="47">
        <v>2</v>
      </c>
      <c r="W42" s="17" t="s">
        <v>50</v>
      </c>
    </row>
    <row r="43" spans="2:23" x14ac:dyDescent="0.35">
      <c r="B43" s="36" t="s">
        <v>51</v>
      </c>
      <c r="C43" s="15">
        <f t="shared" si="6"/>
        <v>16.5</v>
      </c>
      <c r="D43" s="18"/>
      <c r="E43" s="6"/>
      <c r="F43" s="6"/>
      <c r="G43" s="6"/>
      <c r="H43" s="15">
        <f t="shared" si="7"/>
        <v>17.399999999999999</v>
      </c>
      <c r="I43" s="6"/>
      <c r="J43" s="6"/>
      <c r="K43" s="6"/>
      <c r="L43" s="6"/>
      <c r="M43" s="15">
        <f t="shared" si="8"/>
        <v>62.6</v>
      </c>
      <c r="N43" s="6"/>
      <c r="O43" s="18">
        <v>-1</v>
      </c>
      <c r="P43" s="6"/>
      <c r="Q43" s="6"/>
      <c r="R43" s="18"/>
      <c r="S43" s="15">
        <f t="shared" si="3"/>
        <v>0.45</v>
      </c>
      <c r="T43" s="16">
        <f t="shared" si="4"/>
        <v>96.95</v>
      </c>
      <c r="U43" s="7">
        <f t="shared" si="9"/>
        <v>95.95</v>
      </c>
      <c r="V43" s="47">
        <v>2</v>
      </c>
      <c r="W43" s="17" t="s">
        <v>51</v>
      </c>
    </row>
    <row r="44" spans="2:23" x14ac:dyDescent="0.35">
      <c r="B44" s="36" t="s">
        <v>52</v>
      </c>
      <c r="C44" s="15">
        <f t="shared" si="6"/>
        <v>52.8</v>
      </c>
      <c r="D44" s="18">
        <v>1</v>
      </c>
      <c r="E44" s="6"/>
      <c r="F44" s="6"/>
      <c r="G44" s="6"/>
      <c r="H44" s="15">
        <f t="shared" si="7"/>
        <v>51.3</v>
      </c>
      <c r="I44" s="6"/>
      <c r="J44" s="6"/>
      <c r="K44" s="6"/>
      <c r="L44" s="6"/>
      <c r="M44" s="15">
        <f t="shared" si="8"/>
        <v>78.2</v>
      </c>
      <c r="N44" s="6"/>
      <c r="O44" s="18"/>
      <c r="P44" s="6"/>
      <c r="Q44" s="6"/>
      <c r="R44" s="18">
        <v>1</v>
      </c>
      <c r="S44" s="15">
        <f t="shared" si="3"/>
        <v>0.95000000000000007</v>
      </c>
      <c r="T44" s="16">
        <f t="shared" si="4"/>
        <v>183.25</v>
      </c>
      <c r="U44" s="7">
        <f t="shared" si="9"/>
        <v>186.25</v>
      </c>
      <c r="V44" s="47">
        <v>3</v>
      </c>
      <c r="W44" s="17" t="s">
        <v>52</v>
      </c>
    </row>
    <row r="45" spans="2:23" x14ac:dyDescent="0.35">
      <c r="B45" s="36" t="s">
        <v>54</v>
      </c>
      <c r="C45" s="15">
        <f t="shared" si="6"/>
        <v>6</v>
      </c>
      <c r="D45" s="18">
        <v>1</v>
      </c>
      <c r="E45" s="6"/>
      <c r="F45" s="6"/>
      <c r="G45" s="6"/>
      <c r="H45" s="15">
        <f t="shared" si="7"/>
        <v>35.4</v>
      </c>
      <c r="I45" s="6"/>
      <c r="J45" s="6"/>
      <c r="K45" s="6"/>
      <c r="L45" s="6"/>
      <c r="M45" s="15">
        <f t="shared" si="8"/>
        <v>75.600000000000009</v>
      </c>
      <c r="N45" s="6"/>
      <c r="O45" s="18">
        <v>1</v>
      </c>
      <c r="P45" s="6"/>
      <c r="Q45" s="6"/>
      <c r="R45" s="18">
        <v>1</v>
      </c>
      <c r="S45" s="15">
        <f t="shared" si="3"/>
        <v>1.75</v>
      </c>
      <c r="T45" s="16">
        <f t="shared" si="4"/>
        <v>118.75</v>
      </c>
      <c r="U45" s="7">
        <f t="shared" si="9"/>
        <v>121.75</v>
      </c>
      <c r="V45" s="47">
        <v>3</v>
      </c>
      <c r="W45" s="17" t="s">
        <v>54</v>
      </c>
    </row>
    <row r="46" spans="2:23" x14ac:dyDescent="0.35">
      <c r="B46" s="36" t="s">
        <v>48</v>
      </c>
      <c r="C46" s="15">
        <f t="shared" si="6"/>
        <v>38.699999999999996</v>
      </c>
      <c r="D46" s="18">
        <v>1</v>
      </c>
      <c r="E46" s="6"/>
      <c r="F46" s="6"/>
      <c r="G46" s="6"/>
      <c r="H46" s="15">
        <f t="shared" si="7"/>
        <v>19.5</v>
      </c>
      <c r="I46" s="6"/>
      <c r="J46" s="6"/>
      <c r="K46" s="6"/>
      <c r="L46" s="6"/>
      <c r="M46" s="15">
        <f t="shared" si="8"/>
        <v>60.800000000000004</v>
      </c>
      <c r="N46" s="6"/>
      <c r="O46" s="18"/>
      <c r="P46" s="6"/>
      <c r="Q46" s="6"/>
      <c r="R46" s="18">
        <v>2</v>
      </c>
      <c r="S46" s="15">
        <f t="shared" si="3"/>
        <v>0.8</v>
      </c>
      <c r="T46" s="16">
        <f t="shared" si="4"/>
        <v>119.8</v>
      </c>
      <c r="U46" s="7">
        <f t="shared" si="9"/>
        <v>122.8</v>
      </c>
      <c r="V46" s="47">
        <v>3</v>
      </c>
      <c r="W46" s="17" t="s">
        <v>48</v>
      </c>
    </row>
    <row r="47" spans="2:23" x14ac:dyDescent="0.35">
      <c r="B47" s="36" t="s">
        <v>58</v>
      </c>
      <c r="C47" s="15">
        <f t="shared" si="6"/>
        <v>28.799999999999997</v>
      </c>
      <c r="D47" s="18">
        <v>1</v>
      </c>
      <c r="E47" s="6"/>
      <c r="F47" s="6"/>
      <c r="G47" s="6"/>
      <c r="H47" s="15">
        <f t="shared" si="7"/>
        <v>37.799999999999997</v>
      </c>
      <c r="I47" s="6"/>
      <c r="J47" s="6"/>
      <c r="K47" s="6"/>
      <c r="L47" s="6"/>
      <c r="M47" s="15">
        <f t="shared" si="8"/>
        <v>63.800000000000004</v>
      </c>
      <c r="N47" s="6"/>
      <c r="O47" s="18"/>
      <c r="P47" s="6"/>
      <c r="Q47" s="6"/>
      <c r="R47" s="18"/>
      <c r="S47" s="15">
        <f t="shared" si="3"/>
        <v>1.35</v>
      </c>
      <c r="T47" s="16">
        <f t="shared" si="4"/>
        <v>131.75</v>
      </c>
      <c r="U47" s="7">
        <f t="shared" si="9"/>
        <v>131.75</v>
      </c>
      <c r="V47" s="47">
        <v>3</v>
      </c>
      <c r="W47" s="17" t="s">
        <v>58</v>
      </c>
    </row>
    <row r="48" spans="2:23" x14ac:dyDescent="0.35">
      <c r="B48" s="36"/>
      <c r="C48" s="15"/>
      <c r="D48" s="18"/>
      <c r="E48" s="6"/>
      <c r="F48" s="6"/>
      <c r="G48" s="6"/>
      <c r="H48" s="15"/>
      <c r="I48" s="6"/>
      <c r="J48" s="6"/>
      <c r="K48" s="6"/>
      <c r="L48" s="6"/>
      <c r="M48" s="15"/>
      <c r="N48" s="6"/>
      <c r="O48" s="18"/>
      <c r="P48" s="6"/>
      <c r="Q48" s="6"/>
      <c r="R48" s="18"/>
      <c r="S48" s="15"/>
      <c r="T48" s="16"/>
      <c r="U48" s="7"/>
      <c r="V48" s="47"/>
      <c r="W48" s="17"/>
    </row>
    <row r="49" spans="2:23" x14ac:dyDescent="0.35">
      <c r="B49" s="36"/>
      <c r="C49" s="15"/>
      <c r="D49" s="18"/>
      <c r="E49" s="6"/>
      <c r="F49" s="6"/>
      <c r="G49" s="6"/>
      <c r="H49" s="15"/>
      <c r="I49" s="6"/>
      <c r="J49" s="6"/>
      <c r="K49" s="6"/>
      <c r="L49" s="6"/>
      <c r="M49" s="15"/>
      <c r="N49" s="6"/>
      <c r="O49" s="18"/>
      <c r="P49" s="6"/>
      <c r="Q49" s="6"/>
      <c r="R49" s="18"/>
      <c r="S49" s="15"/>
      <c r="T49" s="16"/>
      <c r="U49" s="7"/>
      <c r="V49" s="47"/>
      <c r="W49" s="17"/>
    </row>
    <row r="50" spans="2:23" x14ac:dyDescent="0.35">
      <c r="B50" s="36"/>
      <c r="C50" s="15"/>
      <c r="D50" s="18"/>
      <c r="E50" s="6"/>
      <c r="F50" s="6"/>
      <c r="G50" s="6"/>
      <c r="H50" s="15"/>
      <c r="I50" s="6"/>
      <c r="J50" s="6"/>
      <c r="K50" s="6"/>
      <c r="L50" s="6"/>
      <c r="M50" s="15"/>
      <c r="N50" s="6"/>
      <c r="O50" s="18"/>
      <c r="P50" s="6"/>
      <c r="Q50" s="6"/>
      <c r="R50" s="18"/>
      <c r="S50" s="15"/>
      <c r="T50" s="16"/>
      <c r="U50" s="7"/>
      <c r="V50" s="47"/>
      <c r="W50" s="17"/>
    </row>
    <row r="51" spans="2:23" x14ac:dyDescent="0.35">
      <c r="B51" s="36"/>
      <c r="C51" s="15"/>
      <c r="D51" s="18"/>
      <c r="E51" s="6"/>
      <c r="F51" s="6"/>
      <c r="G51" s="6"/>
      <c r="H51" s="15"/>
      <c r="I51" s="6"/>
      <c r="J51" s="6"/>
      <c r="K51" s="6"/>
      <c r="L51" s="6"/>
      <c r="M51" s="15"/>
      <c r="N51" s="6"/>
      <c r="O51" s="18"/>
      <c r="P51" s="6"/>
      <c r="Q51" s="6"/>
      <c r="R51" s="18"/>
      <c r="S51" s="15"/>
      <c r="T51" s="16"/>
      <c r="U51" s="7"/>
      <c r="V51" s="47"/>
      <c r="W51" s="17"/>
    </row>
    <row r="52" spans="2:23" ht="24" thickBot="1" x14ac:dyDescent="0.4">
      <c r="B52" s="37"/>
      <c r="C52" s="20"/>
      <c r="D52" s="21"/>
      <c r="E52" s="22"/>
      <c r="F52" s="22"/>
      <c r="G52" s="22"/>
      <c r="H52" s="20"/>
      <c r="I52" s="22"/>
      <c r="J52" s="22"/>
      <c r="K52" s="22"/>
      <c r="L52" s="22"/>
      <c r="M52" s="20"/>
      <c r="N52" s="22"/>
      <c r="O52" s="21"/>
      <c r="P52" s="22"/>
      <c r="Q52" s="22"/>
      <c r="R52" s="21"/>
      <c r="S52" s="20"/>
      <c r="T52" s="23"/>
      <c r="U52" s="24"/>
      <c r="V52" s="48"/>
      <c r="W52" s="25"/>
    </row>
    <row r="54" spans="2:23" x14ac:dyDescent="0.35">
      <c r="Q54" s="57" t="s">
        <v>65</v>
      </c>
      <c r="R54" s="57" t="s">
        <v>80</v>
      </c>
      <c r="S54" s="57" t="s">
        <v>81</v>
      </c>
      <c r="T54" s="57" t="s">
        <v>82</v>
      </c>
      <c r="U54" s="57" t="s">
        <v>83</v>
      </c>
      <c r="V54" s="57" t="s">
        <v>84</v>
      </c>
      <c r="W54" s="57" t="s">
        <v>85</v>
      </c>
    </row>
    <row r="55" spans="2:23" x14ac:dyDescent="0.35">
      <c r="Q55" s="56"/>
      <c r="R55" s="58" t="s">
        <v>86</v>
      </c>
      <c r="S55" s="58" t="s">
        <v>87</v>
      </c>
      <c r="T55" s="58" t="s">
        <v>88</v>
      </c>
      <c r="U55" s="58" t="s">
        <v>89</v>
      </c>
      <c r="V55" s="58" t="s">
        <v>90</v>
      </c>
      <c r="W55" s="58" t="s">
        <v>91</v>
      </c>
    </row>
    <row r="56" spans="2:23" x14ac:dyDescent="0.35">
      <c r="Q56" s="59" t="s">
        <v>92</v>
      </c>
      <c r="R56" s="59" t="s">
        <v>93</v>
      </c>
      <c r="S56" s="59" t="s">
        <v>94</v>
      </c>
      <c r="T56" s="59" t="s">
        <v>96</v>
      </c>
      <c r="U56" s="59" t="s">
        <v>109</v>
      </c>
      <c r="V56" s="59" t="s">
        <v>97</v>
      </c>
      <c r="W56" s="59" t="s">
        <v>98</v>
      </c>
    </row>
    <row r="57" spans="2:23" x14ac:dyDescent="0.35">
      <c r="Q57" s="59" t="s">
        <v>99</v>
      </c>
      <c r="R57" s="59" t="s">
        <v>101</v>
      </c>
      <c r="S57" s="59" t="s">
        <v>100</v>
      </c>
      <c r="T57" s="59" t="s">
        <v>103</v>
      </c>
      <c r="U57" s="59" t="s">
        <v>102</v>
      </c>
      <c r="V57" s="59"/>
      <c r="W57" s="59"/>
    </row>
    <row r="58" spans="2:23" x14ac:dyDescent="0.35">
      <c r="Q58" s="59" t="s">
        <v>104</v>
      </c>
      <c r="R58" s="59" t="s">
        <v>108</v>
      </c>
      <c r="S58" s="59" t="s">
        <v>107</v>
      </c>
      <c r="T58" s="59" t="s">
        <v>106</v>
      </c>
      <c r="U58" s="59" t="s">
        <v>105</v>
      </c>
      <c r="V58" s="59"/>
      <c r="W58" s="59"/>
    </row>
    <row r="60" spans="2:23" x14ac:dyDescent="0.35">
      <c r="Q60" s="57" t="s">
        <v>110</v>
      </c>
      <c r="R60" s="57" t="s">
        <v>80</v>
      </c>
      <c r="S60" s="57" t="s">
        <v>81</v>
      </c>
      <c r="T60" s="57" t="s">
        <v>82</v>
      </c>
      <c r="U60" s="57" t="s">
        <v>83</v>
      </c>
      <c r="V60" s="57" t="s">
        <v>84</v>
      </c>
      <c r="W60" s="57" t="s">
        <v>85</v>
      </c>
    </row>
    <row r="61" spans="2:23" x14ac:dyDescent="0.35">
      <c r="Q61" s="56"/>
      <c r="R61" s="58" t="s">
        <v>86</v>
      </c>
      <c r="S61" s="58" t="s">
        <v>87</v>
      </c>
      <c r="T61" s="58" t="s">
        <v>88</v>
      </c>
      <c r="U61" s="58" t="s">
        <v>89</v>
      </c>
      <c r="V61" s="58" t="s">
        <v>90</v>
      </c>
      <c r="W61" s="58" t="s">
        <v>91</v>
      </c>
    </row>
    <row r="62" spans="2:23" x14ac:dyDescent="0.35">
      <c r="Q62" s="59" t="s">
        <v>92</v>
      </c>
      <c r="R62" s="59" t="s">
        <v>93</v>
      </c>
      <c r="S62" s="59" t="s">
        <v>94</v>
      </c>
      <c r="T62" s="59" t="s">
        <v>95</v>
      </c>
      <c r="U62" s="59" t="s">
        <v>96</v>
      </c>
      <c r="V62" s="59" t="s">
        <v>97</v>
      </c>
      <c r="W62" s="59" t="s">
        <v>98</v>
      </c>
    </row>
    <row r="63" spans="2:23" x14ac:dyDescent="0.35">
      <c r="Q63" s="59" t="s">
        <v>99</v>
      </c>
      <c r="R63" s="59" t="s">
        <v>100</v>
      </c>
      <c r="S63" s="59" t="s">
        <v>101</v>
      </c>
      <c r="T63" s="59" t="s">
        <v>102</v>
      </c>
      <c r="U63" s="59" t="s">
        <v>103</v>
      </c>
      <c r="V63" s="59"/>
      <c r="W63" s="59"/>
    </row>
    <row r="64" spans="2:23" x14ac:dyDescent="0.35">
      <c r="Q64" s="59" t="s">
        <v>104</v>
      </c>
      <c r="R64" s="59" t="s">
        <v>105</v>
      </c>
      <c r="S64" s="59" t="s">
        <v>106</v>
      </c>
      <c r="T64" s="59" t="s">
        <v>107</v>
      </c>
      <c r="U64" s="59" t="s">
        <v>108</v>
      </c>
      <c r="V64" s="59"/>
      <c r="W64" s="59"/>
    </row>
    <row r="66" spans="10:23" x14ac:dyDescent="0.35">
      <c r="J66" s="4"/>
      <c r="K66" s="5"/>
      <c r="Q66" s="57" t="s">
        <v>111</v>
      </c>
      <c r="R66" s="57" t="s">
        <v>80</v>
      </c>
      <c r="S66" s="57" t="s">
        <v>81</v>
      </c>
      <c r="T66" s="57" t="s">
        <v>82</v>
      </c>
      <c r="U66" s="57" t="s">
        <v>83</v>
      </c>
      <c r="V66" s="57" t="s">
        <v>84</v>
      </c>
      <c r="W66" s="57" t="s">
        <v>85</v>
      </c>
    </row>
    <row r="67" spans="10:23" x14ac:dyDescent="0.35">
      <c r="J67" s="4"/>
      <c r="K67" s="5"/>
      <c r="Q67" s="56"/>
      <c r="R67" s="58" t="s">
        <v>86</v>
      </c>
      <c r="S67" s="58" t="s">
        <v>87</v>
      </c>
      <c r="T67" s="58" t="s">
        <v>88</v>
      </c>
      <c r="U67" s="58" t="s">
        <v>89</v>
      </c>
      <c r="V67" s="58" t="s">
        <v>90</v>
      </c>
      <c r="W67" s="58" t="s">
        <v>91</v>
      </c>
    </row>
    <row r="68" spans="10:23" x14ac:dyDescent="0.35">
      <c r="J68" s="4"/>
      <c r="K68" s="5"/>
      <c r="Q68" s="59" t="s">
        <v>92</v>
      </c>
      <c r="R68" s="59" t="s">
        <v>109</v>
      </c>
      <c r="S68" s="59" t="s">
        <v>94</v>
      </c>
      <c r="T68" s="59" t="s">
        <v>93</v>
      </c>
      <c r="U68" s="59" t="s">
        <v>96</v>
      </c>
      <c r="V68" s="59" t="s">
        <v>97</v>
      </c>
      <c r="W68" s="59" t="s">
        <v>98</v>
      </c>
    </row>
    <row r="69" spans="10:23" x14ac:dyDescent="0.35">
      <c r="J69" s="4"/>
      <c r="K69" s="5"/>
      <c r="Q69" s="59" t="s">
        <v>99</v>
      </c>
      <c r="R69" s="59" t="s">
        <v>101</v>
      </c>
      <c r="S69" s="59" t="s">
        <v>103</v>
      </c>
      <c r="T69" s="59" t="s">
        <v>100</v>
      </c>
      <c r="U69" s="59" t="s">
        <v>102</v>
      </c>
      <c r="V69" s="59"/>
      <c r="W69" s="59"/>
    </row>
    <row r="70" spans="10:23" x14ac:dyDescent="0.35">
      <c r="J70" s="4"/>
      <c r="K70" s="5"/>
      <c r="Q70" s="59" t="s">
        <v>104</v>
      </c>
      <c r="R70" s="59" t="s">
        <v>105</v>
      </c>
      <c r="S70" s="59" t="s">
        <v>108</v>
      </c>
      <c r="T70" s="59" t="s">
        <v>107</v>
      </c>
      <c r="U70" s="59" t="s">
        <v>106</v>
      </c>
      <c r="V70" s="59"/>
      <c r="W70" s="59"/>
    </row>
    <row r="71" spans="10:23" x14ac:dyDescent="0.35">
      <c r="J71" s="4"/>
      <c r="K71" s="5"/>
    </row>
    <row r="72" spans="10:23" x14ac:dyDescent="0.35">
      <c r="Q72" s="57" t="s">
        <v>92</v>
      </c>
      <c r="R72" s="60"/>
      <c r="S72" s="57" t="s">
        <v>99</v>
      </c>
      <c r="T72" s="60"/>
      <c r="U72" s="57" t="s">
        <v>104</v>
      </c>
      <c r="V72" s="60"/>
    </row>
    <row r="73" spans="10:23" x14ac:dyDescent="0.35">
      <c r="Q73" s="60" t="s">
        <v>93</v>
      </c>
      <c r="R73" s="60">
        <v>28</v>
      </c>
      <c r="S73" s="60" t="s">
        <v>100</v>
      </c>
      <c r="T73" s="60">
        <v>27</v>
      </c>
      <c r="U73" s="60" t="s">
        <v>108</v>
      </c>
      <c r="V73" s="60">
        <v>26</v>
      </c>
    </row>
    <row r="74" spans="10:23" x14ac:dyDescent="0.35">
      <c r="Q74" s="60" t="s">
        <v>94</v>
      </c>
      <c r="R74" s="60">
        <v>27</v>
      </c>
      <c r="S74" s="60" t="s">
        <v>101</v>
      </c>
      <c r="T74" s="60">
        <v>29</v>
      </c>
      <c r="U74" s="60" t="s">
        <v>107</v>
      </c>
      <c r="V74" s="60">
        <v>25</v>
      </c>
    </row>
    <row r="75" spans="10:23" x14ac:dyDescent="0.35">
      <c r="Q75" s="60" t="s">
        <v>96</v>
      </c>
      <c r="R75" s="60">
        <v>22</v>
      </c>
      <c r="S75" s="60" t="s">
        <v>102</v>
      </c>
      <c r="T75" s="60">
        <v>22</v>
      </c>
      <c r="U75" s="60" t="s">
        <v>106</v>
      </c>
      <c r="V75" s="60">
        <v>24</v>
      </c>
    </row>
    <row r="76" spans="10:23" x14ac:dyDescent="0.35">
      <c r="Q76" s="60" t="s">
        <v>112</v>
      </c>
      <c r="R76" s="60">
        <v>25</v>
      </c>
      <c r="S76" s="60" t="s">
        <v>103</v>
      </c>
      <c r="T76" s="60">
        <v>24</v>
      </c>
      <c r="U76" s="60" t="s">
        <v>105</v>
      </c>
      <c r="V76" s="60">
        <v>27</v>
      </c>
    </row>
    <row r="77" spans="10:23" x14ac:dyDescent="0.35">
      <c r="Q77" s="60" t="s">
        <v>97</v>
      </c>
      <c r="R77" s="60">
        <v>18</v>
      </c>
      <c r="S77" s="56"/>
      <c r="T77" s="56"/>
      <c r="U77" s="56"/>
      <c r="V77" s="56"/>
    </row>
    <row r="78" spans="10:23" x14ac:dyDescent="0.35">
      <c r="Q78" s="60" t="s">
        <v>98</v>
      </c>
      <c r="R78" s="60">
        <v>15</v>
      </c>
      <c r="S78" s="56"/>
      <c r="T78" s="56"/>
      <c r="U78" s="56"/>
      <c r="V78" s="56"/>
    </row>
  </sheetData>
  <sortState ref="U34:U39">
    <sortCondition descending="1" ref="U21"/>
  </sortState>
  <mergeCells count="1">
    <mergeCell ref="E2:F2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Mathus</dc:creator>
  <cp:lastModifiedBy>Sixtine</cp:lastModifiedBy>
  <dcterms:created xsi:type="dcterms:W3CDTF">2015-12-13T18:03:42Z</dcterms:created>
  <dcterms:modified xsi:type="dcterms:W3CDTF">2016-06-19T09:28:14Z</dcterms:modified>
</cp:coreProperties>
</file>