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omplet détente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B43" i="2" l="1"/>
  <c r="B44" i="2"/>
  <c r="B45" i="2"/>
  <c r="B46" i="2"/>
  <c r="B47" i="2"/>
  <c r="B48" i="2"/>
  <c r="B49" i="2"/>
  <c r="B50" i="2"/>
  <c r="B51" i="2"/>
  <c r="B52" i="2"/>
  <c r="W45" i="2"/>
  <c r="W46" i="2"/>
  <c r="W47" i="2"/>
  <c r="W48" i="2"/>
  <c r="W49" i="2"/>
  <c r="W50" i="2"/>
  <c r="W51" i="2"/>
  <c r="W52" i="2"/>
  <c r="W35" i="2"/>
  <c r="W36" i="2"/>
  <c r="W37" i="2"/>
  <c r="W38" i="2"/>
  <c r="W39" i="2"/>
  <c r="W40" i="2"/>
  <c r="W41" i="2"/>
  <c r="W42" i="2"/>
  <c r="W43" i="2"/>
  <c r="W44" i="2"/>
  <c r="W34" i="2"/>
  <c r="B35" i="2"/>
  <c r="B36" i="2"/>
  <c r="B37" i="2"/>
  <c r="B38" i="2"/>
  <c r="B39" i="2"/>
  <c r="B40" i="2"/>
  <c r="B41" i="2"/>
  <c r="B42" i="2"/>
  <c r="B34" i="2"/>
  <c r="M46" i="2" l="1"/>
  <c r="M47" i="2"/>
  <c r="M48" i="2"/>
  <c r="M49" i="2"/>
  <c r="M50" i="2"/>
  <c r="M51" i="2"/>
  <c r="M52" i="2"/>
  <c r="H46" i="2"/>
  <c r="H47" i="2"/>
  <c r="H48" i="2"/>
  <c r="H49" i="2"/>
  <c r="H50" i="2"/>
  <c r="H51" i="2"/>
  <c r="H5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N17" i="2"/>
  <c r="N18" i="2"/>
  <c r="N19" i="2"/>
  <c r="N20" i="2"/>
  <c r="N21" i="2"/>
  <c r="N22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I17" i="2"/>
  <c r="I18" i="2"/>
  <c r="I19" i="2"/>
  <c r="I20" i="2"/>
  <c r="I21" i="2"/>
  <c r="I22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<sst xmlns="http://schemas.openxmlformats.org/spreadsheetml/2006/main" count="122" uniqueCount="92">
  <si>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</si>
  <si>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</si>
  <si>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</si>
  <si>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</si>
  <si>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</si>
  <si>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</si>
  <si>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</si>
  <si>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</si>
  <si>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</si>
  <si>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</si>
  <si>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</si>
  <si>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</si>
  <si>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</si>
  <si>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</si>
  <si>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</si>
  <si>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</si>
  <si>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</si>
  <si>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</si>
  <si>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</si>
  <si>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</si>
  <si>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</si>
  <si>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</si>
  <si>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</si>
  <si>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</si>
  <si>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</si>
  <si>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</si>
  <si>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</si>
  <si>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</si>
  <si>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</si>
  <si>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</si>
  <si>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</si>
  <si>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</si>
  <si>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</si>
  <si>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</si>
  <si>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</si>
  <si>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</si>
  <si>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</si>
  <si>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</si>
  <si>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</si>
  <si>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</si>
  <si>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</si>
  <si>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</si>
  <si>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</si>
  <si>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</si>
  <si>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</si>
  <si>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Deeplies/Cocopah Pawnee</t>
  </si>
  <si>
    <t>Concours de TREC</t>
  </si>
  <si>
    <t>TREC</t>
  </si>
  <si>
    <t>Agilité</t>
  </si>
  <si>
    <t>Patience</t>
  </si>
  <si>
    <t>Oui</t>
  </si>
  <si>
    <t>Normal</t>
  </si>
  <si>
    <t>Tolérant - Tenace</t>
  </si>
  <si>
    <t>Précipité - Hésitant</t>
  </si>
  <si>
    <t>Brave, docile, autonome // brusque, étourdi, lunatique</t>
  </si>
  <si>
    <t>Calme, douceur</t>
  </si>
  <si>
    <t>Ikyrel/Lucrezia</t>
  </si>
  <si>
    <t>Loyale - Vaillante</t>
  </si>
  <si>
    <t>Egocentrique - Capricieuse</t>
  </si>
  <si>
    <t>Alextrem/Kimjoy</t>
  </si>
  <si>
    <t>Capricieux - Testeur</t>
  </si>
  <si>
    <t>Non</t>
  </si>
  <si>
    <t>Calin - Infatigable</t>
  </si>
  <si>
    <t>Minutieuse - Sereine</t>
  </si>
  <si>
    <t>Susceptible - Dominante</t>
  </si>
  <si>
    <t>Peenut's/Magic Pez</t>
  </si>
  <si>
    <t>Peenut's/My Majestic Pez</t>
  </si>
  <si>
    <t>Concentré - Equilibré</t>
  </si>
  <si>
    <t>Renfermé - Egocentrique</t>
  </si>
  <si>
    <t>Kannone/Alleke</t>
  </si>
  <si>
    <t>Fragile</t>
  </si>
  <si>
    <t>Concentrée - Vaillante</t>
  </si>
  <si>
    <t>Exclusive - Renfermée</t>
  </si>
  <si>
    <t>Kannone/Alkas</t>
  </si>
  <si>
    <t>Généreux - Proche</t>
  </si>
  <si>
    <t>Sensible - Susceptible</t>
  </si>
  <si>
    <t>Mourzik/Fairy Memory</t>
  </si>
  <si>
    <t>Coopératif - Concentré</t>
  </si>
  <si>
    <t>Brusque - Testeur</t>
  </si>
  <si>
    <t>Voltaire/Inshirah</t>
  </si>
  <si>
    <t>Dynamique - Malin</t>
  </si>
  <si>
    <t>Testeur - Imprévisible</t>
  </si>
  <si>
    <t>Archibald/Holyoake Bryn</t>
  </si>
  <si>
    <t>Robuste</t>
  </si>
  <si>
    <t>Infatigable - Dévoué</t>
  </si>
  <si>
    <t>Négligeant - Emotif</t>
  </si>
  <si>
    <t>Lagertha</t>
  </si>
  <si>
    <t>Floki</t>
  </si>
  <si>
    <t>Amicale - Adorable</t>
  </si>
  <si>
    <t>Exclusive - Susceptible</t>
  </si>
  <si>
    <t>Paisible - Dévoué</t>
  </si>
  <si>
    <t>Distrait - Egocentrique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</si>
</sst>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%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8" borderId="0" xfId="0" applyNumberFormat="1" applyFont="1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/>
    </xf>
    <xf numFmtId="166" fontId="2" fillId="4" borderId="7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K1" zoomScale="60" zoomScaleNormal="60" workbookViewId="0">
      <selection activeCell="S20" sqref="S20"/>
    </sheetView>
  </sheetViews>
  <sheetFormatPr baseColWidth="10" defaultRowHeight="23.25" x14ac:dyDescent="0.35"/>
  <cols>
    <col min="1" max="1" width="11.42578125" style="1"/>
    <col min="2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1.140625" style="1" customWidth="1"/>
    <col min="18" max="18" width="38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40.7109375" style="1" customWidth="1"/>
    <col min="24" max="16384" width="11.42578125" style="1"/>
  </cols>
  <sheetData>
    <row r="1" spans="2:21" x14ac:dyDescent="0.35">
      <c r="B1" s="1" t="s">
        <v>46</v>
      </c>
      <c r="Q1" s="38" t="s">
        <v>54</v>
      </c>
    </row>
    <row r="2" spans="2:21" ht="24" thickBot="1" x14ac:dyDescent="0.4">
      <c r="C2" s="2"/>
      <c r="E2" s="37"/>
      <c r="F2" s="37"/>
      <c r="P2" s="3"/>
      <c r="Q2" s="3"/>
    </row>
    <row r="3" spans="2:21" x14ac:dyDescent="0.35">
      <c r="B3" s="9" t="s">
        <v>40</v>
      </c>
      <c r="C3" s="11" t="s">
        <v>47</v>
      </c>
      <c r="D3" s="11" t="s">
        <v>22</v>
      </c>
      <c r="E3" s="11" t="s">
        <v>48</v>
      </c>
      <c r="F3" s="11" t="s">
        <v>49</v>
      </c>
      <c r="G3" s="11" t="s">
        <v>31</v>
      </c>
      <c r="H3" s="11"/>
      <c r="I3" s="35" t="s">
        <v>32</v>
      </c>
      <c r="J3" s="11" t="s">
        <v>23</v>
      </c>
      <c r="K3" s="11" t="s">
        <v>26</v>
      </c>
      <c r="L3" s="11" t="s">
        <v>24</v>
      </c>
      <c r="M3" s="11" t="s">
        <v>25</v>
      </c>
      <c r="N3" s="35" t="s">
        <v>38</v>
      </c>
      <c r="O3" s="11" t="s">
        <v>4</v>
      </c>
      <c r="P3" s="11" t="s">
        <v>34</v>
      </c>
      <c r="Q3" s="11" t="s">
        <v>27</v>
      </c>
      <c r="R3" s="11" t="s">
        <v>28</v>
      </c>
      <c r="S3" s="35" t="s">
        <v>29</v>
      </c>
      <c r="T3" s="11" t="s">
        <v>5</v>
      </c>
      <c r="U3" s="35" t="s">
        <v>30</v>
      </c>
    </row>
    <row r="4" spans="2:21" x14ac:dyDescent="0.35">
      <c r="B4" s="33" t="s">
        <v>45</v>
      </c>
      <c r="C4" s="16">
        <v>116</v>
      </c>
      <c r="D4" s="25" t="s">
        <v>50</v>
      </c>
      <c r="E4" s="16">
        <v>50</v>
      </c>
      <c r="F4" s="16">
        <v>43</v>
      </c>
      <c r="G4" s="16">
        <v>0</v>
      </c>
      <c r="H4" s="16"/>
      <c r="I4" s="25">
        <f t="shared" ref="I4:I22" si="0">E4+F4+G4+H4</f>
        <v>93</v>
      </c>
      <c r="J4" s="26">
        <v>100</v>
      </c>
      <c r="K4" s="26">
        <v>64</v>
      </c>
      <c r="L4" s="26">
        <v>100</v>
      </c>
      <c r="M4" s="26">
        <v>72</v>
      </c>
      <c r="N4" s="17">
        <f>(J4+K4+L4+M4)</f>
        <v>336</v>
      </c>
      <c r="O4" s="25" t="s">
        <v>51</v>
      </c>
      <c r="P4" s="41">
        <v>0.86</v>
      </c>
      <c r="Q4" s="16" t="s">
        <v>52</v>
      </c>
      <c r="R4" s="16" t="s">
        <v>53</v>
      </c>
      <c r="S4" s="17">
        <v>0</v>
      </c>
      <c r="T4" s="29">
        <v>9</v>
      </c>
      <c r="U4" s="30">
        <f>C4+E4+F4+G4+H4</f>
        <v>209</v>
      </c>
    </row>
    <row r="5" spans="2:21" x14ac:dyDescent="0.35">
      <c r="B5" s="33" t="s">
        <v>56</v>
      </c>
      <c r="C5" s="16">
        <v>73</v>
      </c>
      <c r="D5" s="25" t="s">
        <v>50</v>
      </c>
      <c r="E5" s="16">
        <v>96</v>
      </c>
      <c r="F5" s="16">
        <v>50</v>
      </c>
      <c r="G5" s="16">
        <v>0</v>
      </c>
      <c r="H5" s="16"/>
      <c r="I5" s="25">
        <f t="shared" si="0"/>
        <v>146</v>
      </c>
      <c r="J5" s="26">
        <v>100</v>
      </c>
      <c r="K5" s="26">
        <v>64</v>
      </c>
      <c r="L5" s="26">
        <v>100</v>
      </c>
      <c r="M5" s="26">
        <v>91</v>
      </c>
      <c r="N5" s="17">
        <f t="shared" ref="N5:N22" si="1">(J5+K5+L5+M5)</f>
        <v>355</v>
      </c>
      <c r="O5" s="25" t="s">
        <v>51</v>
      </c>
      <c r="P5" s="41">
        <v>0.15</v>
      </c>
      <c r="Q5" s="16" t="s">
        <v>57</v>
      </c>
      <c r="R5" s="16" t="s">
        <v>58</v>
      </c>
      <c r="S5" s="17">
        <v>0</v>
      </c>
      <c r="T5" s="29">
        <v>26</v>
      </c>
      <c r="U5" s="30">
        <f t="shared" ref="U5:U22" si="2">C5+E5+F5+G5+H5</f>
        <v>219</v>
      </c>
    </row>
    <row r="6" spans="2:21" x14ac:dyDescent="0.35">
      <c r="B6" s="33" t="s">
        <v>59</v>
      </c>
      <c r="C6" s="16">
        <v>40</v>
      </c>
      <c r="D6" s="25" t="s">
        <v>50</v>
      </c>
      <c r="E6" s="16">
        <v>41</v>
      </c>
      <c r="F6" s="16">
        <v>34</v>
      </c>
      <c r="G6" s="16">
        <v>0</v>
      </c>
      <c r="H6" s="16"/>
      <c r="I6" s="25">
        <f t="shared" si="0"/>
        <v>75</v>
      </c>
      <c r="J6" s="26">
        <v>100</v>
      </c>
      <c r="K6" s="26">
        <v>85</v>
      </c>
      <c r="L6" s="26">
        <v>100</v>
      </c>
      <c r="M6" s="26">
        <v>100</v>
      </c>
      <c r="N6" s="17">
        <f t="shared" si="1"/>
        <v>385</v>
      </c>
      <c r="O6" s="25" t="s">
        <v>51</v>
      </c>
      <c r="P6" s="41">
        <v>0.83</v>
      </c>
      <c r="Q6" s="16" t="s">
        <v>62</v>
      </c>
      <c r="R6" s="16" t="s">
        <v>60</v>
      </c>
      <c r="S6" s="17">
        <v>0</v>
      </c>
      <c r="T6" s="29">
        <v>27</v>
      </c>
      <c r="U6" s="30">
        <f t="shared" si="2"/>
        <v>115</v>
      </c>
    </row>
    <row r="7" spans="2:21" x14ac:dyDescent="0.35">
      <c r="B7" s="33" t="s">
        <v>66</v>
      </c>
      <c r="C7" s="16">
        <v>23</v>
      </c>
      <c r="D7" s="25" t="s">
        <v>61</v>
      </c>
      <c r="E7" s="16">
        <v>148</v>
      </c>
      <c r="F7" s="16">
        <v>66</v>
      </c>
      <c r="G7" s="16">
        <v>0</v>
      </c>
      <c r="H7" s="16"/>
      <c r="I7" s="25">
        <f t="shared" si="0"/>
        <v>214</v>
      </c>
      <c r="J7" s="26">
        <v>99</v>
      </c>
      <c r="K7" s="26">
        <v>75</v>
      </c>
      <c r="L7" s="26">
        <v>100</v>
      </c>
      <c r="M7" s="26">
        <v>100</v>
      </c>
      <c r="N7" s="17">
        <f t="shared" si="1"/>
        <v>374</v>
      </c>
      <c r="O7" s="25" t="s">
        <v>51</v>
      </c>
      <c r="P7" s="41">
        <v>0.49</v>
      </c>
      <c r="Q7" s="16" t="s">
        <v>63</v>
      </c>
      <c r="R7" s="16" t="s">
        <v>64</v>
      </c>
      <c r="S7" s="17">
        <v>0</v>
      </c>
      <c r="T7" s="29">
        <v>29</v>
      </c>
      <c r="U7" s="30">
        <f t="shared" si="2"/>
        <v>237</v>
      </c>
    </row>
    <row r="8" spans="2:21" x14ac:dyDescent="0.35">
      <c r="B8" s="33" t="s">
        <v>65</v>
      </c>
      <c r="C8" s="16">
        <v>23</v>
      </c>
      <c r="D8" s="25" t="s">
        <v>50</v>
      </c>
      <c r="E8" s="16">
        <v>27</v>
      </c>
      <c r="F8" s="16">
        <v>27</v>
      </c>
      <c r="G8" s="16">
        <v>0</v>
      </c>
      <c r="H8" s="16"/>
      <c r="I8" s="25">
        <f t="shared" si="0"/>
        <v>54</v>
      </c>
      <c r="J8" s="26">
        <v>81</v>
      </c>
      <c r="K8" s="26">
        <v>62</v>
      </c>
      <c r="L8" s="26">
        <v>88</v>
      </c>
      <c r="M8" s="26">
        <v>88</v>
      </c>
      <c r="N8" s="17">
        <f t="shared" si="1"/>
        <v>319</v>
      </c>
      <c r="O8" s="25" t="s">
        <v>51</v>
      </c>
      <c r="P8" s="41">
        <v>0</v>
      </c>
      <c r="Q8" s="16" t="s">
        <v>67</v>
      </c>
      <c r="R8" s="16" t="s">
        <v>68</v>
      </c>
      <c r="S8" s="17">
        <v>0</v>
      </c>
      <c r="T8" s="29">
        <v>5</v>
      </c>
      <c r="U8" s="30">
        <f t="shared" si="2"/>
        <v>77</v>
      </c>
    </row>
    <row r="9" spans="2:21" x14ac:dyDescent="0.35">
      <c r="B9" s="33" t="s">
        <v>69</v>
      </c>
      <c r="C9" s="16">
        <v>10</v>
      </c>
      <c r="D9" s="25" t="s">
        <v>50</v>
      </c>
      <c r="E9" s="16">
        <v>75</v>
      </c>
      <c r="F9" s="16">
        <v>34</v>
      </c>
      <c r="G9" s="16">
        <v>0</v>
      </c>
      <c r="H9" s="16"/>
      <c r="I9" s="25">
        <f t="shared" si="0"/>
        <v>109</v>
      </c>
      <c r="J9" s="26">
        <v>100</v>
      </c>
      <c r="K9" s="26">
        <v>84</v>
      </c>
      <c r="L9" s="26">
        <v>100</v>
      </c>
      <c r="M9" s="26">
        <v>74</v>
      </c>
      <c r="N9" s="17">
        <f t="shared" si="1"/>
        <v>358</v>
      </c>
      <c r="O9" s="25" t="s">
        <v>70</v>
      </c>
      <c r="P9" s="41">
        <v>0.79</v>
      </c>
      <c r="Q9" s="16" t="s">
        <v>71</v>
      </c>
      <c r="R9" s="16" t="s">
        <v>72</v>
      </c>
      <c r="S9" s="17">
        <v>0</v>
      </c>
      <c r="T9" s="29">
        <v>39</v>
      </c>
      <c r="U9" s="30">
        <f t="shared" si="2"/>
        <v>119</v>
      </c>
    </row>
    <row r="10" spans="2:21" x14ac:dyDescent="0.35">
      <c r="B10" s="33" t="s">
        <v>73</v>
      </c>
      <c r="C10" s="16">
        <v>108</v>
      </c>
      <c r="D10" s="25" t="s">
        <v>50</v>
      </c>
      <c r="E10" s="16">
        <v>51</v>
      </c>
      <c r="F10" s="16">
        <v>26</v>
      </c>
      <c r="G10" s="16">
        <v>0</v>
      </c>
      <c r="H10" s="16"/>
      <c r="I10" s="25">
        <f t="shared" si="0"/>
        <v>77</v>
      </c>
      <c r="J10" s="26">
        <v>100</v>
      </c>
      <c r="K10" s="26">
        <v>100</v>
      </c>
      <c r="L10" s="26">
        <v>100</v>
      </c>
      <c r="M10" s="26">
        <v>47</v>
      </c>
      <c r="N10" s="17">
        <f t="shared" si="1"/>
        <v>347</v>
      </c>
      <c r="O10" s="25" t="s">
        <v>51</v>
      </c>
      <c r="P10" s="41">
        <v>0.85</v>
      </c>
      <c r="Q10" s="16" t="s">
        <v>74</v>
      </c>
      <c r="R10" s="16" t="s">
        <v>75</v>
      </c>
      <c r="S10" s="17">
        <v>0</v>
      </c>
      <c r="T10" s="29">
        <v>20</v>
      </c>
      <c r="U10" s="30">
        <f t="shared" si="2"/>
        <v>185</v>
      </c>
    </row>
    <row r="11" spans="2:21" x14ac:dyDescent="0.35">
      <c r="B11" s="33" t="s">
        <v>76</v>
      </c>
      <c r="C11" s="16">
        <v>76</v>
      </c>
      <c r="D11" s="25" t="s">
        <v>50</v>
      </c>
      <c r="E11" s="16">
        <v>36</v>
      </c>
      <c r="F11" s="16">
        <v>18</v>
      </c>
      <c r="G11" s="16">
        <v>0</v>
      </c>
      <c r="H11" s="16"/>
      <c r="I11" s="25">
        <f t="shared" si="0"/>
        <v>54</v>
      </c>
      <c r="J11" s="26">
        <v>100</v>
      </c>
      <c r="K11" s="26">
        <v>53</v>
      </c>
      <c r="L11" s="26">
        <v>100</v>
      </c>
      <c r="M11" s="26">
        <v>20</v>
      </c>
      <c r="N11" s="17">
        <f t="shared" si="1"/>
        <v>273</v>
      </c>
      <c r="O11" s="25" t="s">
        <v>51</v>
      </c>
      <c r="P11" s="41">
        <v>1</v>
      </c>
      <c r="Q11" s="16" t="s">
        <v>77</v>
      </c>
      <c r="R11" s="16" t="s">
        <v>78</v>
      </c>
      <c r="S11" s="17">
        <v>0</v>
      </c>
      <c r="T11" s="29">
        <v>13</v>
      </c>
      <c r="U11" s="30">
        <f t="shared" si="2"/>
        <v>130</v>
      </c>
    </row>
    <row r="12" spans="2:21" x14ac:dyDescent="0.35">
      <c r="B12" s="33" t="s">
        <v>79</v>
      </c>
      <c r="C12" s="16">
        <v>70</v>
      </c>
      <c r="D12" s="25" t="s">
        <v>50</v>
      </c>
      <c r="E12" s="16">
        <v>115</v>
      </c>
      <c r="F12" s="16">
        <v>29</v>
      </c>
      <c r="G12" s="16">
        <v>0</v>
      </c>
      <c r="H12" s="16"/>
      <c r="I12" s="25">
        <f t="shared" si="0"/>
        <v>144</v>
      </c>
      <c r="J12" s="26">
        <v>100</v>
      </c>
      <c r="K12" s="26">
        <v>65</v>
      </c>
      <c r="L12" s="26">
        <v>100</v>
      </c>
      <c r="M12" s="26">
        <v>100</v>
      </c>
      <c r="N12" s="17">
        <f t="shared" si="1"/>
        <v>365</v>
      </c>
      <c r="O12" s="25" t="s">
        <v>51</v>
      </c>
      <c r="P12" s="41">
        <v>0.64</v>
      </c>
      <c r="Q12" s="16" t="s">
        <v>80</v>
      </c>
      <c r="R12" s="16" t="s">
        <v>81</v>
      </c>
      <c r="S12" s="17">
        <v>0</v>
      </c>
      <c r="T12" s="29">
        <v>44</v>
      </c>
      <c r="U12" s="30">
        <f t="shared" si="2"/>
        <v>214</v>
      </c>
    </row>
    <row r="13" spans="2:21" x14ac:dyDescent="0.35">
      <c r="B13" s="33" t="s">
        <v>82</v>
      </c>
      <c r="C13" s="16">
        <v>120</v>
      </c>
      <c r="D13" s="25" t="s">
        <v>50</v>
      </c>
      <c r="E13" s="16">
        <v>52</v>
      </c>
      <c r="F13" s="16">
        <v>59</v>
      </c>
      <c r="G13" s="16">
        <v>0</v>
      </c>
      <c r="H13" s="16"/>
      <c r="I13" s="25">
        <f t="shared" si="0"/>
        <v>111</v>
      </c>
      <c r="J13" s="26">
        <v>96</v>
      </c>
      <c r="K13" s="26">
        <v>100</v>
      </c>
      <c r="L13" s="26">
        <v>96</v>
      </c>
      <c r="M13" s="26">
        <v>100</v>
      </c>
      <c r="N13" s="17">
        <f t="shared" si="1"/>
        <v>392</v>
      </c>
      <c r="O13" s="25" t="s">
        <v>83</v>
      </c>
      <c r="P13" s="41">
        <v>0.9</v>
      </c>
      <c r="Q13" s="16" t="s">
        <v>84</v>
      </c>
      <c r="R13" s="16" t="s">
        <v>85</v>
      </c>
      <c r="S13" s="17">
        <v>0</v>
      </c>
      <c r="T13" s="29">
        <v>50</v>
      </c>
      <c r="U13" s="30">
        <f t="shared" si="2"/>
        <v>231</v>
      </c>
    </row>
    <row r="14" spans="2:21" x14ac:dyDescent="0.35">
      <c r="B14" s="33" t="s">
        <v>86</v>
      </c>
      <c r="C14" s="16">
        <v>75</v>
      </c>
      <c r="D14" s="25" t="s">
        <v>61</v>
      </c>
      <c r="E14" s="16">
        <v>94</v>
      </c>
      <c r="F14" s="16">
        <v>42</v>
      </c>
      <c r="G14" s="16">
        <v>0</v>
      </c>
      <c r="H14" s="16"/>
      <c r="I14" s="25">
        <f t="shared" si="0"/>
        <v>136</v>
      </c>
      <c r="J14" s="26">
        <v>96</v>
      </c>
      <c r="K14" s="26">
        <v>90</v>
      </c>
      <c r="L14" s="26">
        <v>100</v>
      </c>
      <c r="M14" s="26">
        <v>100</v>
      </c>
      <c r="N14" s="17">
        <f t="shared" si="1"/>
        <v>386</v>
      </c>
      <c r="O14" s="25" t="s">
        <v>83</v>
      </c>
      <c r="P14" s="41">
        <v>0.87</v>
      </c>
      <c r="Q14" s="16" t="s">
        <v>88</v>
      </c>
      <c r="R14" s="16" t="s">
        <v>89</v>
      </c>
      <c r="S14" s="17">
        <v>0</v>
      </c>
      <c r="T14" s="29">
        <v>49</v>
      </c>
      <c r="U14" s="30">
        <f t="shared" si="2"/>
        <v>211</v>
      </c>
    </row>
    <row r="15" spans="2:21" x14ac:dyDescent="0.35">
      <c r="B15" s="33" t="s">
        <v>87</v>
      </c>
      <c r="C15" s="16">
        <v>90</v>
      </c>
      <c r="D15" s="25" t="s">
        <v>50</v>
      </c>
      <c r="E15" s="16">
        <v>72</v>
      </c>
      <c r="F15" s="16">
        <v>59</v>
      </c>
      <c r="G15" s="16">
        <v>0</v>
      </c>
      <c r="H15" s="16"/>
      <c r="I15" s="25">
        <f t="shared" si="0"/>
        <v>131</v>
      </c>
      <c r="J15" s="26">
        <v>96</v>
      </c>
      <c r="K15" s="26">
        <v>76</v>
      </c>
      <c r="L15" s="26">
        <v>100</v>
      </c>
      <c r="M15" s="26">
        <v>100</v>
      </c>
      <c r="N15" s="17">
        <f t="shared" si="1"/>
        <v>372</v>
      </c>
      <c r="O15" s="25" t="s">
        <v>51</v>
      </c>
      <c r="P15" s="41">
        <v>0.71</v>
      </c>
      <c r="Q15" s="16" t="s">
        <v>90</v>
      </c>
      <c r="R15" s="16" t="s">
        <v>91</v>
      </c>
      <c r="S15" s="17">
        <v>0</v>
      </c>
      <c r="T15" s="29">
        <v>48</v>
      </c>
      <c r="U15" s="30">
        <f t="shared" si="2"/>
        <v>221</v>
      </c>
    </row>
    <row r="16" spans="2:21" x14ac:dyDescent="0.35">
      <c r="B16" s="33"/>
      <c r="C16" s="16">
        <v>0</v>
      </c>
      <c r="D16" s="25"/>
      <c r="E16" s="16">
        <v>0</v>
      </c>
      <c r="F16" s="16">
        <v>0</v>
      </c>
      <c r="G16" s="16">
        <v>0</v>
      </c>
      <c r="H16" s="16"/>
      <c r="I16" s="25">
        <f t="shared" si="0"/>
        <v>0</v>
      </c>
      <c r="J16" s="26">
        <v>0</v>
      </c>
      <c r="K16" s="26">
        <v>0</v>
      </c>
      <c r="L16" s="26">
        <v>0</v>
      </c>
      <c r="M16" s="26">
        <v>0</v>
      </c>
      <c r="N16" s="17">
        <f t="shared" si="1"/>
        <v>0</v>
      </c>
      <c r="O16" s="25"/>
      <c r="P16" s="41">
        <v>0</v>
      </c>
      <c r="Q16" s="16"/>
      <c r="R16" s="16"/>
      <c r="S16" s="17"/>
      <c r="T16" s="29">
        <v>0</v>
      </c>
      <c r="U16" s="30">
        <f t="shared" si="2"/>
        <v>0</v>
      </c>
    </row>
    <row r="17" spans="2:21" x14ac:dyDescent="0.35">
      <c r="B17" s="33"/>
      <c r="C17" s="16">
        <v>0</v>
      </c>
      <c r="D17" s="25"/>
      <c r="E17" s="16">
        <v>0</v>
      </c>
      <c r="F17" s="16">
        <v>0</v>
      </c>
      <c r="G17" s="16">
        <v>0</v>
      </c>
      <c r="H17" s="16"/>
      <c r="I17" s="25">
        <f t="shared" si="0"/>
        <v>0</v>
      </c>
      <c r="J17" s="26">
        <v>0</v>
      </c>
      <c r="K17" s="26">
        <v>0</v>
      </c>
      <c r="L17" s="26">
        <v>0</v>
      </c>
      <c r="M17" s="26">
        <v>0</v>
      </c>
      <c r="N17" s="17">
        <f t="shared" si="1"/>
        <v>0</v>
      </c>
      <c r="O17" s="25"/>
      <c r="P17" s="41">
        <v>0</v>
      </c>
      <c r="Q17" s="16"/>
      <c r="R17" s="16"/>
      <c r="S17" s="17"/>
      <c r="T17" s="29">
        <v>0</v>
      </c>
      <c r="U17" s="30">
        <f t="shared" si="2"/>
        <v>0</v>
      </c>
    </row>
    <row r="18" spans="2:21" x14ac:dyDescent="0.35">
      <c r="B18" s="33"/>
      <c r="C18" s="16">
        <v>0</v>
      </c>
      <c r="D18" s="25"/>
      <c r="E18" s="16">
        <v>0</v>
      </c>
      <c r="F18" s="16">
        <v>0</v>
      </c>
      <c r="G18" s="16">
        <v>0</v>
      </c>
      <c r="H18" s="16"/>
      <c r="I18" s="25">
        <f t="shared" si="0"/>
        <v>0</v>
      </c>
      <c r="J18" s="26">
        <v>0</v>
      </c>
      <c r="K18" s="26">
        <v>0</v>
      </c>
      <c r="L18" s="26">
        <v>0</v>
      </c>
      <c r="M18" s="26">
        <v>0</v>
      </c>
      <c r="N18" s="17">
        <f t="shared" si="1"/>
        <v>0</v>
      </c>
      <c r="O18" s="25"/>
      <c r="P18" s="41">
        <v>0</v>
      </c>
      <c r="Q18" s="16"/>
      <c r="R18" s="16"/>
      <c r="S18" s="17"/>
      <c r="T18" s="29">
        <v>0</v>
      </c>
      <c r="U18" s="30">
        <f t="shared" si="2"/>
        <v>0</v>
      </c>
    </row>
    <row r="19" spans="2:21" x14ac:dyDescent="0.35">
      <c r="B19" s="33"/>
      <c r="C19" s="16">
        <v>0</v>
      </c>
      <c r="D19" s="25"/>
      <c r="E19" s="16">
        <v>0</v>
      </c>
      <c r="F19" s="16">
        <v>0</v>
      </c>
      <c r="G19" s="16">
        <v>0</v>
      </c>
      <c r="H19" s="16"/>
      <c r="I19" s="25">
        <f t="shared" si="0"/>
        <v>0</v>
      </c>
      <c r="J19" s="26">
        <v>0</v>
      </c>
      <c r="K19" s="26">
        <v>0</v>
      </c>
      <c r="L19" s="26">
        <v>0</v>
      </c>
      <c r="M19" s="26">
        <v>0</v>
      </c>
      <c r="N19" s="17">
        <f t="shared" si="1"/>
        <v>0</v>
      </c>
      <c r="O19" s="25"/>
      <c r="P19" s="41">
        <v>0</v>
      </c>
      <c r="Q19" s="16"/>
      <c r="R19" s="16"/>
      <c r="S19" s="17"/>
      <c r="T19" s="29">
        <v>0</v>
      </c>
      <c r="U19" s="30">
        <f t="shared" si="2"/>
        <v>0</v>
      </c>
    </row>
    <row r="20" spans="2:21" x14ac:dyDescent="0.35">
      <c r="B20" s="33"/>
      <c r="C20" s="16">
        <v>0</v>
      </c>
      <c r="D20" s="25"/>
      <c r="E20" s="16">
        <v>0</v>
      </c>
      <c r="F20" s="16">
        <v>0</v>
      </c>
      <c r="G20" s="16">
        <v>0</v>
      </c>
      <c r="H20" s="16"/>
      <c r="I20" s="25">
        <f t="shared" si="0"/>
        <v>0</v>
      </c>
      <c r="J20" s="26">
        <v>0</v>
      </c>
      <c r="K20" s="26">
        <v>0</v>
      </c>
      <c r="L20" s="26">
        <v>0</v>
      </c>
      <c r="M20" s="26">
        <v>0</v>
      </c>
      <c r="N20" s="17">
        <f t="shared" si="1"/>
        <v>0</v>
      </c>
      <c r="O20" s="25"/>
      <c r="P20" s="41">
        <v>0</v>
      </c>
      <c r="Q20" s="16"/>
      <c r="R20" s="16"/>
      <c r="S20" s="17"/>
      <c r="T20" s="29">
        <v>0</v>
      </c>
      <c r="U20" s="30">
        <f t="shared" si="2"/>
        <v>0</v>
      </c>
    </row>
    <row r="21" spans="2:21" x14ac:dyDescent="0.35">
      <c r="B21" s="33"/>
      <c r="C21" s="16">
        <v>0</v>
      </c>
      <c r="D21" s="25"/>
      <c r="E21" s="16">
        <v>0</v>
      </c>
      <c r="F21" s="16">
        <v>0</v>
      </c>
      <c r="G21" s="16">
        <v>0</v>
      </c>
      <c r="H21" s="16"/>
      <c r="I21" s="25">
        <f t="shared" si="0"/>
        <v>0</v>
      </c>
      <c r="J21" s="26">
        <v>0</v>
      </c>
      <c r="K21" s="26">
        <v>0</v>
      </c>
      <c r="L21" s="26">
        <v>0</v>
      </c>
      <c r="M21" s="26">
        <v>0</v>
      </c>
      <c r="N21" s="17">
        <f t="shared" si="1"/>
        <v>0</v>
      </c>
      <c r="O21" s="25"/>
      <c r="P21" s="41">
        <v>0</v>
      </c>
      <c r="Q21" s="16"/>
      <c r="R21" s="16"/>
      <c r="S21" s="17"/>
      <c r="T21" s="29">
        <v>0</v>
      </c>
      <c r="U21" s="30">
        <f t="shared" si="2"/>
        <v>0</v>
      </c>
    </row>
    <row r="22" spans="2:21" ht="24" thickBot="1" x14ac:dyDescent="0.4">
      <c r="B22" s="34"/>
      <c r="C22" s="19">
        <v>0</v>
      </c>
      <c r="D22" s="27"/>
      <c r="E22" s="19">
        <v>0</v>
      </c>
      <c r="F22" s="19">
        <v>0</v>
      </c>
      <c r="G22" s="19">
        <v>0</v>
      </c>
      <c r="H22" s="19"/>
      <c r="I22" s="27">
        <f t="shared" si="0"/>
        <v>0</v>
      </c>
      <c r="J22" s="28">
        <v>0</v>
      </c>
      <c r="K22" s="28">
        <v>0</v>
      </c>
      <c r="L22" s="28">
        <v>0</v>
      </c>
      <c r="M22" s="28">
        <v>0</v>
      </c>
      <c r="N22" s="22">
        <f t="shared" si="1"/>
        <v>0</v>
      </c>
      <c r="O22" s="27"/>
      <c r="P22" s="42">
        <v>0</v>
      </c>
      <c r="Q22" s="19"/>
      <c r="R22" s="19"/>
      <c r="S22" s="22"/>
      <c r="T22" s="31">
        <v>0</v>
      </c>
      <c r="U22" s="32">
        <f t="shared" si="2"/>
        <v>0</v>
      </c>
    </row>
    <row r="31" spans="2:21" x14ac:dyDescent="0.35">
      <c r="R31" s="39" t="s">
        <v>55</v>
      </c>
    </row>
    <row r="32" spans="2:21" ht="24" thickBot="1" x14ac:dyDescent="0.4"/>
    <row r="33" spans="2:23" ht="69.75" x14ac:dyDescent="0.35">
      <c r="B33" s="9" t="s">
        <v>40</v>
      </c>
      <c r="C33" s="10" t="s">
        <v>33</v>
      </c>
      <c r="D33" s="11" t="s">
        <v>42</v>
      </c>
      <c r="E33" s="12"/>
      <c r="F33" s="12"/>
      <c r="G33" s="12"/>
      <c r="H33" s="13" t="s">
        <v>36</v>
      </c>
      <c r="I33" s="12"/>
      <c r="J33" s="12"/>
      <c r="K33" s="12"/>
      <c r="L33" s="12"/>
      <c r="M33" s="10" t="s">
        <v>35</v>
      </c>
      <c r="N33" s="14"/>
      <c r="O33" s="11" t="s">
        <v>39</v>
      </c>
      <c r="P33" s="12"/>
      <c r="Q33" s="12"/>
      <c r="R33" s="11" t="s">
        <v>43</v>
      </c>
      <c r="S33" s="10" t="s">
        <v>37</v>
      </c>
      <c r="T33" s="10" t="s">
        <v>8</v>
      </c>
      <c r="U33" s="35" t="s">
        <v>44</v>
      </c>
      <c r="V33" s="11" t="s">
        <v>41</v>
      </c>
      <c r="W33" s="15" t="s">
        <v>40</v>
      </c>
    </row>
    <row r="34" spans="2:23" x14ac:dyDescent="0.35">
      <c r="B34" s="33" t="str">
        <f>B4</f>
        <v>Deeplies/Cocopah Pawnee</v>
      </c>
      <c r="C34" s="16">
        <f>C4*0.3</f>
        <v>34.799999999999997</v>
      </c>
      <c r="D34" s="18">
        <v>1</v>
      </c>
      <c r="E34" s="6"/>
      <c r="F34" s="6"/>
      <c r="G34" s="6"/>
      <c r="H34" s="16">
        <f>I4*0.3</f>
        <v>27.9</v>
      </c>
      <c r="I34" s="6"/>
      <c r="J34" s="6"/>
      <c r="K34" s="6"/>
      <c r="L34" s="6"/>
      <c r="M34" s="16">
        <f>N4*0.2</f>
        <v>67.2</v>
      </c>
      <c r="N34" s="6"/>
      <c r="O34" s="18">
        <v>0</v>
      </c>
      <c r="P34" s="6"/>
      <c r="Q34" s="6"/>
      <c r="R34" s="18">
        <v>3</v>
      </c>
      <c r="S34" s="16">
        <f t="shared" ref="S34:S52" si="3">T4*0.05</f>
        <v>0.45</v>
      </c>
      <c r="T34" s="17">
        <f t="shared" ref="T34:T52" si="4">C34+H34+M34+S34</f>
        <v>130.35</v>
      </c>
      <c r="U34" s="7">
        <f>T34+R34+O34+N34+D34+S4</f>
        <v>134.35</v>
      </c>
      <c r="V34" s="40">
        <v>2</v>
      </c>
      <c r="W34" s="36" t="str">
        <f>B4</f>
        <v>Deeplies/Cocopah Pawnee</v>
      </c>
    </row>
    <row r="35" spans="2:23" x14ac:dyDescent="0.35">
      <c r="B35" s="33" t="str">
        <f t="shared" ref="B35:B52" si="5">B5</f>
        <v>Ikyrel/Lucrezia</v>
      </c>
      <c r="C35" s="16">
        <f t="shared" ref="C35:C52" si="6">C5*0.3</f>
        <v>21.9</v>
      </c>
      <c r="D35" s="18">
        <v>1</v>
      </c>
      <c r="E35" s="6"/>
      <c r="F35" s="6"/>
      <c r="G35" s="6"/>
      <c r="H35" s="16">
        <f t="shared" ref="H35:H52" si="7">I5*0.3</f>
        <v>43.8</v>
      </c>
      <c r="I35" s="6"/>
      <c r="J35" s="6"/>
      <c r="K35" s="6"/>
      <c r="L35" s="6"/>
      <c r="M35" s="16">
        <f t="shared" ref="M35:M52" si="8">N5*0.2</f>
        <v>71</v>
      </c>
      <c r="N35" s="6"/>
      <c r="O35" s="18">
        <v>-1</v>
      </c>
      <c r="P35" s="6"/>
      <c r="Q35" s="6"/>
      <c r="R35" s="18">
        <v>2</v>
      </c>
      <c r="S35" s="16">
        <f t="shared" si="3"/>
        <v>1.3</v>
      </c>
      <c r="T35" s="17">
        <f t="shared" si="4"/>
        <v>138</v>
      </c>
      <c r="U35" s="7">
        <f>T35+R35+O35+N35+D35+S5</f>
        <v>140</v>
      </c>
      <c r="V35" s="40">
        <v>2</v>
      </c>
      <c r="W35" s="36" t="str">
        <f t="shared" ref="W35:W52" si="9">B5</f>
        <v>Ikyrel/Lucrezia</v>
      </c>
    </row>
    <row r="36" spans="2:23" x14ac:dyDescent="0.35">
      <c r="B36" s="33" t="str">
        <f t="shared" si="5"/>
        <v>Alextrem/Kimjoy</v>
      </c>
      <c r="C36" s="16">
        <f t="shared" si="6"/>
        <v>12</v>
      </c>
      <c r="D36" s="18">
        <v>1</v>
      </c>
      <c r="E36" s="6"/>
      <c r="F36" s="6"/>
      <c r="G36" s="6"/>
      <c r="H36" s="16">
        <f t="shared" si="7"/>
        <v>22.5</v>
      </c>
      <c r="I36" s="6"/>
      <c r="J36" s="6"/>
      <c r="K36" s="6"/>
      <c r="L36" s="6"/>
      <c r="M36" s="16">
        <f t="shared" si="8"/>
        <v>77</v>
      </c>
      <c r="N36" s="6"/>
      <c r="O36" s="18">
        <v>0</v>
      </c>
      <c r="P36" s="6"/>
      <c r="Q36" s="6"/>
      <c r="R36" s="18">
        <v>0</v>
      </c>
      <c r="S36" s="16">
        <f t="shared" si="3"/>
        <v>1.35</v>
      </c>
      <c r="T36" s="17">
        <f t="shared" si="4"/>
        <v>112.85</v>
      </c>
      <c r="U36" s="7">
        <f>R36+O36+N36+D36+T36+S6</f>
        <v>113.85</v>
      </c>
      <c r="V36" s="40">
        <v>2</v>
      </c>
      <c r="W36" s="36" t="str">
        <f t="shared" si="9"/>
        <v>Alextrem/Kimjoy</v>
      </c>
    </row>
    <row r="37" spans="2:23" x14ac:dyDescent="0.35">
      <c r="B37" s="33" t="str">
        <f t="shared" si="5"/>
        <v>Peenut's/My Majestic Pez</v>
      </c>
      <c r="C37" s="16">
        <f t="shared" si="6"/>
        <v>6.8999999999999995</v>
      </c>
      <c r="D37" s="18">
        <v>0</v>
      </c>
      <c r="E37" s="6"/>
      <c r="F37" s="6"/>
      <c r="G37" s="6"/>
      <c r="H37" s="16">
        <f t="shared" si="7"/>
        <v>64.2</v>
      </c>
      <c r="I37" s="6"/>
      <c r="J37" s="6"/>
      <c r="K37" s="6"/>
      <c r="L37" s="6"/>
      <c r="M37" s="16">
        <f t="shared" si="8"/>
        <v>74.8</v>
      </c>
      <c r="N37" s="6"/>
      <c r="O37" s="18">
        <v>0</v>
      </c>
      <c r="P37" s="6"/>
      <c r="Q37" s="6"/>
      <c r="R37" s="18">
        <v>1</v>
      </c>
      <c r="S37" s="16">
        <f t="shared" si="3"/>
        <v>1.4500000000000002</v>
      </c>
      <c r="T37" s="17">
        <f t="shared" si="4"/>
        <v>147.35</v>
      </c>
      <c r="U37" s="7">
        <f>R37+O37+N37+D37+T37+S7</f>
        <v>148.35</v>
      </c>
      <c r="V37" s="40">
        <v>2</v>
      </c>
      <c r="W37" s="36" t="str">
        <f t="shared" si="9"/>
        <v>Peenut's/My Majestic Pez</v>
      </c>
    </row>
    <row r="38" spans="2:23" x14ac:dyDescent="0.35">
      <c r="B38" s="33" t="str">
        <f t="shared" si="5"/>
        <v>Peenut's/Magic Pez</v>
      </c>
      <c r="C38" s="16">
        <f t="shared" si="6"/>
        <v>6.8999999999999995</v>
      </c>
      <c r="D38" s="18">
        <v>1</v>
      </c>
      <c r="E38" s="6"/>
      <c r="F38" s="6"/>
      <c r="G38" s="6"/>
      <c r="H38" s="16">
        <f t="shared" si="7"/>
        <v>16.2</v>
      </c>
      <c r="I38" s="6"/>
      <c r="J38" s="6"/>
      <c r="K38" s="6"/>
      <c r="L38" s="6"/>
      <c r="M38" s="16">
        <f t="shared" si="8"/>
        <v>63.800000000000004</v>
      </c>
      <c r="N38" s="6"/>
      <c r="O38" s="18">
        <v>-1</v>
      </c>
      <c r="P38" s="6"/>
      <c r="Q38" s="6"/>
      <c r="R38" s="18">
        <v>1</v>
      </c>
      <c r="S38" s="16">
        <f t="shared" si="3"/>
        <v>0.25</v>
      </c>
      <c r="T38" s="17">
        <f t="shared" si="4"/>
        <v>87.15</v>
      </c>
      <c r="U38" s="7">
        <f>R38+O38+N38+D38+T38+S8</f>
        <v>88.15</v>
      </c>
      <c r="V38" s="40">
        <v>2</v>
      </c>
      <c r="W38" s="36" t="str">
        <f t="shared" si="9"/>
        <v>Peenut's/Magic Pez</v>
      </c>
    </row>
    <row r="39" spans="2:23" x14ac:dyDescent="0.35">
      <c r="B39" s="33" t="str">
        <f t="shared" si="5"/>
        <v>Kannone/Alleke</v>
      </c>
      <c r="C39" s="16">
        <f t="shared" si="6"/>
        <v>3</v>
      </c>
      <c r="D39" s="18">
        <v>1</v>
      </c>
      <c r="E39" s="6"/>
      <c r="F39" s="6"/>
      <c r="G39" s="6"/>
      <c r="H39" s="16">
        <f t="shared" si="7"/>
        <v>32.699999999999996</v>
      </c>
      <c r="I39" s="6"/>
      <c r="J39" s="6"/>
      <c r="K39" s="6"/>
      <c r="L39" s="6"/>
      <c r="M39" s="16">
        <f t="shared" si="8"/>
        <v>71.600000000000009</v>
      </c>
      <c r="N39" s="6"/>
      <c r="O39" s="18">
        <v>-1</v>
      </c>
      <c r="P39" s="6"/>
      <c r="Q39" s="6"/>
      <c r="R39" s="18">
        <v>2</v>
      </c>
      <c r="S39" s="16">
        <f t="shared" si="3"/>
        <v>1.9500000000000002</v>
      </c>
      <c r="T39" s="17">
        <f t="shared" si="4"/>
        <v>109.25000000000001</v>
      </c>
      <c r="U39" s="7">
        <f>R39+O39+N39+D39+T39+S9</f>
        <v>111.25000000000001</v>
      </c>
      <c r="V39" s="40">
        <v>2</v>
      </c>
      <c r="W39" s="36" t="str">
        <f t="shared" si="9"/>
        <v>Kannone/Alleke</v>
      </c>
    </row>
    <row r="40" spans="2:23" x14ac:dyDescent="0.35">
      <c r="B40" s="33" t="str">
        <f t="shared" si="5"/>
        <v>Kannone/Alkas</v>
      </c>
      <c r="C40" s="16">
        <f t="shared" si="6"/>
        <v>32.4</v>
      </c>
      <c r="D40" s="18">
        <v>1</v>
      </c>
      <c r="E40" s="6"/>
      <c r="F40" s="6"/>
      <c r="G40" s="6"/>
      <c r="H40" s="16">
        <f t="shared" si="7"/>
        <v>23.099999999999998</v>
      </c>
      <c r="I40" s="6"/>
      <c r="J40" s="6"/>
      <c r="K40" s="6"/>
      <c r="L40" s="6"/>
      <c r="M40" s="16">
        <f t="shared" si="8"/>
        <v>69.400000000000006</v>
      </c>
      <c r="N40" s="6"/>
      <c r="O40" s="18">
        <v>0</v>
      </c>
      <c r="P40" s="6"/>
      <c r="Q40" s="6"/>
      <c r="R40" s="18">
        <v>2</v>
      </c>
      <c r="S40" s="16">
        <f t="shared" si="3"/>
        <v>1</v>
      </c>
      <c r="T40" s="17">
        <f t="shared" si="4"/>
        <v>125.9</v>
      </c>
      <c r="U40" s="7">
        <f>R40+O40+N40+D40+T40+S10</f>
        <v>128.9</v>
      </c>
      <c r="V40" s="40">
        <v>2</v>
      </c>
      <c r="W40" s="36" t="str">
        <f t="shared" si="9"/>
        <v>Kannone/Alkas</v>
      </c>
    </row>
    <row r="41" spans="2:23" x14ac:dyDescent="0.35">
      <c r="B41" s="33" t="str">
        <f t="shared" si="5"/>
        <v>Mourzik/Fairy Memory</v>
      </c>
      <c r="C41" s="16">
        <f t="shared" si="6"/>
        <v>22.8</v>
      </c>
      <c r="D41" s="18">
        <v>1</v>
      </c>
      <c r="E41" s="6"/>
      <c r="F41" s="6"/>
      <c r="G41" s="6"/>
      <c r="H41" s="16">
        <f t="shared" si="7"/>
        <v>16.2</v>
      </c>
      <c r="I41" s="6"/>
      <c r="J41" s="6"/>
      <c r="K41" s="6"/>
      <c r="L41" s="6"/>
      <c r="M41" s="16">
        <f t="shared" si="8"/>
        <v>54.6</v>
      </c>
      <c r="N41" s="6"/>
      <c r="O41" s="18">
        <v>0</v>
      </c>
      <c r="P41" s="6"/>
      <c r="Q41" s="6"/>
      <c r="R41" s="18">
        <v>0</v>
      </c>
      <c r="S41" s="16">
        <f t="shared" si="3"/>
        <v>0.65</v>
      </c>
      <c r="T41" s="17">
        <f t="shared" si="4"/>
        <v>94.25</v>
      </c>
      <c r="U41" s="7">
        <f t="shared" ref="U41:U52" si="10">T41+R41+O41+N41+D41+S11</f>
        <v>95.25</v>
      </c>
      <c r="V41" s="40">
        <v>2</v>
      </c>
      <c r="W41" s="36" t="str">
        <f t="shared" si="9"/>
        <v>Mourzik/Fairy Memory</v>
      </c>
    </row>
    <row r="42" spans="2:23" x14ac:dyDescent="0.35">
      <c r="B42" s="33" t="str">
        <f t="shared" si="5"/>
        <v>Voltaire/Inshirah</v>
      </c>
      <c r="C42" s="16">
        <f t="shared" si="6"/>
        <v>21</v>
      </c>
      <c r="D42" s="18">
        <v>1</v>
      </c>
      <c r="E42" s="6"/>
      <c r="F42" s="6"/>
      <c r="G42" s="6"/>
      <c r="H42" s="16">
        <f t="shared" si="7"/>
        <v>43.199999999999996</v>
      </c>
      <c r="I42" s="6"/>
      <c r="J42" s="6"/>
      <c r="K42" s="6"/>
      <c r="L42" s="6"/>
      <c r="M42" s="16">
        <f t="shared" si="8"/>
        <v>73</v>
      </c>
      <c r="N42" s="6"/>
      <c r="O42" s="18">
        <v>0</v>
      </c>
      <c r="P42" s="6"/>
      <c r="Q42" s="6"/>
      <c r="R42" s="18">
        <v>3</v>
      </c>
      <c r="S42" s="16">
        <f t="shared" si="3"/>
        <v>2.2000000000000002</v>
      </c>
      <c r="T42" s="17">
        <f t="shared" si="4"/>
        <v>139.39999999999998</v>
      </c>
      <c r="U42" s="7">
        <f t="shared" si="10"/>
        <v>143.39999999999998</v>
      </c>
      <c r="V42" s="40">
        <v>3</v>
      </c>
      <c r="W42" s="36" t="str">
        <f t="shared" si="9"/>
        <v>Voltaire/Inshirah</v>
      </c>
    </row>
    <row r="43" spans="2:23" x14ac:dyDescent="0.35">
      <c r="B43" s="33" t="str">
        <f t="shared" si="5"/>
        <v>Archibald/Holyoake Bryn</v>
      </c>
      <c r="C43" s="16">
        <f t="shared" si="6"/>
        <v>36</v>
      </c>
      <c r="D43" s="18">
        <v>1</v>
      </c>
      <c r="E43" s="6"/>
      <c r="F43" s="6"/>
      <c r="G43" s="6"/>
      <c r="H43" s="16">
        <f t="shared" si="7"/>
        <v>33.299999999999997</v>
      </c>
      <c r="I43" s="6"/>
      <c r="J43" s="6"/>
      <c r="K43" s="6"/>
      <c r="L43" s="6"/>
      <c r="M43" s="16">
        <f t="shared" si="8"/>
        <v>78.400000000000006</v>
      </c>
      <c r="N43" s="6"/>
      <c r="O43" s="18">
        <v>1</v>
      </c>
      <c r="P43" s="6"/>
      <c r="Q43" s="6"/>
      <c r="R43" s="18">
        <v>2</v>
      </c>
      <c r="S43" s="16">
        <f t="shared" si="3"/>
        <v>2.5</v>
      </c>
      <c r="T43" s="17">
        <f t="shared" si="4"/>
        <v>150.19999999999999</v>
      </c>
      <c r="U43" s="7">
        <f t="shared" si="10"/>
        <v>154.19999999999999</v>
      </c>
      <c r="V43" s="40">
        <v>3</v>
      </c>
      <c r="W43" s="36" t="str">
        <f t="shared" si="9"/>
        <v>Archibald/Holyoake Bryn</v>
      </c>
    </row>
    <row r="44" spans="2:23" x14ac:dyDescent="0.35">
      <c r="B44" s="33" t="str">
        <f t="shared" si="5"/>
        <v>Lagertha</v>
      </c>
      <c r="C44" s="16">
        <f t="shared" si="6"/>
        <v>22.5</v>
      </c>
      <c r="D44" s="18">
        <v>0</v>
      </c>
      <c r="E44" s="6"/>
      <c r="F44" s="6"/>
      <c r="G44" s="6"/>
      <c r="H44" s="16">
        <f t="shared" si="7"/>
        <v>40.799999999999997</v>
      </c>
      <c r="I44" s="6"/>
      <c r="J44" s="6"/>
      <c r="K44" s="6"/>
      <c r="L44" s="6"/>
      <c r="M44" s="16">
        <f t="shared" si="8"/>
        <v>77.2</v>
      </c>
      <c r="N44" s="6"/>
      <c r="O44" s="18">
        <v>1</v>
      </c>
      <c r="P44" s="6"/>
      <c r="Q44" s="6"/>
      <c r="R44" s="18">
        <v>0</v>
      </c>
      <c r="S44" s="16">
        <f t="shared" si="3"/>
        <v>2.4500000000000002</v>
      </c>
      <c r="T44" s="17">
        <f t="shared" si="4"/>
        <v>142.94999999999999</v>
      </c>
      <c r="U44" s="7">
        <f t="shared" si="10"/>
        <v>143.94999999999999</v>
      </c>
      <c r="V44" s="40">
        <v>3</v>
      </c>
      <c r="W44" s="36" t="str">
        <f t="shared" si="9"/>
        <v>Lagertha</v>
      </c>
    </row>
    <row r="45" spans="2:23" x14ac:dyDescent="0.35">
      <c r="B45" s="33" t="str">
        <f t="shared" si="5"/>
        <v>Floki</v>
      </c>
      <c r="C45" s="16">
        <f t="shared" si="6"/>
        <v>27</v>
      </c>
      <c r="D45" s="18">
        <v>1</v>
      </c>
      <c r="E45" s="6"/>
      <c r="F45" s="6"/>
      <c r="G45" s="6"/>
      <c r="H45" s="16">
        <f t="shared" si="7"/>
        <v>39.299999999999997</v>
      </c>
      <c r="I45" s="6"/>
      <c r="J45" s="6"/>
      <c r="K45" s="6"/>
      <c r="L45" s="6"/>
      <c r="M45" s="16">
        <f t="shared" si="8"/>
        <v>74.400000000000006</v>
      </c>
      <c r="N45" s="6"/>
      <c r="O45" s="18">
        <v>0</v>
      </c>
      <c r="P45" s="6"/>
      <c r="Q45" s="6"/>
      <c r="R45" s="18">
        <v>0</v>
      </c>
      <c r="S45" s="16">
        <f t="shared" si="3"/>
        <v>2.4000000000000004</v>
      </c>
      <c r="T45" s="17">
        <f t="shared" si="4"/>
        <v>143.1</v>
      </c>
      <c r="U45" s="7">
        <f t="shared" si="10"/>
        <v>144.1</v>
      </c>
      <c r="V45" s="40">
        <v>3</v>
      </c>
      <c r="W45" s="36" t="str">
        <f>B15</f>
        <v>Floki</v>
      </c>
    </row>
    <row r="46" spans="2:23" x14ac:dyDescent="0.35">
      <c r="B46" s="33">
        <f t="shared" si="5"/>
        <v>0</v>
      </c>
      <c r="C46" s="16">
        <f t="shared" si="6"/>
        <v>0</v>
      </c>
      <c r="D46" s="18"/>
      <c r="E46" s="6"/>
      <c r="F46" s="6"/>
      <c r="G46" s="6"/>
      <c r="H46" s="16">
        <f t="shared" si="7"/>
        <v>0</v>
      </c>
      <c r="I46" s="6"/>
      <c r="J46" s="6"/>
      <c r="K46" s="6"/>
      <c r="L46" s="6"/>
      <c r="M46" s="16">
        <f t="shared" si="8"/>
        <v>0</v>
      </c>
      <c r="N46" s="6"/>
      <c r="O46" s="18"/>
      <c r="P46" s="6"/>
      <c r="Q46" s="6"/>
      <c r="R46" s="18"/>
      <c r="S46" s="16">
        <f t="shared" si="3"/>
        <v>0</v>
      </c>
      <c r="T46" s="17">
        <f t="shared" si="4"/>
        <v>0</v>
      </c>
      <c r="U46" s="7">
        <f t="shared" si="10"/>
        <v>0</v>
      </c>
      <c r="V46" s="8"/>
      <c r="W46" s="36">
        <f t="shared" si="9"/>
        <v>0</v>
      </c>
    </row>
    <row r="47" spans="2:23" x14ac:dyDescent="0.35">
      <c r="B47" s="33">
        <f t="shared" si="5"/>
        <v>0</v>
      </c>
      <c r="C47" s="16">
        <f t="shared" si="6"/>
        <v>0</v>
      </c>
      <c r="D47" s="18"/>
      <c r="E47" s="6"/>
      <c r="F47" s="6"/>
      <c r="G47" s="6"/>
      <c r="H47" s="16">
        <f t="shared" si="7"/>
        <v>0</v>
      </c>
      <c r="I47" s="6"/>
      <c r="J47" s="6"/>
      <c r="K47" s="6"/>
      <c r="L47" s="6"/>
      <c r="M47" s="16">
        <f t="shared" si="8"/>
        <v>0</v>
      </c>
      <c r="N47" s="6"/>
      <c r="O47" s="18"/>
      <c r="P47" s="6"/>
      <c r="Q47" s="6"/>
      <c r="R47" s="18"/>
      <c r="S47" s="16">
        <f t="shared" si="3"/>
        <v>0</v>
      </c>
      <c r="T47" s="17">
        <f t="shared" si="4"/>
        <v>0</v>
      </c>
      <c r="U47" s="7">
        <f t="shared" si="10"/>
        <v>0</v>
      </c>
      <c r="V47" s="8"/>
      <c r="W47" s="36">
        <f t="shared" si="9"/>
        <v>0</v>
      </c>
    </row>
    <row r="48" spans="2:23" x14ac:dyDescent="0.35">
      <c r="B48" s="33">
        <f t="shared" si="5"/>
        <v>0</v>
      </c>
      <c r="C48" s="16">
        <f t="shared" si="6"/>
        <v>0</v>
      </c>
      <c r="D48" s="18"/>
      <c r="E48" s="6"/>
      <c r="F48" s="6"/>
      <c r="G48" s="6"/>
      <c r="H48" s="16">
        <f t="shared" si="7"/>
        <v>0</v>
      </c>
      <c r="I48" s="6"/>
      <c r="J48" s="6"/>
      <c r="K48" s="6"/>
      <c r="L48" s="6"/>
      <c r="M48" s="16">
        <f t="shared" si="8"/>
        <v>0</v>
      </c>
      <c r="N48" s="6"/>
      <c r="O48" s="18"/>
      <c r="P48" s="6"/>
      <c r="Q48" s="6"/>
      <c r="R48" s="18"/>
      <c r="S48" s="16">
        <f t="shared" si="3"/>
        <v>0</v>
      </c>
      <c r="T48" s="17">
        <f t="shared" si="4"/>
        <v>0</v>
      </c>
      <c r="U48" s="7">
        <f t="shared" si="10"/>
        <v>0</v>
      </c>
      <c r="V48" s="8"/>
      <c r="W48" s="36">
        <f t="shared" si="9"/>
        <v>0</v>
      </c>
    </row>
    <row r="49" spans="2:23" x14ac:dyDescent="0.35">
      <c r="B49" s="33">
        <f t="shared" si="5"/>
        <v>0</v>
      </c>
      <c r="C49" s="16">
        <f t="shared" si="6"/>
        <v>0</v>
      </c>
      <c r="D49" s="18"/>
      <c r="E49" s="6"/>
      <c r="F49" s="6"/>
      <c r="G49" s="6"/>
      <c r="H49" s="16">
        <f t="shared" si="7"/>
        <v>0</v>
      </c>
      <c r="I49" s="6"/>
      <c r="J49" s="6"/>
      <c r="K49" s="6"/>
      <c r="L49" s="6"/>
      <c r="M49" s="16">
        <f t="shared" si="8"/>
        <v>0</v>
      </c>
      <c r="N49" s="6"/>
      <c r="O49" s="18"/>
      <c r="P49" s="6"/>
      <c r="Q49" s="6"/>
      <c r="R49" s="18"/>
      <c r="S49" s="16">
        <f t="shared" si="3"/>
        <v>0</v>
      </c>
      <c r="T49" s="17">
        <f t="shared" si="4"/>
        <v>0</v>
      </c>
      <c r="U49" s="7">
        <f t="shared" si="10"/>
        <v>0</v>
      </c>
      <c r="V49" s="8"/>
      <c r="W49" s="36">
        <f t="shared" si="9"/>
        <v>0</v>
      </c>
    </row>
    <row r="50" spans="2:23" x14ac:dyDescent="0.35">
      <c r="B50" s="33">
        <f t="shared" si="5"/>
        <v>0</v>
      </c>
      <c r="C50" s="16">
        <f t="shared" si="6"/>
        <v>0</v>
      </c>
      <c r="D50" s="18"/>
      <c r="E50" s="6"/>
      <c r="F50" s="6"/>
      <c r="G50" s="6"/>
      <c r="H50" s="16">
        <f t="shared" si="7"/>
        <v>0</v>
      </c>
      <c r="I50" s="6"/>
      <c r="J50" s="6"/>
      <c r="K50" s="6"/>
      <c r="L50" s="6"/>
      <c r="M50" s="16">
        <f t="shared" si="8"/>
        <v>0</v>
      </c>
      <c r="N50" s="6"/>
      <c r="O50" s="18"/>
      <c r="P50" s="6"/>
      <c r="Q50" s="6"/>
      <c r="R50" s="18"/>
      <c r="S50" s="16">
        <f t="shared" si="3"/>
        <v>0</v>
      </c>
      <c r="T50" s="17">
        <f t="shared" si="4"/>
        <v>0</v>
      </c>
      <c r="U50" s="7">
        <f t="shared" si="10"/>
        <v>0</v>
      </c>
      <c r="V50" s="8"/>
      <c r="W50" s="36">
        <f t="shared" si="9"/>
        <v>0</v>
      </c>
    </row>
    <row r="51" spans="2:23" x14ac:dyDescent="0.35">
      <c r="B51" s="33">
        <f t="shared" si="5"/>
        <v>0</v>
      </c>
      <c r="C51" s="16">
        <f t="shared" si="6"/>
        <v>0</v>
      </c>
      <c r="D51" s="18"/>
      <c r="E51" s="6"/>
      <c r="F51" s="6"/>
      <c r="G51" s="6"/>
      <c r="H51" s="16">
        <f t="shared" si="7"/>
        <v>0</v>
      </c>
      <c r="I51" s="6"/>
      <c r="J51" s="6"/>
      <c r="K51" s="6"/>
      <c r="L51" s="6"/>
      <c r="M51" s="16">
        <f t="shared" si="8"/>
        <v>0</v>
      </c>
      <c r="N51" s="6"/>
      <c r="O51" s="18"/>
      <c r="P51" s="6"/>
      <c r="Q51" s="6"/>
      <c r="R51" s="18"/>
      <c r="S51" s="16">
        <f t="shared" si="3"/>
        <v>0</v>
      </c>
      <c r="T51" s="17">
        <f t="shared" si="4"/>
        <v>0</v>
      </c>
      <c r="U51" s="7">
        <f t="shared" si="10"/>
        <v>0</v>
      </c>
      <c r="V51" s="8"/>
      <c r="W51" s="36">
        <f t="shared" si="9"/>
        <v>0</v>
      </c>
    </row>
    <row r="52" spans="2:23" ht="24" thickBot="1" x14ac:dyDescent="0.4">
      <c r="B52" s="33">
        <f t="shared" si="5"/>
        <v>0</v>
      </c>
      <c r="C52" s="19">
        <f t="shared" si="6"/>
        <v>0</v>
      </c>
      <c r="D52" s="20"/>
      <c r="E52" s="21"/>
      <c r="F52" s="21"/>
      <c r="G52" s="21"/>
      <c r="H52" s="19">
        <f t="shared" si="7"/>
        <v>0</v>
      </c>
      <c r="I52" s="21"/>
      <c r="J52" s="21"/>
      <c r="K52" s="21"/>
      <c r="L52" s="21"/>
      <c r="M52" s="19">
        <f t="shared" si="8"/>
        <v>0</v>
      </c>
      <c r="N52" s="21"/>
      <c r="O52" s="20"/>
      <c r="P52" s="21"/>
      <c r="Q52" s="21"/>
      <c r="R52" s="20"/>
      <c r="S52" s="19">
        <f t="shared" si="3"/>
        <v>0</v>
      </c>
      <c r="T52" s="22">
        <f t="shared" si="4"/>
        <v>0</v>
      </c>
      <c r="U52" s="23">
        <f t="shared" si="10"/>
        <v>0</v>
      </c>
      <c r="V52" s="24"/>
      <c r="W52" s="36">
        <f t="shared" si="9"/>
        <v>0</v>
      </c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2016-07-03T17:37:07Z</dcterms:modified>
</cp:coreProperties>
</file>