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filterPrivacy="1" codeName="ThisWorkbook" hidePivotFieldList="1"/>
  <bookViews>
    <workbookView xWindow="0" yWindow="0" windowWidth="18930" windowHeight="10005" tabRatio="784" activeTab="1"/>
  </bookViews>
  <sheets>
    <sheet name="conseils" sheetId="16" r:id="rId1"/>
    <sheet name="résumé" sheetId="2" r:id="rId2"/>
    <sheet name="jan" sheetId="3" r:id="rId3"/>
    <sheet name="fév" sheetId="4" r:id="rId4"/>
    <sheet name="mar" sheetId="5" r:id="rId5"/>
    <sheet name="avr" sheetId="6" r:id="rId6"/>
    <sheet name="mai" sheetId="7" r:id="rId7"/>
    <sheet name="juin" sheetId="8" r:id="rId8"/>
    <sheet name="juil" sheetId="9" r:id="rId9"/>
    <sheet name="août" sheetId="10" r:id="rId10"/>
    <sheet name="sep" sheetId="11" r:id="rId11"/>
    <sheet name="oct" sheetId="12" r:id="rId12"/>
    <sheet name="nov" sheetId="13" r:id="rId13"/>
    <sheet name="déc" sheetId="14" r:id="rId14"/>
  </sheets>
  <definedNames>
    <definedName name="CatégoriesDépenses">RésuméDépenses[Dépenses]</definedName>
  </definedNames>
  <calcPr calcId="171027"/>
</workbook>
</file>

<file path=xl/calcChain.xml><?xml version="1.0" encoding="utf-8"?>
<calcChain xmlns="http://schemas.openxmlformats.org/spreadsheetml/2006/main">
  <c r="D19" i="2" l="1"/>
  <c r="O19" i="2" l="1"/>
  <c r="C24" i="2"/>
  <c r="D24" i="2"/>
  <c r="E24" i="2"/>
  <c r="F24" i="2"/>
  <c r="G24" i="2"/>
  <c r="H24" i="2"/>
  <c r="I24" i="2"/>
  <c r="J24" i="2"/>
  <c r="K24" i="2"/>
  <c r="L24" i="2"/>
  <c r="M24" i="2"/>
  <c r="N24" i="2"/>
  <c r="C25" i="2"/>
  <c r="D25" i="2"/>
  <c r="E25" i="2"/>
  <c r="F25" i="2"/>
  <c r="G25" i="2"/>
  <c r="H25" i="2"/>
  <c r="I25" i="2"/>
  <c r="J25" i="2"/>
  <c r="K25" i="2"/>
  <c r="L25" i="2"/>
  <c r="M25" i="2"/>
  <c r="N25" i="2"/>
  <c r="C26" i="2"/>
  <c r="D26" i="2"/>
  <c r="E26" i="2"/>
  <c r="F26" i="2"/>
  <c r="G26" i="2"/>
  <c r="H26" i="2"/>
  <c r="I26" i="2"/>
  <c r="J26" i="2"/>
  <c r="K26" i="2"/>
  <c r="L26" i="2"/>
  <c r="M26" i="2"/>
  <c r="N26" i="2"/>
  <c r="C27" i="2"/>
  <c r="D27" i="2"/>
  <c r="E27" i="2"/>
  <c r="F27" i="2"/>
  <c r="G27" i="2"/>
  <c r="H27" i="2"/>
  <c r="I27" i="2"/>
  <c r="J27" i="2"/>
  <c r="K27" i="2"/>
  <c r="L27" i="2"/>
  <c r="M27" i="2"/>
  <c r="N27" i="2"/>
  <c r="C28" i="2"/>
  <c r="D28" i="2"/>
  <c r="E28" i="2"/>
  <c r="F28" i="2"/>
  <c r="G28" i="2"/>
  <c r="H28" i="2"/>
  <c r="I28" i="2"/>
  <c r="J28" i="2"/>
  <c r="K28" i="2"/>
  <c r="L28" i="2"/>
  <c r="M28" i="2"/>
  <c r="N28" i="2"/>
  <c r="C29" i="2"/>
  <c r="D29" i="2"/>
  <c r="E29" i="2"/>
  <c r="F29" i="2"/>
  <c r="G29" i="2"/>
  <c r="H29" i="2"/>
  <c r="I29" i="2"/>
  <c r="J29" i="2"/>
  <c r="K29" i="2"/>
  <c r="L29" i="2"/>
  <c r="M29" i="2"/>
  <c r="N29" i="2"/>
  <c r="C30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D34" i="2"/>
  <c r="E34" i="2"/>
  <c r="F34" i="2"/>
  <c r="G34" i="2"/>
  <c r="H34" i="2"/>
  <c r="I34" i="2"/>
  <c r="J34" i="2"/>
  <c r="K34" i="2"/>
  <c r="L34" i="2"/>
  <c r="M34" i="2"/>
  <c r="N34" i="2"/>
  <c r="D35" i="2"/>
  <c r="E35" i="2"/>
  <c r="F35" i="2"/>
  <c r="G35" i="2"/>
  <c r="H35" i="2"/>
  <c r="I35" i="2"/>
  <c r="J35" i="2"/>
  <c r="K35" i="2"/>
  <c r="L35" i="2"/>
  <c r="M35" i="2"/>
  <c r="N35" i="2"/>
  <c r="D36" i="2"/>
  <c r="E36" i="2"/>
  <c r="F36" i="2"/>
  <c r="G36" i="2"/>
  <c r="H36" i="2"/>
  <c r="I36" i="2"/>
  <c r="J36" i="2"/>
  <c r="K36" i="2"/>
  <c r="L36" i="2"/>
  <c r="M36" i="2"/>
  <c r="N36" i="2"/>
  <c r="C37" i="2"/>
  <c r="D37" i="2"/>
  <c r="E37" i="2"/>
  <c r="F37" i="2"/>
  <c r="G37" i="2"/>
  <c r="H37" i="2"/>
  <c r="I37" i="2"/>
  <c r="J37" i="2"/>
  <c r="K37" i="2"/>
  <c r="L37" i="2"/>
  <c r="M37" i="2"/>
  <c r="N37" i="2"/>
  <c r="D38" i="2"/>
  <c r="E38" i="2"/>
  <c r="F38" i="2"/>
  <c r="G38" i="2"/>
  <c r="H38" i="2"/>
  <c r="I38" i="2"/>
  <c r="J38" i="2"/>
  <c r="K38" i="2"/>
  <c r="L38" i="2"/>
  <c r="M38" i="2"/>
  <c r="N38" i="2"/>
  <c r="O25" i="2" l="1"/>
  <c r="O24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N20" i="2"/>
  <c r="N21" i="2"/>
  <c r="N22" i="2"/>
  <c r="N23" i="2"/>
  <c r="N19" i="2"/>
  <c r="M20" i="2"/>
  <c r="M21" i="2"/>
  <c r="M22" i="2"/>
  <c r="M23" i="2"/>
  <c r="M19" i="2"/>
  <c r="L20" i="2"/>
  <c r="L21" i="2"/>
  <c r="L22" i="2"/>
  <c r="L23" i="2"/>
  <c r="L19" i="2"/>
  <c r="K20" i="2"/>
  <c r="K21" i="2"/>
  <c r="K22" i="2"/>
  <c r="K23" i="2"/>
  <c r="K19" i="2"/>
  <c r="J20" i="2"/>
  <c r="J21" i="2"/>
  <c r="J22" i="2"/>
  <c r="J23" i="2"/>
  <c r="J19" i="2"/>
  <c r="I20" i="2"/>
  <c r="I21" i="2"/>
  <c r="I22" i="2"/>
  <c r="I23" i="2"/>
  <c r="I19" i="2"/>
  <c r="H20" i="2"/>
  <c r="H21" i="2"/>
  <c r="H22" i="2"/>
  <c r="H23" i="2"/>
  <c r="H19" i="2"/>
  <c r="G20" i="2"/>
  <c r="G21" i="2"/>
  <c r="G22" i="2"/>
  <c r="G23" i="2"/>
  <c r="G19" i="2"/>
  <c r="F20" i="2"/>
  <c r="F21" i="2"/>
  <c r="F22" i="2"/>
  <c r="F23" i="2"/>
  <c r="F19" i="2"/>
  <c r="E20" i="2"/>
  <c r="E21" i="2"/>
  <c r="E22" i="2"/>
  <c r="E23" i="2"/>
  <c r="E19" i="2"/>
  <c r="D20" i="2"/>
  <c r="D21" i="2"/>
  <c r="D22" i="2"/>
  <c r="D23" i="2"/>
  <c r="C20" i="2"/>
  <c r="C21" i="2"/>
  <c r="C22" i="2"/>
  <c r="C23" i="2"/>
  <c r="D11" i="14"/>
  <c r="D11" i="13"/>
  <c r="D11" i="12"/>
  <c r="D11" i="11"/>
  <c r="D11" i="10"/>
  <c r="D11" i="9"/>
  <c r="D11" i="8"/>
  <c r="D11" i="7"/>
  <c r="D11" i="6"/>
  <c r="D11" i="5"/>
  <c r="D11" i="4"/>
  <c r="D11" i="3"/>
  <c r="O20" i="2" l="1"/>
  <c r="G39" i="2"/>
  <c r="K39" i="2"/>
  <c r="O23" i="2"/>
  <c r="D39" i="2"/>
  <c r="H39" i="2"/>
  <c r="L39" i="2"/>
  <c r="O22" i="2"/>
  <c r="E39" i="2"/>
  <c r="I39" i="2"/>
  <c r="M39" i="2"/>
  <c r="O21" i="2"/>
  <c r="F39" i="2"/>
  <c r="J39" i="2"/>
  <c r="N39" i="2"/>
  <c r="C39" i="2"/>
  <c r="O39" i="2" l="1"/>
</calcChain>
</file>

<file path=xl/sharedStrings.xml><?xml version="1.0" encoding="utf-8"?>
<sst xmlns="http://schemas.openxmlformats.org/spreadsheetml/2006/main" count="266" uniqueCount="70">
  <si>
    <t>Dépenses</t>
  </si>
  <si>
    <t>Dépense 1</t>
  </si>
  <si>
    <t>Dépense 2</t>
  </si>
  <si>
    <t>Dépense 3</t>
  </si>
  <si>
    <t>Dépense 4</t>
  </si>
  <si>
    <t>Dépense 5</t>
  </si>
  <si>
    <t>Date</t>
  </si>
  <si>
    <t>N° du bon de commande</t>
  </si>
  <si>
    <t>Montant</t>
  </si>
  <si>
    <t>Description</t>
  </si>
  <si>
    <t>Catégorie</t>
  </si>
  <si>
    <t>A-12345</t>
  </si>
  <si>
    <t>Total</t>
  </si>
  <si>
    <t>A-12346</t>
  </si>
  <si>
    <t>Tendance</t>
  </si>
  <si>
    <t>Est-il possible de passer facilement de la feuille Tendance des dépenses aux détails des dépenses mensuelles ?</t>
  </si>
  <si>
    <t>Le résumé des dépenses sous le graphique et les détails des dépenses pour chaque mois sont des tableaux Excel. Pour ajouter de nouvelles lignes à un tableau Excel, effectuez l’une des opérations suivantes :</t>
  </si>
  <si>
    <t xml:space="preserve">● </t>
  </si>
  <si>
    <t>Dans le coin inférieur droit du tableau, placez votre souris sur la poignée de redimensionnement du tableau et faites-la glisser vers le bas pour augmenter le nombre de lignes disponibles dans le tableau.</t>
  </si>
  <si>
    <t>DÉPENSES EN JANVIER</t>
  </si>
  <si>
    <t>DÉPENSES EN FÉVRIER</t>
  </si>
  <si>
    <t>DÉPENSES EN MARS</t>
  </si>
  <si>
    <t>DÉPENSES EN AVRIL</t>
  </si>
  <si>
    <t>DÉPENSES EN MAI</t>
  </si>
  <si>
    <t>DÉPENSES EN JUIN</t>
  </si>
  <si>
    <t>DÉPENSES EN JUILLET</t>
  </si>
  <si>
    <t>DÉPENSES EN AOÛT</t>
  </si>
  <si>
    <t>DÉPENSES EN SEPTEMBRE</t>
  </si>
  <si>
    <t>DÉPENSES EN OCTOBRE</t>
  </si>
  <si>
    <t>DÉPENSES EN NOVEMBRE</t>
  </si>
  <si>
    <t>DÉPENSES EN DÉCEMBRE</t>
  </si>
  <si>
    <t>CONSEILS RELATIFS AU MODÈLE</t>
  </si>
  <si>
    <t>Comment ajouter un nouveau type de dépense au résumé des dépenses ou aux nouvelles dépenses mensuelles ?</t>
  </si>
  <si>
    <t>Fournitures</t>
  </si>
  <si>
    <r>
      <t xml:space="preserve">Cliquez avec le bouton droit sur le tableau puis, dans le menu contextuel, pointez sur </t>
    </r>
    <r>
      <rPr>
        <b/>
        <sz val="10"/>
        <color theme="1"/>
        <rFont val="Calibri"/>
        <family val="2"/>
        <scheme val="minor"/>
      </rPr>
      <t>Insérer,</t>
    </r>
    <r>
      <rPr>
        <sz val="10"/>
        <color theme="1"/>
        <rFont val="Calibri"/>
        <family val="2"/>
        <scheme val="minor"/>
      </rPr>
      <t xml:space="preserve"> puis cliquez sur </t>
    </r>
    <r>
      <rPr>
        <b/>
        <sz val="10"/>
        <color theme="1"/>
        <rFont val="Calibri"/>
        <family val="2"/>
        <scheme val="minor"/>
      </rPr>
      <t>Lignes de tableau en haut</t>
    </r>
    <r>
      <rPr>
        <sz val="10"/>
        <color theme="1"/>
        <rFont val="Calibri"/>
        <family val="2"/>
        <scheme val="minor"/>
      </rPr>
      <t xml:space="preserve"> ou</t>
    </r>
    <r>
      <rPr>
        <b/>
        <sz val="10"/>
        <color theme="1"/>
        <rFont val="Calibri"/>
        <family val="2"/>
        <scheme val="minor"/>
      </rPr>
      <t>Lignes de tableau en dessous</t>
    </r>
    <r>
      <rPr>
        <sz val="10"/>
        <color theme="1"/>
        <rFont val="Calibri"/>
        <family val="2"/>
        <scheme val="minor"/>
      </rPr>
      <t xml:space="preserve">. </t>
    </r>
  </si>
  <si>
    <r>
      <t xml:space="preserve">Pour accéder rapidement aux dépenses d’un mois spécifique, cliquez sur le bouton associé au-dessus du graphique, par exemple le bouton </t>
    </r>
    <r>
      <rPr>
        <b/>
        <sz val="10"/>
        <color theme="1"/>
        <rFont val="Calibri"/>
        <family val="2"/>
        <scheme val="minor"/>
      </rPr>
      <t xml:space="preserve">Jan </t>
    </r>
    <r>
      <rPr>
        <sz val="10"/>
        <color theme="1"/>
        <rFont val="Calibri"/>
        <family val="2"/>
        <scheme val="minor"/>
      </rPr>
      <t xml:space="preserve">. Ensuite, revenez à la feuille Tendance des dépenses, puis cliquez sur le bouton </t>
    </r>
    <r>
      <rPr>
        <b/>
        <sz val="10"/>
        <color theme="1"/>
        <rFont val="Calibri"/>
        <family val="2"/>
        <scheme val="minor"/>
      </rPr>
      <t>Résumé</t>
    </r>
    <r>
      <rPr>
        <sz val="10"/>
        <color theme="1"/>
        <rFont val="Calibri"/>
        <family val="2"/>
        <scheme val="minor"/>
      </rPr>
      <t xml:space="preserve"> situé dans la partie supérieure de la feuille. </t>
    </r>
  </si>
  <si>
    <r>
      <t xml:space="preserve">Placez votre pointeur de cellule dans la dernière cellule au-dessus de la ligne Total, par exemple dans le total de la dernière dépense, puis appuyez sur la touche </t>
    </r>
    <r>
      <rPr>
        <b/>
        <sz val="10"/>
        <color theme="1"/>
        <rFont val="Calibri"/>
        <family val="2"/>
        <scheme val="minor"/>
      </rPr>
      <t>Tab</t>
    </r>
    <r>
      <rPr>
        <sz val="10"/>
        <color theme="1"/>
        <rFont val="Calibri"/>
        <family val="2"/>
        <scheme val="minor"/>
      </rPr>
      <t xml:space="preserve"> .</t>
    </r>
  </si>
  <si>
    <r>
      <t xml:space="preserve">Si le tableau ne possède pas de ligne Total, commencez à taper sous le tableau. Celui-ci se développe alors automatiquement lorsque vous appuyez sur la touche </t>
    </r>
    <r>
      <rPr>
        <b/>
        <sz val="10"/>
        <color theme="1"/>
        <rFont val="Calibri"/>
        <family val="2"/>
        <scheme val="minor"/>
      </rPr>
      <t>Entrée</t>
    </r>
    <r>
      <rPr>
        <sz val="10"/>
        <color theme="1"/>
        <rFont val="Calibri"/>
        <family val="2"/>
        <scheme val="minor"/>
      </rPr>
      <t xml:space="preserve"> ou </t>
    </r>
    <r>
      <rPr>
        <b/>
        <sz val="10"/>
        <color theme="1"/>
        <rFont val="Calibri"/>
        <family val="2"/>
        <scheme val="minor"/>
      </rPr>
      <t>Tab</t>
    </r>
    <r>
      <rPr>
        <sz val="10"/>
        <color theme="1"/>
        <rFont val="Calibri"/>
        <family val="2"/>
        <scheme val="minor"/>
      </rPr>
      <t xml:space="preserve"> .</t>
    </r>
  </si>
  <si>
    <t xml:space="preserve"> </t>
  </si>
  <si>
    <t>SC-Nico</t>
  </si>
  <si>
    <t>Albator</t>
  </si>
  <si>
    <t>Jack-salgoss</t>
  </si>
  <si>
    <t>Fredo59</t>
  </si>
  <si>
    <t>Angenoir</t>
  </si>
  <si>
    <t>boulyboy</t>
  </si>
  <si>
    <t>Aldarik</t>
  </si>
  <si>
    <t>Bombard</t>
  </si>
  <si>
    <t>Zizette23</t>
  </si>
  <si>
    <t>Fr-Papy</t>
  </si>
  <si>
    <t>Pitmastre</t>
  </si>
  <si>
    <t>Farinos</t>
  </si>
  <si>
    <t>Zargo23</t>
  </si>
  <si>
    <t>Stephane</t>
  </si>
  <si>
    <t>Roolaf</t>
  </si>
  <si>
    <t>Why</t>
  </si>
  <si>
    <t>Elmax</t>
  </si>
  <si>
    <t>$Resident Evil$ Goupe off</t>
  </si>
  <si>
    <t>Harold</t>
  </si>
  <si>
    <t>jan</t>
  </si>
  <si>
    <t>fév</t>
  </si>
  <si>
    <t>mar</t>
  </si>
  <si>
    <t>avr</t>
  </si>
  <si>
    <t>mai</t>
  </si>
  <si>
    <t>juin</t>
  </si>
  <si>
    <t>juil</t>
  </si>
  <si>
    <t>aout</t>
  </si>
  <si>
    <t>set</t>
  </si>
  <si>
    <t>oct</t>
  </si>
  <si>
    <t>nov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</si>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</sst>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5.5"/>
      <color theme="1" tint="0.34998626667073579"/>
      <name val="Century Gothic"/>
      <family val="2"/>
      <scheme val="major"/>
    </font>
    <font>
      <sz val="9"/>
      <color theme="1"/>
      <name val="Century Gothic"/>
      <family val="2"/>
      <scheme val="major"/>
    </font>
    <font>
      <sz val="8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condense/>
      <extend/>
      <outline/>
      <shadow/>
      <sz val="8"/>
      <color theme="1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" fontId="4" fillId="0" borderId="0" xfId="0" applyNumberFormat="1" applyFont="1"/>
    <xf numFmtId="4" fontId="4" fillId="2" borderId="0" xfId="0" applyNumberFormat="1" applyFont="1" applyFill="1"/>
    <xf numFmtId="0" fontId="3" fillId="0" borderId="0" xfId="0" applyFont="1" applyAlignment="1">
      <alignment horizontal="left" indent="1"/>
    </xf>
    <xf numFmtId="0" fontId="3" fillId="2" borderId="0" xfId="0" applyFont="1" applyFill="1" applyAlignment="1">
      <alignment horizontal="left" indent="1"/>
    </xf>
    <xf numFmtId="4" fontId="4" fillId="0" borderId="0" xfId="0" applyNumberFormat="1" applyFont="1" applyAlignment="1">
      <alignment horizontal="right" indent="1"/>
    </xf>
    <xf numFmtId="4" fontId="4" fillId="2" borderId="0" xfId="0" applyNumberFormat="1" applyFont="1" applyFill="1" applyAlignment="1">
      <alignment horizontal="right" indent="1"/>
    </xf>
    <xf numFmtId="0" fontId="4" fillId="2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0" fontId="3" fillId="0" borderId="0" xfId="0" applyFont="1"/>
    <xf numFmtId="0" fontId="6" fillId="0" borderId="0" xfId="0" applyFont="1" applyAlignment="1">
      <alignment horizontal="right" vertical="top"/>
    </xf>
    <xf numFmtId="4" fontId="4" fillId="2" borderId="0" xfId="0" applyNumberFormat="1" applyFont="1" applyFill="1" applyBorder="1" applyAlignment="1">
      <alignment horizontal="right" indent="1"/>
    </xf>
    <xf numFmtId="4" fontId="0" fillId="0" borderId="0" xfId="0" applyNumberFormat="1"/>
    <xf numFmtId="0" fontId="8" fillId="2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4" fontId="8" fillId="2" borderId="0" xfId="0" applyNumberFormat="1" applyFont="1" applyFill="1" applyBorder="1" applyAlignment="1">
      <alignment horizontal="right" indent="1"/>
    </xf>
    <xf numFmtId="0" fontId="8" fillId="2" borderId="0" xfId="0" applyFont="1" applyFill="1" applyAlignment="1">
      <alignment horizontal="left" indent="1"/>
    </xf>
    <xf numFmtId="4" fontId="8" fillId="0" borderId="0" xfId="0" applyNumberFormat="1" applyFont="1" applyAlignment="1">
      <alignment horizontal="right" indent="1"/>
    </xf>
    <xf numFmtId="4" fontId="8" fillId="2" borderId="0" xfId="0" applyNumberFormat="1" applyFont="1" applyFill="1" applyAlignment="1">
      <alignment horizontal="right" indent="1"/>
    </xf>
    <xf numFmtId="14" fontId="4" fillId="2" borderId="0" xfId="0" applyNumberFormat="1" applyFont="1" applyFill="1" applyBorder="1" applyAlignment="1">
      <alignment horizontal="left" indent="1"/>
    </xf>
    <xf numFmtId="0" fontId="6" fillId="0" borderId="0" xfId="0" applyFont="1" applyAlignment="1">
      <alignment vertical="top" wrapText="1"/>
    </xf>
    <xf numFmtId="0" fontId="5" fillId="2" borderId="0" xfId="0" applyFont="1" applyFill="1" applyAlignment="1">
      <alignment horizontal="left" vertical="center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 customBuiltin="1"/>
  </cellStyles>
  <dxfs count="1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family val="2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</font>
      <alignment horizontal="right" vertical="bottom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8"/>
        <color theme="1"/>
        <name val="Century Gothic"/>
        <scheme val="major"/>
      </font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b/>
        <i/>
        <strike/>
        <condense/>
        <extend/>
        <outline/>
        <shadow/>
        <u val="none"/>
        <vertAlign val="baseline"/>
        <sz val="9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8"/>
        <color theme="1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8"/>
        <color theme="1"/>
      </font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/>
        <strike/>
        <outline/>
        <shadow/>
        <u val="none"/>
        <vertAlign val="baseline"/>
        <sz val="8"/>
        <color theme="1"/>
        <name val="Century Gothic"/>
        <scheme val="maj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8"/>
        <color theme="1"/>
      </font>
      <alignment horizontal="left" vertical="bottom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8"/>
        <color theme="1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outline/>
        <shadow/>
        <u val="none"/>
        <vertAlign val="baseline"/>
        <sz val="8"/>
        <color theme="1"/>
        <name val="Century Gothic"/>
        <scheme val="major"/>
      </font>
    </dxf>
    <dxf>
      <font>
        <strike/>
        <outline/>
        <shadow/>
        <u val="none"/>
        <vertAlign val="baseline"/>
        <sz val="8"/>
        <color theme="1"/>
        <name val="Century Gothic"/>
        <scheme val="major"/>
      </font>
    </dxf>
    <dxf>
      <font>
        <strike/>
        <outline/>
        <shadow/>
        <u val="none"/>
        <vertAlign val="baseline"/>
        <sz val="9"/>
        <color theme="1"/>
        <name val="Century Gothic"/>
        <scheme val="major"/>
      </font>
      <alignment horizontal="left" vertical="bottom" textRotation="0" wrapText="0" relative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8"/>
        <color theme="1"/>
        <name val="Century Gothic"/>
        <family val="2"/>
        <scheme val="major"/>
      </font>
      <numFmt numFmtId="4" formatCode="#,##0.00"/>
      <alignment horizontal="right" vertical="bottom" textRotation="0" wrapText="0" indent="1" justifyLastLine="0" shrinkToFit="0" readingOrder="0"/>
    </dxf>
    <dxf>
      <font>
        <strike/>
        <outline/>
        <shadow/>
        <u val="none"/>
        <vertAlign val="baseline"/>
        <sz val="8"/>
        <color theme="1"/>
        <name val="Century Gothic"/>
        <scheme val="major"/>
      </font>
    </dxf>
    <dxf>
      <font>
        <strike/>
        <outline/>
        <shadow/>
        <u val="none"/>
        <vertAlign val="baseline"/>
        <sz val="9"/>
        <color theme="1"/>
        <name val="Century Gothic"/>
        <scheme val="major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>
        <left/>
        <right/>
        <top style="thin">
          <color theme="0" tint="-0.14996795556505021"/>
        </top>
        <bottom style="thin">
          <color theme="1" tint="0.499984740745262"/>
        </bottom>
        <vertical style="thin">
          <color theme="0" tint="-0.14996795556505021"/>
        </vertical>
        <horizontal/>
      </border>
    </dxf>
    <dxf>
      <font>
        <b/>
        <i val="0"/>
        <color theme="1"/>
      </font>
      <fill>
        <patternFill patternType="none">
          <bgColor auto="1"/>
        </patternFill>
      </fill>
      <border>
        <left/>
        <right/>
        <top style="thin">
          <color theme="1" tint="0.499984740745262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 style="thin">
          <color theme="0" tint="-0.14996795556505021"/>
        </vertical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</font>
      <border>
        <left/>
        <right/>
        <top/>
        <bottom/>
        <vertical/>
        <horizontal/>
      </border>
    </dxf>
  </dxfs>
  <tableStyles count="2" defaultTableStyle="Summary Table" defaultPivotStyle="PivotStyleLight16">
    <tableStyle name="styleCustomSlicer" pivot="0" table="0" count="10">
      <tableStyleElement type="wholeTable" dxfId="184"/>
      <tableStyleElement type="headerRow" dxfId="183"/>
    </tableStyle>
    <tableStyle name="Summary Table" pivot="0" count="5">
      <tableStyleElement type="wholeTable" dxfId="182"/>
      <tableStyleElement type="headerRow" dxfId="181"/>
      <tableStyleElement type="totalRow" dxfId="180"/>
      <tableStyleElement type="firstColumn" dxfId="179"/>
      <tableStyleElement type="firstColumnStripe" dxfId="178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tyleCustom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46286529685804E-2"/>
          <c:y val="3.7210342265680076E-2"/>
          <c:w val="0.78649224115488003"/>
          <c:h val="0.93081834948977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résumé!$B$19</c:f>
              <c:strCache>
                <c:ptCount val="1"/>
                <c:pt idx="0">
                  <c:v>SC-Nico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résumé!$C$19:$N$19</c:f>
              <c:numCache>
                <c:formatCode>#,##0.00</c:formatCode>
                <c:ptCount val="12"/>
                <c:pt idx="0">
                  <c:v>22500000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5-482C-8227-191C4072CBE4}"/>
            </c:ext>
          </c:extLst>
        </c:ser>
        <c:ser>
          <c:idx val="1"/>
          <c:order val="1"/>
          <c:tx>
            <c:strRef>
              <c:f>résumé!$B$20</c:f>
              <c:strCache>
                <c:ptCount val="1"/>
                <c:pt idx="0">
                  <c:v>Albator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résumé!$C$20:$N$20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25-482C-8227-191C4072CBE4}"/>
            </c:ext>
          </c:extLst>
        </c:ser>
        <c:ser>
          <c:idx val="2"/>
          <c:order val="2"/>
          <c:tx>
            <c:strRef>
              <c:f>résumé!$B$21</c:f>
              <c:strCache>
                <c:ptCount val="1"/>
                <c:pt idx="0">
                  <c:v>Jack-salgoss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résumé!$C$21:$N$21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25-482C-8227-191C4072CBE4}"/>
            </c:ext>
          </c:extLst>
        </c:ser>
        <c:ser>
          <c:idx val="3"/>
          <c:order val="3"/>
          <c:tx>
            <c:strRef>
              <c:f>résumé!$B$22</c:f>
              <c:strCache>
                <c:ptCount val="1"/>
                <c:pt idx="0">
                  <c:v>Fredo59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résumé!$C$22:$N$22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25-482C-8227-191C4072CBE4}"/>
            </c:ext>
          </c:extLst>
        </c:ser>
        <c:ser>
          <c:idx val="4"/>
          <c:order val="4"/>
          <c:tx>
            <c:strRef>
              <c:f>résumé!$B$23</c:f>
              <c:strCache>
                <c:ptCount val="1"/>
                <c:pt idx="0">
                  <c:v>Angenoir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résumé!$C$23:$N$23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25-482C-8227-191C4072CBE4}"/>
            </c:ext>
          </c:extLst>
        </c:ser>
        <c:ser>
          <c:idx val="5"/>
          <c:order val="5"/>
          <c:tx>
            <c:strRef>
              <c:f>résumé!$B$24</c:f>
              <c:strCache>
                <c:ptCount val="1"/>
                <c:pt idx="0">
                  <c:v>boulyboy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résumé!$C$24:$N$24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25-482C-8227-191C4072CBE4}"/>
            </c:ext>
          </c:extLst>
        </c:ser>
        <c:ser>
          <c:idx val="6"/>
          <c:order val="6"/>
          <c:tx>
            <c:strRef>
              <c:f>résumé!$B$25</c:f>
              <c:strCache>
                <c:ptCount val="1"/>
                <c:pt idx="0">
                  <c:v>Aldarik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résumé!$C$25:$N$25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25-482C-8227-191C4072CBE4}"/>
            </c:ext>
          </c:extLst>
        </c:ser>
        <c:ser>
          <c:idx val="7"/>
          <c:order val="7"/>
          <c:tx>
            <c:strRef>
              <c:f>résumé!$B$26</c:f>
              <c:strCache>
                <c:ptCount val="1"/>
                <c:pt idx="0">
                  <c:v>Bombard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résumé!$C$26:$N$26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25-482C-8227-191C4072CBE4}"/>
            </c:ext>
          </c:extLst>
        </c:ser>
        <c:ser>
          <c:idx val="8"/>
          <c:order val="8"/>
          <c:tx>
            <c:strRef>
              <c:f>résumé!$B$27</c:f>
              <c:strCache>
                <c:ptCount val="1"/>
                <c:pt idx="0">
                  <c:v>Zizette23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résumé!$C$27:$N$27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25-482C-8227-191C4072CBE4}"/>
            </c:ext>
          </c:extLst>
        </c:ser>
        <c:ser>
          <c:idx val="9"/>
          <c:order val="9"/>
          <c:tx>
            <c:strRef>
              <c:f>résumé!$B$28</c:f>
              <c:strCache>
                <c:ptCount val="1"/>
                <c:pt idx="0">
                  <c:v>Fr-Papy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résumé!$C$28:$N$28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25-482C-8227-191C4072CBE4}"/>
            </c:ext>
          </c:extLst>
        </c:ser>
        <c:ser>
          <c:idx val="10"/>
          <c:order val="10"/>
          <c:tx>
            <c:strRef>
              <c:f>résumé!$B$29</c:f>
              <c:strCache>
                <c:ptCount val="1"/>
                <c:pt idx="0">
                  <c:v>Pitmastre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résumé!$C$29:$N$29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5-482C-8227-191C4072CBE4}"/>
            </c:ext>
          </c:extLst>
        </c:ser>
        <c:ser>
          <c:idx val="11"/>
          <c:order val="11"/>
          <c:tx>
            <c:strRef>
              <c:f>résumé!$B$30</c:f>
              <c:strCache>
                <c:ptCount val="1"/>
                <c:pt idx="0">
                  <c:v>Farinos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résumé!$C$30:$N$30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25-482C-8227-191C4072CBE4}"/>
            </c:ext>
          </c:extLst>
        </c:ser>
        <c:ser>
          <c:idx val="12"/>
          <c:order val="12"/>
          <c:tx>
            <c:strRef>
              <c:f>résumé!$B$31</c:f>
              <c:strCache>
                <c:ptCount val="1"/>
                <c:pt idx="0">
                  <c:v>Zargo23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résumé!$C$31:$N$31</c:f>
              <c:numCache>
                <c:formatCode>#,##0.00</c:formatCode>
                <c:ptCount val="12"/>
                <c:pt idx="0">
                  <c:v>3500000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25-482C-8227-191C4072CBE4}"/>
            </c:ext>
          </c:extLst>
        </c:ser>
        <c:ser>
          <c:idx val="13"/>
          <c:order val="13"/>
          <c:tx>
            <c:strRef>
              <c:f>résumé!$B$32</c:f>
              <c:strCache>
                <c:ptCount val="1"/>
                <c:pt idx="0">
                  <c:v>Stephane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résumé!$C$32:$N$32</c:f>
              <c:numCache>
                <c:formatCode>#,##0.00</c:formatCode>
                <c:ptCount val="12"/>
                <c:pt idx="0">
                  <c:v>2000000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25-482C-8227-191C4072CBE4}"/>
            </c:ext>
          </c:extLst>
        </c:ser>
        <c:ser>
          <c:idx val="14"/>
          <c:order val="14"/>
          <c:tx>
            <c:strRef>
              <c:f>résumé!$B$33</c:f>
              <c:strCache>
                <c:ptCount val="1"/>
                <c:pt idx="0">
                  <c:v>Roolaf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résumé!$C$33:$N$33</c:f>
              <c:numCache>
                <c:formatCode>#,##0.00</c:formatCode>
                <c:ptCount val="12"/>
                <c:pt idx="0">
                  <c:v>2200000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25-482C-8227-191C4072CBE4}"/>
            </c:ext>
          </c:extLst>
        </c:ser>
        <c:ser>
          <c:idx val="15"/>
          <c:order val="15"/>
          <c:tx>
            <c:strRef>
              <c:f>résumé!$B$34</c:f>
              <c:strCache>
                <c:ptCount val="1"/>
                <c:pt idx="0">
                  <c:v>Why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résumé!$C$34:$N$34</c:f>
              <c:numCache>
                <c:formatCode>#,##0.00</c:formatCode>
                <c:ptCount val="12"/>
                <c:pt idx="0">
                  <c:v>2100000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E25-482C-8227-191C4072CBE4}"/>
            </c:ext>
          </c:extLst>
        </c:ser>
        <c:ser>
          <c:idx val="16"/>
          <c:order val="16"/>
          <c:tx>
            <c:strRef>
              <c:f>résumé!$B$35</c:f>
              <c:strCache>
                <c:ptCount val="1"/>
                <c:pt idx="0">
                  <c:v>Elmax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résumé!$C$35:$N$35</c:f>
              <c:numCache>
                <c:formatCode>#,##0.00</c:formatCode>
                <c:ptCount val="12"/>
                <c:pt idx="0">
                  <c:v>2000000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E25-482C-8227-191C4072CBE4}"/>
            </c:ext>
          </c:extLst>
        </c:ser>
        <c:ser>
          <c:idx val="17"/>
          <c:order val="17"/>
          <c:tx>
            <c:strRef>
              <c:f>résumé!$B$36</c:f>
              <c:strCache>
                <c:ptCount val="1"/>
                <c:pt idx="0">
                  <c:v>Harold</c:v>
                </c:pt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résumé!$C$36:$N$36</c:f>
              <c:numCache>
                <c:formatCode>#,##0.00</c:formatCode>
                <c:ptCount val="12"/>
                <c:pt idx="0">
                  <c:v>8000000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E25-482C-8227-191C4072CBE4}"/>
            </c:ext>
          </c:extLst>
        </c:ser>
        <c:ser>
          <c:idx val="18"/>
          <c:order val="18"/>
          <c:tx>
            <c:strRef>
              <c:f>résumé!$B$37</c:f>
              <c:strCache>
                <c:ptCount val="1"/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résumé!$C$37:$N$37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E25-482C-8227-191C4072CBE4}"/>
            </c:ext>
          </c:extLst>
        </c:ser>
        <c:ser>
          <c:idx val="19"/>
          <c:order val="19"/>
          <c:tx>
            <c:strRef>
              <c:f>résumé!$B$38</c:f>
              <c:strCache>
                <c:ptCount val="1"/>
              </c:strCache>
            </c:strRef>
          </c:tx>
          <c:invertIfNegative val="0"/>
          <c:cat>
            <c:strRef>
              <c:f>résumé!$C$18:$N$18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résumé!$C$38:$N$38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E25-482C-8227-191C4072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78064"/>
        <c:axId val="156977280"/>
      </c:barChart>
      <c:catAx>
        <c:axId val="156978064"/>
        <c:scaling>
          <c:orientation val="minMax"/>
        </c:scaling>
        <c:delete val="1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156977280"/>
        <c:crosses val="autoZero"/>
        <c:auto val="1"/>
        <c:lblAlgn val="ctr"/>
        <c:lblOffset val="100"/>
        <c:noMultiLvlLbl val="0"/>
      </c:catAx>
      <c:valAx>
        <c:axId val="156977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30000"/>
                </a:schemeClr>
              </a:solidFill>
            </a:ln>
          </c:spPr>
        </c:majorGridlines>
        <c:numFmt formatCode="#,##0;;" sourceLinked="0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569780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509549453379753"/>
          <c:y val="1.0835550036099787E-2"/>
          <c:w val="7.3957227559621391E-2"/>
          <c:h val="0.84235729526614933"/>
        </c:manualLayout>
      </c:layout>
      <c:overlay val="0"/>
      <c:txPr>
        <a:bodyPr/>
        <a:lstStyle/>
        <a:p>
          <a:pPr>
            <a:defRPr sz="980" kern="0" spc="-10" baseline="0">
              <a:solidFill>
                <a:schemeClr val="tx1"/>
              </a:solidFill>
              <a:latin typeface="+mj-lt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juil!A1"/><Relationship Id="rId13" Type="http://schemas.openxmlformats.org/officeDocument/2006/relationships/hyperlink" Target="#f&#233;v!A1"/><Relationship Id="rId3" Type="http://schemas.openxmlformats.org/officeDocument/2006/relationships/hyperlink" Target="#d&#233;c!A1"/><Relationship Id="rId7" Type="http://schemas.openxmlformats.org/officeDocument/2006/relationships/hyperlink" Target="#ao&#251;t!A1"/><Relationship Id="rId12" Type="http://schemas.openxmlformats.org/officeDocument/2006/relationships/hyperlink" Target="#mar!A1"/><Relationship Id="rId2" Type="http://schemas.openxmlformats.org/officeDocument/2006/relationships/hyperlink" Target="#conseils!A1"/><Relationship Id="rId1" Type="http://schemas.openxmlformats.org/officeDocument/2006/relationships/chart" Target="../charts/chart1.xml"/><Relationship Id="rId6" Type="http://schemas.openxmlformats.org/officeDocument/2006/relationships/hyperlink" Target="#sep!A1"/><Relationship Id="rId11" Type="http://schemas.openxmlformats.org/officeDocument/2006/relationships/hyperlink" Target="#avr!A1"/><Relationship Id="rId5" Type="http://schemas.openxmlformats.org/officeDocument/2006/relationships/hyperlink" Target="#oct!A1"/><Relationship Id="rId10" Type="http://schemas.openxmlformats.org/officeDocument/2006/relationships/hyperlink" Target="#mai!A1"/><Relationship Id="rId4" Type="http://schemas.openxmlformats.org/officeDocument/2006/relationships/hyperlink" Target="#nov!A1"/><Relationship Id="rId9" Type="http://schemas.openxmlformats.org/officeDocument/2006/relationships/hyperlink" Target="#juin!A1"/><Relationship Id="rId14" Type="http://schemas.openxmlformats.org/officeDocument/2006/relationships/hyperlink" Target="#ja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r&#233;sum&#23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94203</xdr:colOff>
      <xdr:row>1</xdr:row>
      <xdr:rowOff>58208</xdr:rowOff>
    </xdr:from>
    <xdr:to>
      <xdr:col>13</xdr:col>
      <xdr:colOff>5303</xdr:colOff>
      <xdr:row>1</xdr:row>
      <xdr:rowOff>334433</xdr:rowOff>
    </xdr:to>
    <xdr:sp macro="" textlink="">
      <xdr:nvSpPr>
        <xdr:cNvPr id="2" name="btnSynthèse" descr="Cliquez pour afficher la feuille de synthèse des dépenses" title="Résumé">
          <a:hlinkClick xmlns:r="http://schemas.openxmlformats.org/officeDocument/2006/relationships" r:id="rId1" tooltip="Cliquez pour afficher la feuille de synthèse des dépenses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63203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76201</xdr:rowOff>
    </xdr:from>
    <xdr:to>
      <xdr:col>19</xdr:col>
      <xdr:colOff>361949</xdr:colOff>
      <xdr:row>17</xdr:row>
      <xdr:rowOff>1</xdr:rowOff>
    </xdr:to>
    <xdr:graphicFrame macro="">
      <xdr:nvGraphicFramePr>
        <xdr:cNvPr id="2" name="TendancesDépenses" descr="Histogramme montrant les dépenses mensuelles par catégorie." title="Graphique des tendances des dépens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3</xdr:row>
      <xdr:rowOff>47625</xdr:rowOff>
    </xdr:from>
    <xdr:to>
      <xdr:col>15</xdr:col>
      <xdr:colOff>600075</xdr:colOff>
      <xdr:row>4</xdr:row>
      <xdr:rowOff>66675</xdr:rowOff>
    </xdr:to>
    <xdr:sp macro="" textlink="">
      <xdr:nvSpPr>
        <xdr:cNvPr id="19" name="btnTips" descr="Lorsque vous cliquez sur cette forme, la feuille de calcul des conseils pour le modèle est sélectionnée." title="Bouton de navigation pour les conseils">
          <a:hlinkClick xmlns:r="http://schemas.openxmlformats.org/officeDocument/2006/relationships" r:id="rId2" tooltip="Click to view Template Tips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544050" y="866775"/>
          <a:ext cx="123825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Conseils</a:t>
          </a:r>
        </a:p>
      </xdr:txBody>
    </xdr:sp>
    <xdr:clientData fPrintsWithSheet="0"/>
  </xdr:twoCellAnchor>
  <xdr:twoCellAnchor>
    <xdr:from>
      <xdr:col>13</xdr:col>
      <xdr:colOff>0</xdr:colOff>
      <xdr:row>3</xdr:row>
      <xdr:rowOff>47625</xdr:rowOff>
    </xdr:from>
    <xdr:to>
      <xdr:col>13</xdr:col>
      <xdr:colOff>640080</xdr:colOff>
      <xdr:row>4</xdr:row>
      <xdr:rowOff>66675</xdr:rowOff>
    </xdr:to>
    <xdr:sp macro="" textlink="">
      <xdr:nvSpPr>
        <xdr:cNvPr id="20" name="btnDec" descr="Cliquez pour afficher la feuille de calcul des dépenses pour décembre." title="Bouton de navigation pour décembre">
          <a:hlinkClick xmlns:r="http://schemas.openxmlformats.org/officeDocument/2006/relationships" r:id="rId3" tooltip="Click to view December expenses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7820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Déc</a:t>
          </a:r>
        </a:p>
      </xdr:txBody>
    </xdr:sp>
    <xdr:clientData/>
  </xdr:twoCellAnchor>
  <xdr:twoCellAnchor>
    <xdr:from>
      <xdr:col>12</xdr:col>
      <xdr:colOff>0</xdr:colOff>
      <xdr:row>3</xdr:row>
      <xdr:rowOff>47625</xdr:rowOff>
    </xdr:from>
    <xdr:to>
      <xdr:col>12</xdr:col>
      <xdr:colOff>640080</xdr:colOff>
      <xdr:row>4</xdr:row>
      <xdr:rowOff>66675</xdr:rowOff>
    </xdr:to>
    <xdr:sp macro="" textlink="">
      <xdr:nvSpPr>
        <xdr:cNvPr id="22" name="btnNov" descr="Cliquez pour afficher la feuille de calcul des dépenses pour novembre." title="Bouton de navigation pour novembre">
          <a:hlinkClick xmlns:r="http://schemas.openxmlformats.org/officeDocument/2006/relationships" r:id="rId4" tooltip="Cliquez pour afficher la feuille de calcul des dépenses pour novembre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1343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Nov</a:t>
          </a:r>
        </a:p>
      </xdr:txBody>
    </xdr:sp>
    <xdr:clientData/>
  </xdr:twoCellAnchor>
  <xdr:twoCellAnchor>
    <xdr:from>
      <xdr:col>11</xdr:col>
      <xdr:colOff>0</xdr:colOff>
      <xdr:row>3</xdr:row>
      <xdr:rowOff>47625</xdr:rowOff>
    </xdr:from>
    <xdr:to>
      <xdr:col>11</xdr:col>
      <xdr:colOff>640080</xdr:colOff>
      <xdr:row>4</xdr:row>
      <xdr:rowOff>66675</xdr:rowOff>
    </xdr:to>
    <xdr:sp macro="" textlink="">
      <xdr:nvSpPr>
        <xdr:cNvPr id="25" name="btnOct" descr="Cliquez pour afficher la feuille de calcul des dépenses pour octobre." title="Bouton de navigation pour octobre">
          <a:hlinkClick xmlns:r="http://schemas.openxmlformats.org/officeDocument/2006/relationships" r:id="rId5" tooltip="Cliquez pour afficher la feuille de calcul des dépenses pour octobre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4866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Oct</a:t>
          </a:r>
        </a:p>
      </xdr:txBody>
    </xdr:sp>
    <xdr:clientData/>
  </xdr:twoCellAnchor>
  <xdr:twoCellAnchor>
    <xdr:from>
      <xdr:col>10</xdr:col>
      <xdr:colOff>0</xdr:colOff>
      <xdr:row>3</xdr:row>
      <xdr:rowOff>47625</xdr:rowOff>
    </xdr:from>
    <xdr:to>
      <xdr:col>10</xdr:col>
      <xdr:colOff>640080</xdr:colOff>
      <xdr:row>4</xdr:row>
      <xdr:rowOff>66675</xdr:rowOff>
    </xdr:to>
    <xdr:sp macro="" textlink="">
      <xdr:nvSpPr>
        <xdr:cNvPr id="26" name="btnSep" descr="Cliquez pour afficher la feuille de calcul des dépenses pour septembre." title="Bouton de navigation pour septembre">
          <a:hlinkClick xmlns:r="http://schemas.openxmlformats.org/officeDocument/2006/relationships" r:id="rId6" tooltip="Cliquez pour afficher la feuille de calcul des dépenses pour septembre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8389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Sep</a:t>
          </a:r>
        </a:p>
      </xdr:txBody>
    </xdr: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640080</xdr:colOff>
      <xdr:row>4</xdr:row>
      <xdr:rowOff>66675</xdr:rowOff>
    </xdr:to>
    <xdr:sp macro="" textlink="">
      <xdr:nvSpPr>
        <xdr:cNvPr id="27" name="btnAug" descr="Cliquez pour afficher la feuille de calcul des dépenses pour août." title="Bouton de navigation pour août">
          <a:hlinkClick xmlns:r="http://schemas.openxmlformats.org/officeDocument/2006/relationships" r:id="rId7" tooltip="Cliquez pour afficher la feuille de calcul des dépenses pour août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1912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Août</a:t>
          </a:r>
        </a:p>
      </xdr:txBody>
    </xdr:sp>
    <xdr:clientData/>
  </xdr:twoCellAnchor>
  <xdr:twoCellAnchor>
    <xdr:from>
      <xdr:col>8</xdr:col>
      <xdr:colOff>0</xdr:colOff>
      <xdr:row>3</xdr:row>
      <xdr:rowOff>47625</xdr:rowOff>
    </xdr:from>
    <xdr:to>
      <xdr:col>8</xdr:col>
      <xdr:colOff>640080</xdr:colOff>
      <xdr:row>4</xdr:row>
      <xdr:rowOff>66675</xdr:rowOff>
    </xdr:to>
    <xdr:sp macro="" textlink="">
      <xdr:nvSpPr>
        <xdr:cNvPr id="28" name="btnJul" descr="Cliquez pour afficher la feuille de calcul des dépenses pour juillet." title="Bouton de navigation pour juillet">
          <a:hlinkClick xmlns:r="http://schemas.openxmlformats.org/officeDocument/2006/relationships" r:id="rId8" tooltip="Cliquez pour afficher la feuille de calcul des dépenses pour juillet.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5435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Juil</a:t>
          </a: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640080</xdr:colOff>
      <xdr:row>4</xdr:row>
      <xdr:rowOff>66675</xdr:rowOff>
    </xdr:to>
    <xdr:sp macro="" textlink="">
      <xdr:nvSpPr>
        <xdr:cNvPr id="29" name="btnJun" descr="Cliquez pour afficher la feuille de calcul des dépenses pour juin." title="Bouton de navigation pour juin">
          <a:hlinkClick xmlns:r="http://schemas.openxmlformats.org/officeDocument/2006/relationships" r:id="rId9" tooltip="Cliquez pour afficher la feuille de calcul des dépenses pour juin.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8958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Juin</a:t>
          </a:r>
        </a:p>
      </xdr:txBody>
    </xdr:sp>
    <xdr:clientData/>
  </xdr:twoCellAnchor>
  <xdr:twoCellAnchor>
    <xdr:from>
      <xdr:col>6</xdr:col>
      <xdr:colOff>0</xdr:colOff>
      <xdr:row>3</xdr:row>
      <xdr:rowOff>47625</xdr:rowOff>
    </xdr:from>
    <xdr:to>
      <xdr:col>6</xdr:col>
      <xdr:colOff>640080</xdr:colOff>
      <xdr:row>4</xdr:row>
      <xdr:rowOff>66675</xdr:rowOff>
    </xdr:to>
    <xdr:sp macro="" textlink="">
      <xdr:nvSpPr>
        <xdr:cNvPr id="30" name="btnMay" descr="Cliquez pour afficher la feuille de calcul des dépenses pour mai." title="Bouton de navigation pour mai">
          <a:hlinkClick xmlns:r="http://schemas.openxmlformats.org/officeDocument/2006/relationships" r:id="rId10" tooltip="Cliquez pour afficher la feuille de calcul des dépenses pour mai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481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Mai</a:t>
          </a:r>
        </a:p>
      </xdr:txBody>
    </xdr:sp>
    <xdr:clientData/>
  </xdr:twoCellAnchor>
  <xdr:twoCellAnchor>
    <xdr:from>
      <xdr:col>5</xdr:col>
      <xdr:colOff>0</xdr:colOff>
      <xdr:row>3</xdr:row>
      <xdr:rowOff>47625</xdr:rowOff>
    </xdr:from>
    <xdr:to>
      <xdr:col>5</xdr:col>
      <xdr:colOff>640080</xdr:colOff>
      <xdr:row>4</xdr:row>
      <xdr:rowOff>66675</xdr:rowOff>
    </xdr:to>
    <xdr:sp macro="" textlink="">
      <xdr:nvSpPr>
        <xdr:cNvPr id="31" name="btnApr" descr="Cliquez pour afficher la feuille de calcul des dépenses pour avril." title="Bouton de navigation pour avril">
          <a:hlinkClick xmlns:r="http://schemas.openxmlformats.org/officeDocument/2006/relationships" r:id="rId11" tooltip="Cliquez pour afficher la feuille de calcul des dépenses pour avril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6004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Avr</a:t>
          </a:r>
        </a:p>
      </xdr:txBody>
    </xdr:sp>
    <xdr:clientData/>
  </xdr:twoCellAnchor>
  <xdr:twoCellAnchor>
    <xdr:from>
      <xdr:col>4</xdr:col>
      <xdr:colOff>0</xdr:colOff>
      <xdr:row>3</xdr:row>
      <xdr:rowOff>47625</xdr:rowOff>
    </xdr:from>
    <xdr:to>
      <xdr:col>4</xdr:col>
      <xdr:colOff>640080</xdr:colOff>
      <xdr:row>4</xdr:row>
      <xdr:rowOff>66675</xdr:rowOff>
    </xdr:to>
    <xdr:sp macro="" textlink="">
      <xdr:nvSpPr>
        <xdr:cNvPr id="32" name="btnMar" descr="Cliquez pour afficher la feuille de calcul des dépenses pour mars." title="Bouton de navigation pour mars">
          <a:hlinkClick xmlns:r="http://schemas.openxmlformats.org/officeDocument/2006/relationships" r:id="rId12" tooltip="Cliquez pour afficher la feuille de calcul des dépenses pour mars.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9527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Mar</a:t>
          </a:r>
        </a:p>
      </xdr:txBody>
    </xdr:sp>
    <xdr:clientData/>
  </xdr:twoCellAnchor>
  <xdr:twoCellAnchor>
    <xdr:from>
      <xdr:col>3</xdr:col>
      <xdr:colOff>0</xdr:colOff>
      <xdr:row>3</xdr:row>
      <xdr:rowOff>47625</xdr:rowOff>
    </xdr:from>
    <xdr:to>
      <xdr:col>3</xdr:col>
      <xdr:colOff>640080</xdr:colOff>
      <xdr:row>4</xdr:row>
      <xdr:rowOff>66675</xdr:rowOff>
    </xdr:to>
    <xdr:sp macro="" textlink="">
      <xdr:nvSpPr>
        <xdr:cNvPr id="33" name="btnFeb" descr="Cliquez pour afficher la feuille de calcul des dépenses pour février." title="Bouton de navigation pour février">
          <a:hlinkClick xmlns:r="http://schemas.openxmlformats.org/officeDocument/2006/relationships" r:id="rId13" tooltip="Cliquez pour afficher la feuille de calcul des dépenses pour février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933575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Fév</a:t>
          </a:r>
        </a:p>
      </xdr:txBody>
    </xdr:sp>
    <xdr:clientData/>
  </xdr:twoCellAnchor>
  <xdr:twoCellAnchor>
    <xdr:from>
      <xdr:col>2</xdr:col>
      <xdr:colOff>9525</xdr:colOff>
      <xdr:row>3</xdr:row>
      <xdr:rowOff>47625</xdr:rowOff>
    </xdr:from>
    <xdr:to>
      <xdr:col>2</xdr:col>
      <xdr:colOff>649605</xdr:colOff>
      <xdr:row>4</xdr:row>
      <xdr:rowOff>66675</xdr:rowOff>
    </xdr:to>
    <xdr:sp macro="" textlink="">
      <xdr:nvSpPr>
        <xdr:cNvPr id="34" name="btnJan" descr="Cliquez pour afficher la feuille de calcul des dépenses pour janvier." title="Bouton de navigation pour janvier">
          <a:hlinkClick xmlns:r="http://schemas.openxmlformats.org/officeDocument/2006/relationships" r:id="rId14" tooltip="Cliquez pour afficher la feuille de calcul des dépenses pour janvier.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57350" y="866775"/>
          <a:ext cx="64008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Jan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006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1485900</xdr:colOff>
      <xdr:row>1</xdr:row>
      <xdr:rowOff>28575</xdr:rowOff>
    </xdr:from>
    <xdr:to>
      <xdr:col>6</xdr:col>
      <xdr:colOff>0</xdr:colOff>
      <xdr:row>1</xdr:row>
      <xdr:rowOff>304800</xdr:rowOff>
    </xdr:to>
    <xdr:sp macro="" textlink="">
      <xdr:nvSpPr>
        <xdr:cNvPr id="4" name="btnSynthèse" descr="Cliquez pour afficher la feuille de synthèse des dépenses" title="résumé">
          <a:hlinkClick xmlns:r="http://schemas.openxmlformats.org/officeDocument/2006/relationships" r:id="rId1" tooltip="Click to view Expense Summary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153150" y="238125"/>
          <a:ext cx="1371600" cy="2762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50" b="1">
              <a:solidFill>
                <a:schemeClr val="bg1"/>
              </a:solidFill>
            </a:rPr>
            <a:t>Résumé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4" name="RésuméDépenses" displayName="RésuméDépenses" ref="B18:P39" totalsRowCount="1" headerRowDxfId="177" dataDxfId="176" totalsRowDxfId="175">
  <autoFilter ref="B18:P38"/>
  <tableColumns count="15">
    <tableColumn id="1" name="Dépenses" totalsRowLabel="Total" dataDxfId="29" totalsRowDxfId="14"/>
    <tableColumn id="2" name="jan" totalsRowFunction="sum" dataDxfId="28" totalsRowDxfId="13">
      <calculatedColumnFormula>SUMIFS(ExpJan[Montant],ExpJan[Catégorie],RésuméDépenses[[#This Row],[Dépenses]])</calculatedColumnFormula>
    </tableColumn>
    <tableColumn id="3" name="fév" totalsRowFunction="sum" dataDxfId="27" totalsRowDxfId="12">
      <calculatedColumnFormula>SUMIFS(ExpFév[Montant],ExpFév[Catégorie],RésuméDépenses[[#This Row],[Dépenses]])</calculatedColumnFormula>
    </tableColumn>
    <tableColumn id="4" name="mar" totalsRowFunction="sum" dataDxfId="26" totalsRowDxfId="11">
      <calculatedColumnFormula>SUMIFS(ExpMar[Montant],ExpMar[Catégorie],RésuméDépenses[[#This Row],[Dépenses]])</calculatedColumnFormula>
    </tableColumn>
    <tableColumn id="5" name="avr" totalsRowFunction="sum" dataDxfId="25" totalsRowDxfId="10">
      <calculatedColumnFormula>SUMIFS(ExpAvr[Montant],ExpAvr[Catégorie],RésuméDépenses[[#This Row],[Dépenses]])</calculatedColumnFormula>
    </tableColumn>
    <tableColumn id="6" name="mai" totalsRowFunction="sum" dataDxfId="24" totalsRowDxfId="9">
      <calculatedColumnFormula>SUMIFS(ExpMai[Montant],ExpMai[Catégorie],RésuméDépenses[[#This Row],[Dépenses]])</calculatedColumnFormula>
    </tableColumn>
    <tableColumn id="7" name="juin" totalsRowFunction="sum" dataDxfId="23" totalsRowDxfId="8">
      <calculatedColumnFormula>SUMIFS(ExpJuin[Montant],ExpJuin[Catégorie],RésuméDépenses[[#This Row],[Dépenses]])</calculatedColumnFormula>
    </tableColumn>
    <tableColumn id="8" name="juil" totalsRowFunction="sum" dataDxfId="22" totalsRowDxfId="7">
      <calculatedColumnFormula>SUMIFS(ExpJuil[Montant],ExpJuil[Catégorie],RésuméDépenses[[#This Row],[Dépenses]])</calculatedColumnFormula>
    </tableColumn>
    <tableColumn id="9" name="aout" totalsRowFunction="sum" dataDxfId="21" totalsRowDxfId="6">
      <calculatedColumnFormula>SUMIFS(ExpAoû[Montant],ExpAoû[Catégorie],RésuméDépenses[[#This Row],[Dépenses]])</calculatedColumnFormula>
    </tableColumn>
    <tableColumn id="10" name="set" totalsRowFunction="sum" dataDxfId="20" totalsRowDxfId="5">
      <calculatedColumnFormula>SUMIFS(ExpSep[Montant],ExpSep[Catégorie],RésuméDépenses[[#This Row],[Dépenses]])</calculatedColumnFormula>
    </tableColumn>
    <tableColumn id="11" name="oct" totalsRowFunction="sum" dataDxfId="19" totalsRowDxfId="4">
      <calculatedColumnFormula>SUMIFS(ExpOct[Montant],ExpOct[Catégorie],RésuméDépenses[[#This Row],[Dépenses]])</calculatedColumnFormula>
    </tableColumn>
    <tableColumn id="12" name="nov" totalsRowFunction="sum" dataDxfId="18" totalsRowDxfId="3">
      <calculatedColumnFormula>SUMIFS(ExpNov[Montant],ExpNov[Catégorie],RésuméDépenses[[#This Row],[Dépenses]])</calculatedColumnFormula>
    </tableColumn>
    <tableColumn id="13" name="déc" totalsRowFunction="sum" dataDxfId="17" totalsRowDxfId="2">
      <calculatedColumnFormula>SUMIFS(ExpDéc[Montant],ExpDéc[Catégorie],RésuméDépenses[[#This Row],[Dépenses]])</calculatedColumnFormula>
    </tableColumn>
    <tableColumn id="14" name="Total" totalsRowFunction="sum" dataDxfId="16" totalsRowDxfId="1">
      <calculatedColumnFormula>SUM(RésuméDépenses[[#This Row],[jan]:[déc]])</calculatedColumnFormula>
    </tableColumn>
    <tableColumn id="15" name="Tendance" dataDxfId="15" totalsRowDxfId="0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Tendances des dépenses" altTextSummary="Le tableau répertorie le total des dépenses mensuelles par catégorie pour chaque mois d’une année, à commencer par janvier. Le tableau est mis en forme de telle sorte qu’il est aligné verticalement avec un graphique situé directement au-dessus. Ainsi, chaque mois du tableau est aligné avec chaque regroupement de mois dans le graphique."/>
    </ext>
  </extLst>
</table>
</file>

<file path=xl/tables/table10.xml><?xml version="1.0" encoding="utf-8"?>
<table xmlns="http://schemas.openxmlformats.org/spreadsheetml/2006/main" id="10" name="ExpSep" displayName="ExpSep" ref="B4:F11" totalsRowCount="1" headerRowDxfId="77" totalsRowDxfId="76">
  <autoFilter ref="B4:F10"/>
  <tableColumns count="5">
    <tableColumn id="1" name="Date" totalsRowLabel="Total" dataDxfId="75" totalsRowDxfId="74"/>
    <tableColumn id="2" name="N° du bon de commande" dataDxfId="73" totalsRowDxfId="72"/>
    <tableColumn id="3" name="Montant" totalsRowFunction="sum" dataDxfId="71" totalsRowDxfId="70"/>
    <tableColumn id="4" name="Catégorie" dataDxfId="69" totalsRowDxfId="68"/>
    <tableColumn id="5" name="Description" dataDxfId="67" totalsRowDxfId="66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septembre" altTextSummary="Liste des détails des dépenses mensuelles, notamment la date, le numéro du bon de commande, le montant, la catégorie et la description."/>
    </ext>
  </extLst>
</table>
</file>

<file path=xl/tables/table11.xml><?xml version="1.0" encoding="utf-8"?>
<table xmlns="http://schemas.openxmlformats.org/spreadsheetml/2006/main" id="11" name="ExpOct" displayName="ExpOct" ref="B4:F11" totalsRowCount="1" headerRowDxfId="65" totalsRowDxfId="64">
  <autoFilter ref="B4:F10"/>
  <tableColumns count="5">
    <tableColumn id="1" name="Date" totalsRowLabel="Total" dataDxfId="63" totalsRowDxfId="62"/>
    <tableColumn id="2" name="N° du bon de commande" dataDxfId="61" totalsRowDxfId="60"/>
    <tableColumn id="3" name="Montant" totalsRowFunction="sum" dataDxfId="59" totalsRowDxfId="58"/>
    <tableColumn id="4" name="Catégorie" dataDxfId="57" totalsRowDxfId="56"/>
    <tableColumn id="5" name="Description" dataDxfId="55" totalsRowDxfId="54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octobre" altTextSummary="Liste des détails des dépenses mensuelles, notamment la date, le numéro du bon de commande, le montant, la catégorie et la description. "/>
    </ext>
  </extLst>
</table>
</file>

<file path=xl/tables/table12.xml><?xml version="1.0" encoding="utf-8"?>
<table xmlns="http://schemas.openxmlformats.org/spreadsheetml/2006/main" id="12" name="ExpNov" displayName="ExpNov" ref="B4:F11" totalsRowCount="1" headerRowDxfId="53" totalsRowDxfId="52">
  <autoFilter ref="B4:F10"/>
  <tableColumns count="5">
    <tableColumn id="1" name="Date" totalsRowLabel="Total" dataDxfId="51" totalsRowDxfId="50"/>
    <tableColumn id="2" name="N° du bon de commande" dataDxfId="49" totalsRowDxfId="48"/>
    <tableColumn id="3" name="Montant" totalsRowFunction="sum" dataDxfId="47" totalsRowDxfId="46"/>
    <tableColumn id="4" name="Catégorie" dataDxfId="45" totalsRowDxfId="44"/>
    <tableColumn id="5" name="Description" dataDxfId="43" totalsRowDxfId="42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novembre" altTextSummary="Liste des détails des dépenses mensuelles, notamment la date, le numéro du bon de commande, le montant, la catégorie et la description. "/>
    </ext>
  </extLst>
</table>
</file>

<file path=xl/tables/table13.xml><?xml version="1.0" encoding="utf-8"?>
<table xmlns="http://schemas.openxmlformats.org/spreadsheetml/2006/main" id="13" name="ExpDéc" displayName="ExpDéc" ref="B4:F11" totalsRowCount="1" headerRowDxfId="41" totalsRowDxfId="40">
  <autoFilter ref="B4:F10"/>
  <tableColumns count="5">
    <tableColumn id="1" name="Date" totalsRowLabel="Total" dataDxfId="39" totalsRowDxfId="38"/>
    <tableColumn id="2" name="N° du bon de commande" dataDxfId="37" totalsRowDxfId="36"/>
    <tableColumn id="3" name="Montant" totalsRowFunction="sum" dataDxfId="35" totalsRowDxfId="34"/>
    <tableColumn id="4" name="Catégorie" dataDxfId="33" totalsRowDxfId="32"/>
    <tableColumn id="5" name="Description" dataDxfId="31" totalsRowDxfId="30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décembre" altTextSummary="Liste des détails des dépenses mensuelles, notamment la date, le numéro du bon de commande, le montant, la catégorie et la description. "/>
    </ext>
  </extLst>
</table>
</file>

<file path=xl/tables/table2.xml><?xml version="1.0" encoding="utf-8"?>
<table xmlns="http://schemas.openxmlformats.org/spreadsheetml/2006/main" id="2" name="ExpJan" displayName="ExpJan" ref="B4:F11" totalsRowCount="1" headerRowDxfId="174" dataDxfId="173" totalsRowDxfId="172">
  <autoFilter ref="B4:F10"/>
  <tableColumns count="5">
    <tableColumn id="1" name="Date" totalsRowLabel="Total" dataDxfId="171" totalsRowDxfId="170"/>
    <tableColumn id="2" name="N° du bon de commande" dataDxfId="169" totalsRowDxfId="168"/>
    <tableColumn id="3" name="Montant" totalsRowFunction="sum" dataDxfId="167" totalsRowDxfId="166"/>
    <tableColumn id="4" name="Catégorie" dataDxfId="165" totalsRowDxfId="164"/>
    <tableColumn id="5" name="Description" dataDxfId="163" totalsRowDxfId="162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janvier" altTextSummary="Liste des détails des dépenses mensuelles, notamment la date, le numéro du bon de commande, le montant, la catégorie et la description. "/>
    </ext>
  </extLst>
</table>
</file>

<file path=xl/tables/table3.xml><?xml version="1.0" encoding="utf-8"?>
<table xmlns="http://schemas.openxmlformats.org/spreadsheetml/2006/main" id="3" name="ExpFév" displayName="ExpFév" ref="B4:F11" totalsRowCount="1" headerRowDxfId="161" totalsRowDxfId="160">
  <autoFilter ref="B4:F10"/>
  <tableColumns count="5">
    <tableColumn id="1" name="Date" totalsRowLabel="Total" dataDxfId="159" totalsRowDxfId="158"/>
    <tableColumn id="2" name="N° du bon de commande" dataDxfId="157" totalsRowDxfId="156"/>
    <tableColumn id="3" name="Montant" totalsRowFunction="sum" dataDxfId="155" totalsRowDxfId="154"/>
    <tableColumn id="4" name="Catégorie" dataDxfId="153" totalsRowDxfId="152"/>
    <tableColumn id="5" name="Description" dataDxfId="151" totalsRowDxfId="150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février" altTextSummary="Liste des détails des dépenses mensuelles, notamment la date, le numéro du bon de commande, le montant, la catégorie et la description. "/>
    </ext>
  </extLst>
</table>
</file>

<file path=xl/tables/table4.xml><?xml version="1.0" encoding="utf-8"?>
<table xmlns="http://schemas.openxmlformats.org/spreadsheetml/2006/main" id="4" name="ExpMar" displayName="ExpMar" ref="B4:F11" totalsRowCount="1" headerRowDxfId="149" totalsRowDxfId="148">
  <autoFilter ref="B4:F10"/>
  <tableColumns count="5">
    <tableColumn id="1" name="Date" totalsRowLabel="Total" dataDxfId="147" totalsRowDxfId="146"/>
    <tableColumn id="2" name="N° du bon de commande" dataDxfId="145" totalsRowDxfId="144"/>
    <tableColumn id="3" name="Montant" totalsRowFunction="sum" dataDxfId="143" totalsRowDxfId="142"/>
    <tableColumn id="4" name="Catégorie" dataDxfId="141" totalsRowDxfId="140"/>
    <tableColumn id="5" name="Description" dataDxfId="139" totalsRowDxfId="138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mars" altTextSummary="Liste des détails des dépenses mensuelles, notamment la date, le numéro du bon de commande, le montant, la catégorie et la description. "/>
    </ext>
  </extLst>
</table>
</file>

<file path=xl/tables/table5.xml><?xml version="1.0" encoding="utf-8"?>
<table xmlns="http://schemas.openxmlformats.org/spreadsheetml/2006/main" id="5" name="ExpAvr" displayName="ExpAvr" ref="B4:F11" totalsRowCount="1" headerRowDxfId="137" totalsRowDxfId="136">
  <autoFilter ref="B4:F10"/>
  <tableColumns count="5">
    <tableColumn id="1" name="Date" totalsRowLabel="Total" dataDxfId="135" totalsRowDxfId="134"/>
    <tableColumn id="2" name="N° du bon de commande" dataDxfId="133" totalsRowDxfId="132"/>
    <tableColumn id="3" name="Montant" totalsRowFunction="sum" dataDxfId="131" totalsRowDxfId="130"/>
    <tableColumn id="4" name="Catégorie" dataDxfId="129" totalsRowDxfId="128"/>
    <tableColumn id="5" name="Description" dataDxfId="127" totalsRowDxfId="126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avril" altTextSummary="Liste des détails des dépenses mensuelles, notamment la date, le numéro du bon de commande, le montant, la catégorie et la description. "/>
    </ext>
  </extLst>
</table>
</file>

<file path=xl/tables/table6.xml><?xml version="1.0" encoding="utf-8"?>
<table xmlns="http://schemas.openxmlformats.org/spreadsheetml/2006/main" id="6" name="ExpMai" displayName="ExpMai" ref="B4:F11" totalsRowCount="1" headerRowDxfId="125" totalsRowDxfId="124">
  <autoFilter ref="B4:F10"/>
  <tableColumns count="5">
    <tableColumn id="1" name="Date" totalsRowLabel="Total" dataDxfId="123" totalsRowDxfId="122"/>
    <tableColumn id="2" name="N° du bon de commande" dataDxfId="121" totalsRowDxfId="120"/>
    <tableColumn id="3" name="Montant" totalsRowFunction="sum" dataDxfId="119" totalsRowDxfId="118"/>
    <tableColumn id="4" name="Catégorie" dataDxfId="117" totalsRowDxfId="116"/>
    <tableColumn id="5" name="Description" dataDxfId="115" totalsRowDxfId="114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étaillé répertoriant les dépenses entrées par l’utilisateur pour le mois de mai." altTextSummary="Liste des détails des dépenses mensuelles, notamment la date, le numéro du bon de commande, le montant, la catégorie et la description. "/>
    </ext>
  </extLst>
</table>
</file>

<file path=xl/tables/table7.xml><?xml version="1.0" encoding="utf-8"?>
<table xmlns="http://schemas.openxmlformats.org/spreadsheetml/2006/main" id="7" name="ExpJuin" displayName="ExpJuin" ref="B4:F11" totalsRowCount="1" headerRowDxfId="113" totalsRowDxfId="112">
  <autoFilter ref="B4:F10"/>
  <tableColumns count="5">
    <tableColumn id="1" name="Date" totalsRowLabel="Total" dataDxfId="111" totalsRowDxfId="110"/>
    <tableColumn id="2" name="N° du bon de commande" dataDxfId="109" totalsRowDxfId="108"/>
    <tableColumn id="3" name="Montant" totalsRowFunction="sum" dataDxfId="107" totalsRowDxfId="106"/>
    <tableColumn id="4" name="Catégorie" dataDxfId="105" totalsRowDxfId="104"/>
    <tableColumn id="5" name="Description" dataDxfId="103" totalsRowDxfId="102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juin" altTextSummary="Liste des détails des dépenses mensuelles, notamment la date, le numéro du bon de commande, le montant, la catégorie et la description. "/>
    </ext>
  </extLst>
</table>
</file>

<file path=xl/tables/table8.xml><?xml version="1.0" encoding="utf-8"?>
<table xmlns="http://schemas.openxmlformats.org/spreadsheetml/2006/main" id="8" name="ExpJuil" displayName="ExpJuil" ref="B4:F11" totalsRowCount="1" headerRowDxfId="101" totalsRowDxfId="100">
  <autoFilter ref="B4:F10"/>
  <tableColumns count="5">
    <tableColumn id="1" name="Date" totalsRowLabel="Total" dataDxfId="99" totalsRowDxfId="98"/>
    <tableColumn id="2" name="N° du bon de commande" dataDxfId="97" totalsRowDxfId="96"/>
    <tableColumn id="3" name="Montant" totalsRowFunction="sum" dataDxfId="95" totalsRowDxfId="94"/>
    <tableColumn id="4" name="Catégorie" dataDxfId="93" totalsRowDxfId="92"/>
    <tableColumn id="5" name="Description" dataDxfId="91" totalsRowDxfId="90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 juillet" altTextSummary="Liste des détails des dépenses mensuelles, notamment la date, le numéro du bon de commande, le montant, la catégorie et la description. "/>
    </ext>
  </extLst>
</table>
</file>

<file path=xl/tables/table9.xml><?xml version="1.0" encoding="utf-8"?>
<table xmlns="http://schemas.openxmlformats.org/spreadsheetml/2006/main" id="9" name="ExpAoû" displayName="ExpAoû" ref="B4:F11" totalsRowCount="1" headerRowDxfId="89" totalsRowDxfId="88">
  <autoFilter ref="B4:F10"/>
  <tableColumns count="5">
    <tableColumn id="1" name="Date" totalsRowLabel="Total" dataDxfId="87" totalsRowDxfId="86"/>
    <tableColumn id="2" name="N° du bon de commande" dataDxfId="85" totalsRowDxfId="84"/>
    <tableColumn id="3" name="Montant" totalsRowFunction="sum" dataDxfId="83" totalsRowDxfId="82"/>
    <tableColumn id="4" name="Catégorie" dataDxfId="81" totalsRowDxfId="80"/>
    <tableColumn id="5" name="Description" dataDxfId="79" totalsRowDxfId="78"/>
  </tableColumns>
  <tableStyleInfo name="Summary Table" showFirstColumn="0" showLastColumn="0" showRowStripes="0" showColumnStripes="1"/>
  <extLst>
    <ext xmlns:x14="http://schemas.microsoft.com/office/spreadsheetml/2009/9/main" uri="{504A1905-F514-4f6f-8877-14C23A59335A}">
      <x14:table altText="Tableau des dépenses en août" altTextSummary="Liste des détails des dépenses mensuelles, notamment la date, le numéro du bon de commande, le montant, la catégorie et la description. "/>
    </ext>
  </extLst>
</table>
</file>

<file path=xl/theme/theme1.xml><?xml version="1.0" encoding="utf-8"?>
<a:theme xmlns:a="http://schemas.openxmlformats.org/drawingml/2006/main" name="Office Theme">
  <a:themeElements>
    <a:clrScheme name="Expense Trends Budge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7B9C7"/>
      </a:accent1>
      <a:accent2>
        <a:srgbClr val="FFCC4F"/>
      </a:accent2>
      <a:accent3>
        <a:srgbClr val="9AB294"/>
      </a:accent3>
      <a:accent4>
        <a:srgbClr val="F15926"/>
      </a:accent4>
      <a:accent5>
        <a:srgbClr val="906083"/>
      </a:accent5>
      <a:accent6>
        <a:srgbClr val="E89C2B"/>
      </a:accent6>
      <a:hlink>
        <a:srgbClr val="FFFFFF"/>
      </a:hlink>
      <a:folHlink>
        <a:srgbClr val="FFFFFF"/>
      </a:folHlink>
    </a:clrScheme>
    <a:fontScheme name="Expense Trends Budget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B2:N11"/>
  <sheetViews>
    <sheetView showGridLines="0" zoomScale="90" zoomScaleNormal="90" workbookViewId="0"/>
  </sheetViews>
  <sheetFormatPr baseColWidth="10" defaultColWidth="9.140625" defaultRowHeight="14.25" x14ac:dyDescent="0.3"/>
  <cols>
    <col min="1" max="1" width="3.140625" style="14" customWidth="1"/>
    <col min="2" max="2" width="4" style="14" customWidth="1"/>
    <col min="3" max="3" width="3.7109375" style="14" customWidth="1"/>
    <col min="4" max="10" width="7.7109375" style="14" customWidth="1"/>
    <col min="11" max="11" width="16.5703125" style="14" customWidth="1"/>
    <col min="12" max="12" width="7.7109375" style="14" customWidth="1"/>
    <col min="13" max="13" width="21.85546875" style="14" customWidth="1"/>
    <col min="14" max="14" width="5.7109375" style="14" customWidth="1"/>
    <col min="15" max="16384" width="9.140625" style="14"/>
  </cols>
  <sheetData>
    <row r="2" spans="2:14" ht="31.5" x14ac:dyDescent="0.4">
      <c r="B2" s="2" t="s">
        <v>31</v>
      </c>
    </row>
    <row r="3" spans="2:14" ht="23.25" customHeight="1" x14ac:dyDescent="0.3"/>
    <row r="4" spans="2:14" ht="27" customHeight="1" x14ac:dyDescent="0.3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14" t="s">
        <v>38</v>
      </c>
    </row>
    <row r="5" spans="2:14" ht="57.75" customHeight="1" x14ac:dyDescent="0.3">
      <c r="C5" s="27" t="s">
        <v>35</v>
      </c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4" ht="27" customHeight="1" x14ac:dyDescent="0.3">
      <c r="B6" s="26" t="s">
        <v>32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14" t="s">
        <v>38</v>
      </c>
    </row>
    <row r="7" spans="2:14" ht="41.25" customHeight="1" x14ac:dyDescent="0.3">
      <c r="C7" s="28" t="s">
        <v>16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2:14" ht="37.5" customHeight="1" x14ac:dyDescent="0.3">
      <c r="C8" s="15" t="s">
        <v>17</v>
      </c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</row>
    <row r="9" spans="2:14" ht="35.25" customHeight="1" x14ac:dyDescent="0.3">
      <c r="C9" s="15" t="s">
        <v>17</v>
      </c>
      <c r="D9" s="25" t="s">
        <v>36</v>
      </c>
      <c r="E9" s="25"/>
      <c r="F9" s="25"/>
      <c r="G9" s="25"/>
      <c r="H9" s="25"/>
      <c r="I9" s="25"/>
      <c r="J9" s="25"/>
      <c r="K9" s="25"/>
      <c r="L9" s="25"/>
      <c r="M9" s="25"/>
    </row>
    <row r="10" spans="2:14" ht="34.5" customHeight="1" x14ac:dyDescent="0.3">
      <c r="C10" s="15" t="s">
        <v>17</v>
      </c>
      <c r="D10" s="25" t="s">
        <v>34</v>
      </c>
      <c r="E10" s="25"/>
      <c r="F10" s="25"/>
      <c r="G10" s="25"/>
      <c r="H10" s="25"/>
      <c r="I10" s="25"/>
      <c r="J10" s="25"/>
      <c r="K10" s="25"/>
      <c r="L10" s="25"/>
      <c r="M10" s="25"/>
    </row>
    <row r="11" spans="2:14" ht="56.25" customHeight="1" x14ac:dyDescent="0.3">
      <c r="C11" s="15" t="s">
        <v>17</v>
      </c>
      <c r="D11" s="25" t="s">
        <v>18</v>
      </c>
      <c r="E11" s="25"/>
      <c r="F11" s="25"/>
      <c r="G11" s="25"/>
      <c r="H11" s="25"/>
      <c r="I11" s="25"/>
      <c r="J11" s="25"/>
      <c r="K11" s="25"/>
      <c r="L11" s="25"/>
      <c r="M11" s="25"/>
    </row>
  </sheetData>
  <mergeCells count="8">
    <mergeCell ref="D10:M10"/>
    <mergeCell ref="D11:M11"/>
    <mergeCell ref="B4:M4"/>
    <mergeCell ref="C5:M5"/>
    <mergeCell ref="C7:M7"/>
    <mergeCell ref="D8:M8"/>
    <mergeCell ref="D9:M9"/>
    <mergeCell ref="B6:M6"/>
  </mergeCells>
  <printOptions horizontalCentered="1"/>
  <pageMargins left="0.7" right="0.7" top="0.75" bottom="0.75" header="0.3" footer="0.3"/>
  <pageSetup scale="9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/>
    <pageSetUpPr autoPageBreaks="0" fitToPage="1"/>
  </sheetPr>
  <dimension ref="B1:G12"/>
  <sheetViews>
    <sheetView showGridLines="0" zoomScaleNormal="10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26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40763</v>
      </c>
      <c r="C5" s="11" t="s">
        <v>11</v>
      </c>
      <c r="D5" s="16"/>
      <c r="E5" s="11" t="s">
        <v>1</v>
      </c>
      <c r="F5" s="13" t="s">
        <v>33</v>
      </c>
    </row>
    <row r="6" spans="2:7" ht="16.5" customHeight="1" x14ac:dyDescent="0.3">
      <c r="B6" s="24">
        <v>40764</v>
      </c>
      <c r="C6" s="11" t="s">
        <v>13</v>
      </c>
      <c r="D6" s="16"/>
      <c r="E6" s="11" t="s">
        <v>2</v>
      </c>
      <c r="F6" s="13"/>
    </row>
    <row r="7" spans="2:7" ht="16.5" customHeight="1" x14ac:dyDescent="0.3">
      <c r="B7" s="24"/>
      <c r="C7" s="11"/>
      <c r="D7" s="16"/>
      <c r="E7" s="11" t="s">
        <v>2</v>
      </c>
      <c r="F7" s="13"/>
    </row>
    <row r="8" spans="2:7" ht="16.5" customHeight="1" x14ac:dyDescent="0.3">
      <c r="B8" s="24"/>
      <c r="C8" s="11"/>
      <c r="D8" s="16"/>
      <c r="E8" s="11" t="s">
        <v>3</v>
      </c>
      <c r="F8" s="13"/>
    </row>
    <row r="9" spans="2:7" ht="16.5" customHeight="1" x14ac:dyDescent="0.3">
      <c r="B9" s="24"/>
      <c r="C9" s="11"/>
      <c r="D9" s="16"/>
      <c r="E9" s="11" t="s">
        <v>4</v>
      </c>
      <c r="F9" s="13"/>
    </row>
    <row r="10" spans="2:7" ht="16.5" customHeight="1" x14ac:dyDescent="0.3">
      <c r="B10" s="24"/>
      <c r="C10" s="11"/>
      <c r="D10" s="16"/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SUBTOTAL(109,ExpAoû[Montant])</f>
        <v>0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August needs be entered  in order for this expense to be added to the Summary sheet." sqref="B5:B10">
      <formula1>MONTH($B5)=8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39997558519241921"/>
    <pageSetUpPr autoPageBreaks="0" fitToPage="1"/>
  </sheetPr>
  <dimension ref="B1:G11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27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40795</v>
      </c>
      <c r="C5" s="11" t="s">
        <v>11</v>
      </c>
      <c r="D5" s="16"/>
      <c r="E5" s="11" t="s">
        <v>1</v>
      </c>
      <c r="F5" s="13" t="s">
        <v>33</v>
      </c>
    </row>
    <row r="6" spans="2:7" ht="16.5" customHeight="1" x14ac:dyDescent="0.3">
      <c r="B6" s="24">
        <v>40801</v>
      </c>
      <c r="C6" s="11" t="s">
        <v>13</v>
      </c>
      <c r="D6" s="16"/>
      <c r="E6" s="11" t="s">
        <v>2</v>
      </c>
      <c r="F6" s="13"/>
    </row>
    <row r="7" spans="2:7" ht="16.5" customHeight="1" x14ac:dyDescent="0.3">
      <c r="B7" s="24"/>
      <c r="C7" s="11"/>
      <c r="D7" s="16"/>
      <c r="E7" s="11" t="s">
        <v>2</v>
      </c>
      <c r="F7" s="13"/>
    </row>
    <row r="8" spans="2:7" ht="16.5" customHeight="1" x14ac:dyDescent="0.3">
      <c r="B8" s="24"/>
      <c r="C8" s="11"/>
      <c r="D8" s="16"/>
      <c r="E8" s="11" t="s">
        <v>3</v>
      </c>
      <c r="F8" s="13"/>
    </row>
    <row r="9" spans="2:7" ht="16.5" customHeight="1" x14ac:dyDescent="0.3">
      <c r="B9" s="24"/>
      <c r="C9" s="11"/>
      <c r="D9" s="16"/>
      <c r="E9" s="11" t="s">
        <v>4</v>
      </c>
      <c r="F9" s="13"/>
    </row>
    <row r="10" spans="2:7" ht="16.5" customHeight="1" x14ac:dyDescent="0.3">
      <c r="B10" s="24"/>
      <c r="C10" s="11"/>
      <c r="D10" s="16"/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SUBTOTAL(109,ExpSep[Montant])</f>
        <v>0</v>
      </c>
      <c r="E11" s="19"/>
      <c r="F11" s="18"/>
    </row>
  </sheetData>
  <dataValidations count="3"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Date Validation" error="A date in September needs be entered  in order for this expense to be added to the Summary sheet." sqref="B5:B10">
      <formula1>MONTH($B5)=9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 tint="0.59999389629810485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28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40826</v>
      </c>
      <c r="C5" s="11" t="s">
        <v>11</v>
      </c>
      <c r="D5" s="16"/>
      <c r="E5" s="11" t="s">
        <v>1</v>
      </c>
      <c r="F5" s="13" t="s">
        <v>33</v>
      </c>
    </row>
    <row r="6" spans="2:7" ht="16.5" customHeight="1" x14ac:dyDescent="0.3">
      <c r="B6" s="24">
        <v>40837</v>
      </c>
      <c r="C6" s="11" t="s">
        <v>13</v>
      </c>
      <c r="D6" s="16"/>
      <c r="E6" s="11" t="s">
        <v>2</v>
      </c>
      <c r="F6" s="13"/>
    </row>
    <row r="7" spans="2:7" ht="16.5" customHeight="1" x14ac:dyDescent="0.3">
      <c r="B7" s="24"/>
      <c r="C7" s="11"/>
      <c r="D7" s="16"/>
      <c r="E7" s="11" t="s">
        <v>2</v>
      </c>
      <c r="F7" s="13"/>
    </row>
    <row r="8" spans="2:7" ht="16.5" customHeight="1" x14ac:dyDescent="0.3">
      <c r="B8" s="24"/>
      <c r="C8" s="11"/>
      <c r="D8" s="16"/>
      <c r="E8" s="11" t="s">
        <v>3</v>
      </c>
      <c r="F8" s="13"/>
    </row>
    <row r="9" spans="2:7" ht="16.5" customHeight="1" x14ac:dyDescent="0.3">
      <c r="B9" s="24"/>
      <c r="C9" s="11"/>
      <c r="D9" s="16"/>
      <c r="E9" s="11" t="s">
        <v>4</v>
      </c>
      <c r="F9" s="13"/>
    </row>
    <row r="10" spans="2:7" ht="16.5" customHeight="1" x14ac:dyDescent="0.3">
      <c r="B10" s="24"/>
      <c r="C10" s="11"/>
      <c r="D10" s="16"/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SUBTOTAL(109,ExpOct[Montant])</f>
        <v>0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October needs be entered  in order for this expense to be added to the Summary sheet." sqref="B5:B10">
      <formula1>MONTH($B5)=10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0.79998168889431442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29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40861</v>
      </c>
      <c r="C5" s="11" t="s">
        <v>11</v>
      </c>
      <c r="D5" s="16"/>
      <c r="E5" s="11" t="s">
        <v>1</v>
      </c>
      <c r="F5" s="13" t="s">
        <v>33</v>
      </c>
    </row>
    <row r="6" spans="2:7" ht="16.5" customHeight="1" x14ac:dyDescent="0.3">
      <c r="B6" s="24">
        <v>40868</v>
      </c>
      <c r="C6" s="11" t="s">
        <v>13</v>
      </c>
      <c r="D6" s="16"/>
      <c r="E6" s="11" t="s">
        <v>2</v>
      </c>
      <c r="F6" s="13"/>
    </row>
    <row r="7" spans="2:7" ht="16.5" customHeight="1" x14ac:dyDescent="0.3">
      <c r="B7" s="24"/>
      <c r="C7" s="11"/>
      <c r="D7" s="16"/>
      <c r="E7" s="11" t="s">
        <v>2</v>
      </c>
      <c r="F7" s="13"/>
    </row>
    <row r="8" spans="2:7" ht="16.5" customHeight="1" x14ac:dyDescent="0.3">
      <c r="B8" s="24"/>
      <c r="C8" s="11"/>
      <c r="D8" s="16"/>
      <c r="E8" s="11" t="s">
        <v>3</v>
      </c>
      <c r="F8" s="13"/>
    </row>
    <row r="9" spans="2:7" ht="16.5" customHeight="1" x14ac:dyDescent="0.3">
      <c r="B9" s="24"/>
      <c r="C9" s="11"/>
      <c r="D9" s="16"/>
      <c r="E9" s="11" t="s">
        <v>4</v>
      </c>
      <c r="F9" s="13"/>
    </row>
    <row r="10" spans="2:7" ht="16.5" customHeight="1" x14ac:dyDescent="0.3">
      <c r="B10" s="24"/>
      <c r="C10" s="11"/>
      <c r="D10" s="16"/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SUBTOTAL(109,ExpNov[Montant])</f>
        <v>0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November needs be entered  in order for this expense to be added to the Summary sheet." sqref="B5:B10">
      <formula1>MONTH($B5)=11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30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40879</v>
      </c>
      <c r="C5" s="11" t="s">
        <v>11</v>
      </c>
      <c r="D5" s="16">
        <v>201</v>
      </c>
      <c r="E5" s="11" t="s">
        <v>1</v>
      </c>
      <c r="F5" s="13" t="s">
        <v>33</v>
      </c>
    </row>
    <row r="6" spans="2:7" ht="16.5" customHeight="1" x14ac:dyDescent="0.3">
      <c r="B6" s="24">
        <v>40891</v>
      </c>
      <c r="C6" s="11" t="s">
        <v>13</v>
      </c>
      <c r="D6" s="16">
        <v>98</v>
      </c>
      <c r="E6" s="11" t="s">
        <v>2</v>
      </c>
      <c r="F6" s="13"/>
    </row>
    <row r="7" spans="2:7" ht="16.5" customHeight="1" x14ac:dyDescent="0.3">
      <c r="B7" s="24"/>
      <c r="C7" s="11"/>
      <c r="D7" s="16">
        <v>342</v>
      </c>
      <c r="E7" s="11" t="s">
        <v>2</v>
      </c>
      <c r="F7" s="13"/>
    </row>
    <row r="8" spans="2:7" ht="16.5" customHeight="1" x14ac:dyDescent="0.3">
      <c r="B8" s="24"/>
      <c r="C8" s="11"/>
      <c r="D8" s="16">
        <v>122</v>
      </c>
      <c r="E8" s="11" t="s">
        <v>3</v>
      </c>
      <c r="F8" s="13"/>
    </row>
    <row r="9" spans="2:7" ht="16.5" customHeight="1" x14ac:dyDescent="0.3">
      <c r="B9" s="24"/>
      <c r="C9" s="11"/>
      <c r="D9" s="16">
        <v>187</v>
      </c>
      <c r="E9" s="11" t="s">
        <v>4</v>
      </c>
      <c r="F9" s="13"/>
    </row>
    <row r="10" spans="2:7" ht="16.5" customHeight="1" x14ac:dyDescent="0.3">
      <c r="B10" s="24"/>
      <c r="C10" s="11"/>
      <c r="D10" s="16">
        <v>99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SUBTOTAL(109,ExpDéc[Montant])</f>
        <v>1049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December needs be entered  in order for this expense to be added to the Summary sheet." sqref="B5:B10">
      <formula1>MONTH($B5)=12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B2:R39"/>
  <sheetViews>
    <sheetView showGridLines="0" tabSelected="1" zoomScaleNormal="100" workbookViewId="0">
      <selection activeCell="R38" sqref="R38"/>
    </sheetView>
  </sheetViews>
  <sheetFormatPr baseColWidth="10" defaultColWidth="9.140625" defaultRowHeight="16.5" customHeight="1" x14ac:dyDescent="0.2"/>
  <cols>
    <col min="1" max="1" width="3.140625" customWidth="1"/>
    <col min="2" max="2" width="16" customWidth="1"/>
    <col min="3" max="3" width="9.85546875" customWidth="1"/>
    <col min="4" max="14" width="9.7109375" customWidth="1"/>
    <col min="15" max="15" width="11.28515625" customWidth="1"/>
    <col min="16" max="16" width="13.28515625" customWidth="1"/>
    <col min="17" max="17" width="10.42578125" customWidth="1"/>
    <col min="18" max="18" width="10.140625" customWidth="1"/>
    <col min="19" max="19" width="8" customWidth="1"/>
  </cols>
  <sheetData>
    <row r="2" spans="2:2" ht="31.5" customHeight="1" x14ac:dyDescent="0.4">
      <c r="B2" s="2" t="s">
        <v>56</v>
      </c>
    </row>
    <row r="18" spans="2:18" ht="16.5" customHeight="1" x14ac:dyDescent="0.3">
      <c r="B18" s="6" t="s">
        <v>0</v>
      </c>
      <c r="C18" s="5" t="s">
        <v>58</v>
      </c>
      <c r="D18" s="6" t="s">
        <v>59</v>
      </c>
      <c r="E18" s="5" t="s">
        <v>60</v>
      </c>
      <c r="F18" s="6" t="s">
        <v>61</v>
      </c>
      <c r="G18" s="5" t="s">
        <v>62</v>
      </c>
      <c r="H18" s="6" t="s">
        <v>63</v>
      </c>
      <c r="I18" s="5" t="s">
        <v>64</v>
      </c>
      <c r="J18" s="6" t="s">
        <v>65</v>
      </c>
      <c r="K18" s="5" t="s">
        <v>66</v>
      </c>
      <c r="L18" s="6" t="s">
        <v>67</v>
      </c>
      <c r="M18" s="5" t="s">
        <v>68</v>
      </c>
      <c r="N18" s="6" t="s">
        <v>69</v>
      </c>
      <c r="O18" s="5" t="s">
        <v>12</v>
      </c>
      <c r="P18" s="6" t="s">
        <v>14</v>
      </c>
    </row>
    <row r="19" spans="2:18" ht="16.5" customHeight="1" x14ac:dyDescent="0.3">
      <c r="B19" s="9" t="s">
        <v>39</v>
      </c>
      <c r="C19" s="7">
        <v>22500000</v>
      </c>
      <c r="D19" s="8">
        <f>SUMIFS(ExpFév[Montant],ExpFév[Catégorie],RésuméDépenses[[#This Row],[Dépenses]])</f>
        <v>0</v>
      </c>
      <c r="E19" s="7">
        <f>SUMIFS(ExpMar[Montant],ExpMar[Catégorie],RésuméDépenses[[#This Row],[Dépenses]])</f>
        <v>0</v>
      </c>
      <c r="F19" s="8">
        <f>SUMIFS(ExpAvr[Montant],ExpAvr[Catégorie],RésuméDépenses[[#This Row],[Dépenses]])</f>
        <v>0</v>
      </c>
      <c r="G19" s="7">
        <f>SUMIFS(ExpMai[Montant],ExpMai[Catégorie],RésuméDépenses[[#This Row],[Dépenses]])</f>
        <v>0</v>
      </c>
      <c r="H19" s="8">
        <f>SUMIFS(ExpJuin[Montant],ExpJuin[Catégorie],RésuméDépenses[[#This Row],[Dépenses]])</f>
        <v>0</v>
      </c>
      <c r="I19" s="7">
        <f>SUMIFS(ExpJuil[Montant],ExpJuil[Catégorie],RésuméDépenses[[#This Row],[Dépenses]])</f>
        <v>0</v>
      </c>
      <c r="J19" s="8">
        <f>SUMIFS(ExpAoû[Montant],ExpAoû[Catégorie],RésuméDépenses[[#This Row],[Dépenses]])</f>
        <v>0</v>
      </c>
      <c r="K19" s="7">
        <f>SUMIFS(ExpSep[Montant],ExpSep[Catégorie],RésuméDépenses[[#This Row],[Dépenses]])</f>
        <v>0</v>
      </c>
      <c r="L19" s="8">
        <f>SUMIFS(ExpOct[Montant],ExpOct[Catégorie],RésuméDépenses[[#This Row],[Dépenses]])</f>
        <v>0</v>
      </c>
      <c r="M19" s="3">
        <f>SUMIFS(ExpNov[Montant],ExpNov[Catégorie],RésuméDépenses[[#This Row],[Dépenses]])</f>
        <v>0</v>
      </c>
      <c r="N19" s="8">
        <f>SUMIFS(ExpDéc[Montant],ExpDéc[Catégorie],RésuméDépenses[[#This Row],[Dépenses]])</f>
        <v>0</v>
      </c>
      <c r="O19" s="7">
        <f>SUM(RésuméDépenses[[#This Row],[jan]:[déc]])</f>
        <v>22500000</v>
      </c>
      <c r="P19" s="4"/>
    </row>
    <row r="20" spans="2:18" ht="16.5" customHeight="1" x14ac:dyDescent="0.3">
      <c r="B20" s="9" t="s">
        <v>40</v>
      </c>
      <c r="C20" s="7">
        <f>SUMIFS(ExpJan[Montant],ExpJan[Catégorie],RésuméDépenses[[#This Row],[Dépenses]])</f>
        <v>0</v>
      </c>
      <c r="D20" s="8">
        <f>SUMIFS(ExpFév[Montant],ExpFév[Catégorie],RésuméDépenses[[#This Row],[Dépenses]])</f>
        <v>0</v>
      </c>
      <c r="E20" s="7">
        <f>SUMIFS(ExpMar[Montant],ExpMar[Catégorie],RésuméDépenses[[#This Row],[Dépenses]])</f>
        <v>0</v>
      </c>
      <c r="F20" s="8">
        <f>SUMIFS(ExpAvr[Montant],ExpAvr[Catégorie],RésuméDépenses[[#This Row],[Dépenses]])</f>
        <v>0</v>
      </c>
      <c r="G20" s="7">
        <f>SUMIFS(ExpMai[Montant],ExpMai[Catégorie],RésuméDépenses[[#This Row],[Dépenses]])</f>
        <v>0</v>
      </c>
      <c r="H20" s="8">
        <f>SUMIFS(ExpJuin[Montant],ExpJuin[Catégorie],RésuméDépenses[[#This Row],[Dépenses]])</f>
        <v>0</v>
      </c>
      <c r="I20" s="7">
        <f>SUMIFS(ExpJuil[Montant],ExpJuil[Catégorie],RésuméDépenses[[#This Row],[Dépenses]])</f>
        <v>0</v>
      </c>
      <c r="J20" s="8">
        <f>SUMIFS(ExpAoû[Montant],ExpAoû[Catégorie],RésuméDépenses[[#This Row],[Dépenses]])</f>
        <v>0</v>
      </c>
      <c r="K20" s="7">
        <f>SUMIFS(ExpSep[Montant],ExpSep[Catégorie],RésuméDépenses[[#This Row],[Dépenses]])</f>
        <v>0</v>
      </c>
      <c r="L20" s="8">
        <f>SUMIFS(ExpOct[Montant],ExpOct[Catégorie],RésuméDépenses[[#This Row],[Dépenses]])</f>
        <v>0</v>
      </c>
      <c r="M20" s="3">
        <f>SUMIFS(ExpNov[Montant],ExpNov[Catégorie],RésuméDépenses[[#This Row],[Dépenses]])</f>
        <v>0</v>
      </c>
      <c r="N20" s="8">
        <f>SUMIFS(ExpDéc[Montant],ExpDéc[Catégorie],RésuméDépenses[[#This Row],[Dépenses]])</f>
        <v>0</v>
      </c>
      <c r="O20" s="7">
        <f>SUM(RésuméDépenses[[#This Row],[jan]:[déc]])</f>
        <v>0</v>
      </c>
      <c r="P20" s="4"/>
    </row>
    <row r="21" spans="2:18" ht="16.5" customHeight="1" x14ac:dyDescent="0.3">
      <c r="B21" s="9" t="s">
        <v>41</v>
      </c>
      <c r="C21" s="7">
        <f>SUMIFS(ExpJan[Montant],ExpJan[Catégorie],RésuméDépenses[[#This Row],[Dépenses]])</f>
        <v>0</v>
      </c>
      <c r="D21" s="8">
        <f>SUMIFS(ExpFév[Montant],ExpFév[Catégorie],RésuméDépenses[[#This Row],[Dépenses]])</f>
        <v>0</v>
      </c>
      <c r="E21" s="7">
        <f>SUMIFS(ExpMar[Montant],ExpMar[Catégorie],RésuméDépenses[[#This Row],[Dépenses]])</f>
        <v>0</v>
      </c>
      <c r="F21" s="8">
        <f>SUMIFS(ExpAvr[Montant],ExpAvr[Catégorie],RésuméDépenses[[#This Row],[Dépenses]])</f>
        <v>0</v>
      </c>
      <c r="G21" s="7">
        <f>SUMIFS(ExpMai[Montant],ExpMai[Catégorie],RésuméDépenses[[#This Row],[Dépenses]])</f>
        <v>0</v>
      </c>
      <c r="H21" s="8">
        <f>SUMIFS(ExpJuin[Montant],ExpJuin[Catégorie],RésuméDépenses[[#This Row],[Dépenses]])</f>
        <v>0</v>
      </c>
      <c r="I21" s="7">
        <f>SUMIFS(ExpJuil[Montant],ExpJuil[Catégorie],RésuméDépenses[[#This Row],[Dépenses]])</f>
        <v>0</v>
      </c>
      <c r="J21" s="8">
        <f>SUMIFS(ExpAoû[Montant],ExpAoû[Catégorie],RésuméDépenses[[#This Row],[Dépenses]])</f>
        <v>0</v>
      </c>
      <c r="K21" s="7">
        <f>SUMIFS(ExpSep[Montant],ExpSep[Catégorie],RésuméDépenses[[#This Row],[Dépenses]])</f>
        <v>0</v>
      </c>
      <c r="L21" s="8">
        <f>SUMIFS(ExpOct[Montant],ExpOct[Catégorie],RésuméDépenses[[#This Row],[Dépenses]])</f>
        <v>0</v>
      </c>
      <c r="M21" s="3">
        <f>SUMIFS(ExpNov[Montant],ExpNov[Catégorie],RésuméDépenses[[#This Row],[Dépenses]])</f>
        <v>0</v>
      </c>
      <c r="N21" s="8">
        <f>SUMIFS(ExpDéc[Montant],ExpDéc[Catégorie],RésuméDépenses[[#This Row],[Dépenses]])</f>
        <v>0</v>
      </c>
      <c r="O21" s="7">
        <f>SUM(RésuméDépenses[[#This Row],[jan]:[déc]])</f>
        <v>0</v>
      </c>
      <c r="P21" s="4"/>
    </row>
    <row r="22" spans="2:18" ht="16.5" customHeight="1" x14ac:dyDescent="0.3">
      <c r="B22" s="9" t="s">
        <v>42</v>
      </c>
      <c r="C22" s="7">
        <f>SUMIFS(ExpJan[Montant],ExpJan[Catégorie],RésuméDépenses[[#This Row],[Dépenses]])</f>
        <v>0</v>
      </c>
      <c r="D22" s="8">
        <f>SUMIFS(ExpFév[Montant],ExpFév[Catégorie],RésuméDépenses[[#This Row],[Dépenses]])</f>
        <v>0</v>
      </c>
      <c r="E22" s="7">
        <f>SUMIFS(ExpMar[Montant],ExpMar[Catégorie],RésuméDépenses[[#This Row],[Dépenses]])</f>
        <v>0</v>
      </c>
      <c r="F22" s="8">
        <f>SUMIFS(ExpAvr[Montant],ExpAvr[Catégorie],RésuméDépenses[[#This Row],[Dépenses]])</f>
        <v>0</v>
      </c>
      <c r="G22" s="7">
        <f>SUMIFS(ExpMai[Montant],ExpMai[Catégorie],RésuméDépenses[[#This Row],[Dépenses]])</f>
        <v>0</v>
      </c>
      <c r="H22" s="8">
        <f>SUMIFS(ExpJuin[Montant],ExpJuin[Catégorie],RésuméDépenses[[#This Row],[Dépenses]])</f>
        <v>0</v>
      </c>
      <c r="I22" s="7">
        <f>SUMIFS(ExpJuil[Montant],ExpJuil[Catégorie],RésuméDépenses[[#This Row],[Dépenses]])</f>
        <v>0</v>
      </c>
      <c r="J22" s="8">
        <f>SUMIFS(ExpAoû[Montant],ExpAoû[Catégorie],RésuméDépenses[[#This Row],[Dépenses]])</f>
        <v>0</v>
      </c>
      <c r="K22" s="7">
        <f>SUMIFS(ExpSep[Montant],ExpSep[Catégorie],RésuméDépenses[[#This Row],[Dépenses]])</f>
        <v>0</v>
      </c>
      <c r="L22" s="8">
        <f>SUMIFS(ExpOct[Montant],ExpOct[Catégorie],RésuméDépenses[[#This Row],[Dépenses]])</f>
        <v>0</v>
      </c>
      <c r="M22" s="3">
        <f>SUMIFS(ExpNov[Montant],ExpNov[Catégorie],RésuméDépenses[[#This Row],[Dépenses]])</f>
        <v>0</v>
      </c>
      <c r="N22" s="8">
        <f>SUMIFS(ExpDéc[Montant],ExpDéc[Catégorie],RésuméDépenses[[#This Row],[Dépenses]])</f>
        <v>0</v>
      </c>
      <c r="O22" s="7">
        <f>SUM(RésuméDépenses[[#This Row],[jan]:[déc]])</f>
        <v>0</v>
      </c>
      <c r="P22" s="4"/>
    </row>
    <row r="23" spans="2:18" ht="16.5" customHeight="1" x14ac:dyDescent="0.3">
      <c r="B23" s="9" t="s">
        <v>43</v>
      </c>
      <c r="C23" s="7">
        <f>SUMIFS(ExpJan[Montant],ExpJan[Catégorie],RésuméDépenses[[#This Row],[Dépenses]])</f>
        <v>0</v>
      </c>
      <c r="D23" s="8">
        <f>SUMIFS(ExpFév[Montant],ExpFév[Catégorie],RésuméDépenses[[#This Row],[Dépenses]])</f>
        <v>0</v>
      </c>
      <c r="E23" s="7">
        <f>SUMIFS(ExpMar[Montant],ExpMar[Catégorie],RésuméDépenses[[#This Row],[Dépenses]])</f>
        <v>0</v>
      </c>
      <c r="F23" s="8">
        <f>SUMIFS(ExpAvr[Montant],ExpAvr[Catégorie],RésuméDépenses[[#This Row],[Dépenses]])</f>
        <v>0</v>
      </c>
      <c r="G23" s="7">
        <f>SUMIFS(ExpMai[Montant],ExpMai[Catégorie],RésuméDépenses[[#This Row],[Dépenses]])</f>
        <v>0</v>
      </c>
      <c r="H23" s="8">
        <f>SUMIFS(ExpJuin[Montant],ExpJuin[Catégorie],RésuméDépenses[[#This Row],[Dépenses]])</f>
        <v>0</v>
      </c>
      <c r="I23" s="7">
        <f>SUMIFS(ExpJuil[Montant],ExpJuil[Catégorie],RésuméDépenses[[#This Row],[Dépenses]])</f>
        <v>0</v>
      </c>
      <c r="J23" s="8">
        <f>SUMIFS(ExpAoû[Montant],ExpAoû[Catégorie],RésuméDépenses[[#This Row],[Dépenses]])</f>
        <v>0</v>
      </c>
      <c r="K23" s="7">
        <f>SUMIFS(ExpSep[Montant],ExpSep[Catégorie],RésuméDépenses[[#This Row],[Dépenses]])</f>
        <v>0</v>
      </c>
      <c r="L23" s="8">
        <f>SUMIFS(ExpOct[Montant],ExpOct[Catégorie],RésuméDépenses[[#This Row],[Dépenses]])</f>
        <v>0</v>
      </c>
      <c r="M23" s="3">
        <f>SUMIFS(ExpNov[Montant],ExpNov[Catégorie],RésuméDépenses[[#This Row],[Dépenses]])</f>
        <v>0</v>
      </c>
      <c r="N23" s="8">
        <f>SUMIFS(ExpDéc[Montant],ExpDéc[Catégorie],RésuméDépenses[[#This Row],[Dépenses]])</f>
        <v>0</v>
      </c>
      <c r="O23" s="7">
        <f>SUM(RésuméDépenses[[#This Row],[jan]:[déc]])</f>
        <v>0</v>
      </c>
      <c r="P23" s="4"/>
    </row>
    <row r="24" spans="2:18" ht="16.5" customHeight="1" x14ac:dyDescent="0.3">
      <c r="B24" s="9" t="s">
        <v>44</v>
      </c>
      <c r="C24" s="7">
        <f>SUMIFS(ExpJan[Montant],ExpJan[Catégorie],RésuméDépenses[[#This Row],[Dépenses]])</f>
        <v>0</v>
      </c>
      <c r="D24" s="8">
        <f>SUMIFS(ExpFév[Montant],ExpFév[Catégorie],RésuméDépenses[[#This Row],[Dépenses]])</f>
        <v>0</v>
      </c>
      <c r="E24" s="7">
        <f>SUMIFS(ExpMar[Montant],ExpMar[Catégorie],RésuméDépenses[[#This Row],[Dépenses]])</f>
        <v>0</v>
      </c>
      <c r="F24" s="8">
        <f>SUMIFS(ExpAvr[Montant],ExpAvr[Catégorie],RésuméDépenses[[#This Row],[Dépenses]])</f>
        <v>0</v>
      </c>
      <c r="G24" s="7">
        <f>SUMIFS(ExpMai[Montant],ExpMai[Catégorie],RésuméDépenses[[#This Row],[Dépenses]])</f>
        <v>0</v>
      </c>
      <c r="H24" s="8">
        <f>SUMIFS(ExpJuin[Montant],ExpJuin[Catégorie],RésuméDépenses[[#This Row],[Dépenses]])</f>
        <v>0</v>
      </c>
      <c r="I24" s="7">
        <f>SUMIFS(ExpJuil[Montant],ExpJuil[Catégorie],RésuméDépenses[[#This Row],[Dépenses]])</f>
        <v>0</v>
      </c>
      <c r="J24" s="8">
        <f>SUMIFS(ExpAoû[Montant],ExpAoû[Catégorie],RésuméDépenses[[#This Row],[Dépenses]])</f>
        <v>0</v>
      </c>
      <c r="K24" s="7">
        <f>SUMIFS(ExpSep[Montant],ExpSep[Catégorie],RésuméDépenses[[#This Row],[Dépenses]])</f>
        <v>0</v>
      </c>
      <c r="L24" s="8">
        <f>SUMIFS(ExpOct[Montant],ExpOct[Catégorie],RésuméDépenses[[#This Row],[Dépenses]])</f>
        <v>0</v>
      </c>
      <c r="M24" s="3">
        <f>SUMIFS(ExpNov[Montant],ExpNov[Catégorie],RésuméDépenses[[#This Row],[Dépenses]])</f>
        <v>0</v>
      </c>
      <c r="N24" s="8">
        <f>SUMIFS(ExpDéc[Montant],ExpDéc[Catégorie],RésuméDépenses[[#This Row],[Dépenses]])</f>
        <v>0</v>
      </c>
      <c r="O24" s="7">
        <f>SUM(RésuméDépenses[[#This Row],[jan]:[déc]])</f>
        <v>0</v>
      </c>
      <c r="P24" s="4"/>
    </row>
    <row r="25" spans="2:18" ht="16.5" customHeight="1" x14ac:dyDescent="0.3">
      <c r="B25" s="9" t="s">
        <v>45</v>
      </c>
      <c r="C25" s="7">
        <f>SUMIFS(ExpJan[Montant],ExpJan[Catégorie],RésuméDépenses[[#This Row],[Dépenses]])</f>
        <v>0</v>
      </c>
      <c r="D25" s="8">
        <f>SUMIFS(ExpFév[Montant],ExpFév[Catégorie],RésuméDépenses[[#This Row],[Dépenses]])</f>
        <v>0</v>
      </c>
      <c r="E25" s="7">
        <f>SUMIFS(ExpMar[Montant],ExpMar[Catégorie],RésuméDépenses[[#This Row],[Dépenses]])</f>
        <v>0</v>
      </c>
      <c r="F25" s="8">
        <f>SUMIFS(ExpAvr[Montant],ExpAvr[Catégorie],RésuméDépenses[[#This Row],[Dépenses]])</f>
        <v>0</v>
      </c>
      <c r="G25" s="7">
        <f>SUMIFS(ExpMai[Montant],ExpMai[Catégorie],RésuméDépenses[[#This Row],[Dépenses]])</f>
        <v>0</v>
      </c>
      <c r="H25" s="8">
        <f>SUMIFS(ExpJuin[Montant],ExpJuin[Catégorie],RésuméDépenses[[#This Row],[Dépenses]])</f>
        <v>0</v>
      </c>
      <c r="I25" s="7">
        <f>SUMIFS(ExpJuil[Montant],ExpJuil[Catégorie],RésuméDépenses[[#This Row],[Dépenses]])</f>
        <v>0</v>
      </c>
      <c r="J25" s="8">
        <f>SUMIFS(ExpAoû[Montant],ExpAoû[Catégorie],RésuméDépenses[[#This Row],[Dépenses]])</f>
        <v>0</v>
      </c>
      <c r="K25" s="7">
        <f>SUMIFS(ExpSep[Montant],ExpSep[Catégorie],RésuméDépenses[[#This Row],[Dépenses]])</f>
        <v>0</v>
      </c>
      <c r="L25" s="8">
        <f>SUMIFS(ExpOct[Montant],ExpOct[Catégorie],RésuméDépenses[[#This Row],[Dépenses]])</f>
        <v>0</v>
      </c>
      <c r="M25" s="3">
        <f>SUMIFS(ExpNov[Montant],ExpNov[Catégorie],RésuméDépenses[[#This Row],[Dépenses]])</f>
        <v>0</v>
      </c>
      <c r="N25" s="8">
        <f>SUMIFS(ExpDéc[Montant],ExpDéc[Catégorie],RésuméDépenses[[#This Row],[Dépenses]])</f>
        <v>0</v>
      </c>
      <c r="O25" s="7">
        <f>SUM(RésuméDépenses[[#This Row],[jan]:[déc]])</f>
        <v>0</v>
      </c>
      <c r="P25" s="4"/>
    </row>
    <row r="26" spans="2:18" ht="16.5" customHeight="1" x14ac:dyDescent="0.3">
      <c r="B26" s="9" t="s">
        <v>46</v>
      </c>
      <c r="C26" s="7">
        <f>SUMIFS(ExpJan[Montant],ExpJan[Catégorie],RésuméDépenses[[#This Row],[Dépenses]])</f>
        <v>0</v>
      </c>
      <c r="D26" s="8">
        <f>SUMIFS(ExpFév[Montant],ExpFév[Catégorie],RésuméDépenses[[#This Row],[Dépenses]])</f>
        <v>0</v>
      </c>
      <c r="E26" s="7">
        <f>SUMIFS(ExpMar[Montant],ExpMar[Catégorie],RésuméDépenses[[#This Row],[Dépenses]])</f>
        <v>0</v>
      </c>
      <c r="F26" s="8">
        <f>SUMIFS(ExpAvr[Montant],ExpAvr[Catégorie],RésuméDépenses[[#This Row],[Dépenses]])</f>
        <v>0</v>
      </c>
      <c r="G26" s="7">
        <f>SUMIFS(ExpMai[Montant],ExpMai[Catégorie],RésuméDépenses[[#This Row],[Dépenses]])</f>
        <v>0</v>
      </c>
      <c r="H26" s="8">
        <f>SUMIFS(ExpJuin[Montant],ExpJuin[Catégorie],RésuméDépenses[[#This Row],[Dépenses]])</f>
        <v>0</v>
      </c>
      <c r="I26" s="7">
        <f>SUMIFS(ExpJuil[Montant],ExpJuil[Catégorie],RésuméDépenses[[#This Row],[Dépenses]])</f>
        <v>0</v>
      </c>
      <c r="J26" s="8">
        <f>SUMIFS(ExpAoû[Montant],ExpAoû[Catégorie],RésuméDépenses[[#This Row],[Dépenses]])</f>
        <v>0</v>
      </c>
      <c r="K26" s="7">
        <f>SUMIFS(ExpSep[Montant],ExpSep[Catégorie],RésuméDépenses[[#This Row],[Dépenses]])</f>
        <v>0</v>
      </c>
      <c r="L26" s="8">
        <f>SUMIFS(ExpOct[Montant],ExpOct[Catégorie],RésuméDépenses[[#This Row],[Dépenses]])</f>
        <v>0</v>
      </c>
      <c r="M26" s="3">
        <f>SUMIFS(ExpNov[Montant],ExpNov[Catégorie],RésuméDépenses[[#This Row],[Dépenses]])</f>
        <v>0</v>
      </c>
      <c r="N26" s="8">
        <f>SUMIFS(ExpDéc[Montant],ExpDéc[Catégorie],RésuméDépenses[[#This Row],[Dépenses]])</f>
        <v>0</v>
      </c>
      <c r="O26" s="7">
        <f>SUM(RésuméDépenses[[#This Row],[jan]:[déc]])</f>
        <v>0</v>
      </c>
      <c r="P26" s="4"/>
    </row>
    <row r="27" spans="2:18" ht="16.5" customHeight="1" x14ac:dyDescent="0.3">
      <c r="B27" s="9" t="s">
        <v>47</v>
      </c>
      <c r="C27" s="7">
        <f>SUMIFS(ExpJan[Montant],ExpJan[Catégorie],RésuméDépenses[[#This Row],[Dépenses]])</f>
        <v>0</v>
      </c>
      <c r="D27" s="8">
        <f>SUMIFS(ExpFév[Montant],ExpFév[Catégorie],RésuméDépenses[[#This Row],[Dépenses]])</f>
        <v>0</v>
      </c>
      <c r="E27" s="7">
        <f>SUMIFS(ExpMar[Montant],ExpMar[Catégorie],RésuméDépenses[[#This Row],[Dépenses]])</f>
        <v>0</v>
      </c>
      <c r="F27" s="8">
        <f>SUMIFS(ExpAvr[Montant],ExpAvr[Catégorie],RésuméDépenses[[#This Row],[Dépenses]])</f>
        <v>0</v>
      </c>
      <c r="G27" s="7">
        <f>SUMIFS(ExpMai[Montant],ExpMai[Catégorie],RésuméDépenses[[#This Row],[Dépenses]])</f>
        <v>0</v>
      </c>
      <c r="H27" s="8">
        <f>SUMIFS(ExpJuin[Montant],ExpJuin[Catégorie],RésuméDépenses[[#This Row],[Dépenses]])</f>
        <v>0</v>
      </c>
      <c r="I27" s="7">
        <f>SUMIFS(ExpJuil[Montant],ExpJuil[Catégorie],RésuméDépenses[[#This Row],[Dépenses]])</f>
        <v>0</v>
      </c>
      <c r="J27" s="8">
        <f>SUMIFS(ExpAoû[Montant],ExpAoû[Catégorie],RésuméDépenses[[#This Row],[Dépenses]])</f>
        <v>0</v>
      </c>
      <c r="K27" s="7">
        <f>SUMIFS(ExpSep[Montant],ExpSep[Catégorie],RésuméDépenses[[#This Row],[Dépenses]])</f>
        <v>0</v>
      </c>
      <c r="L27" s="8">
        <f>SUMIFS(ExpOct[Montant],ExpOct[Catégorie],RésuméDépenses[[#This Row],[Dépenses]])</f>
        <v>0</v>
      </c>
      <c r="M27" s="3">
        <f>SUMIFS(ExpNov[Montant],ExpNov[Catégorie],RésuméDépenses[[#This Row],[Dépenses]])</f>
        <v>0</v>
      </c>
      <c r="N27" s="8">
        <f>SUMIFS(ExpDéc[Montant],ExpDéc[Catégorie],RésuméDépenses[[#This Row],[Dépenses]])</f>
        <v>0</v>
      </c>
      <c r="O27" s="7">
        <f>SUM(RésuméDépenses[[#This Row],[jan]:[déc]])</f>
        <v>0</v>
      </c>
      <c r="P27" s="4"/>
    </row>
    <row r="28" spans="2:18" ht="16.5" customHeight="1" x14ac:dyDescent="0.3">
      <c r="B28" s="9" t="s">
        <v>48</v>
      </c>
      <c r="C28" s="7">
        <f>SUMIFS(ExpJan[Montant],ExpJan[Catégorie],RésuméDépenses[[#This Row],[Dépenses]])</f>
        <v>0</v>
      </c>
      <c r="D28" s="8">
        <f>SUMIFS(ExpFév[Montant],ExpFév[Catégorie],RésuméDépenses[[#This Row],[Dépenses]])</f>
        <v>0</v>
      </c>
      <c r="E28" s="7">
        <f>SUMIFS(ExpMar[Montant],ExpMar[Catégorie],RésuméDépenses[[#This Row],[Dépenses]])</f>
        <v>0</v>
      </c>
      <c r="F28" s="8">
        <f>SUMIFS(ExpAvr[Montant],ExpAvr[Catégorie],RésuméDépenses[[#This Row],[Dépenses]])</f>
        <v>0</v>
      </c>
      <c r="G28" s="7">
        <f>SUMIFS(ExpMai[Montant],ExpMai[Catégorie],RésuméDépenses[[#This Row],[Dépenses]])</f>
        <v>0</v>
      </c>
      <c r="H28" s="8">
        <f>SUMIFS(ExpJuin[Montant],ExpJuin[Catégorie],RésuméDépenses[[#This Row],[Dépenses]])</f>
        <v>0</v>
      </c>
      <c r="I28" s="7">
        <f>SUMIFS(ExpJuil[Montant],ExpJuil[Catégorie],RésuméDépenses[[#This Row],[Dépenses]])</f>
        <v>0</v>
      </c>
      <c r="J28" s="8">
        <f>SUMIFS(ExpAoû[Montant],ExpAoû[Catégorie],RésuméDépenses[[#This Row],[Dépenses]])</f>
        <v>0</v>
      </c>
      <c r="K28" s="7">
        <f>SUMIFS(ExpSep[Montant],ExpSep[Catégorie],RésuméDépenses[[#This Row],[Dépenses]])</f>
        <v>0</v>
      </c>
      <c r="L28" s="8">
        <f>SUMIFS(ExpOct[Montant],ExpOct[Catégorie],RésuméDépenses[[#This Row],[Dépenses]])</f>
        <v>0</v>
      </c>
      <c r="M28" s="3">
        <f>SUMIFS(ExpNov[Montant],ExpNov[Catégorie],RésuméDépenses[[#This Row],[Dépenses]])</f>
        <v>0</v>
      </c>
      <c r="N28" s="8">
        <f>SUMIFS(ExpDéc[Montant],ExpDéc[Catégorie],RésuméDépenses[[#This Row],[Dépenses]])</f>
        <v>0</v>
      </c>
      <c r="O28" s="7">
        <f>SUM(RésuméDépenses[[#This Row],[jan]:[déc]])</f>
        <v>0</v>
      </c>
      <c r="P28" s="4"/>
    </row>
    <row r="29" spans="2:18" ht="16.5" customHeight="1" x14ac:dyDescent="0.3">
      <c r="B29" s="9" t="s">
        <v>49</v>
      </c>
      <c r="C29" s="7">
        <f>SUMIFS(ExpJan[Montant],ExpJan[Catégorie],RésuméDépenses[[#This Row],[Dépenses]])</f>
        <v>0</v>
      </c>
      <c r="D29" s="8">
        <f>SUMIFS(ExpFév[Montant],ExpFév[Catégorie],RésuméDépenses[[#This Row],[Dépenses]])</f>
        <v>0</v>
      </c>
      <c r="E29" s="7">
        <f>SUMIFS(ExpMar[Montant],ExpMar[Catégorie],RésuméDépenses[[#This Row],[Dépenses]])</f>
        <v>0</v>
      </c>
      <c r="F29" s="8">
        <f>SUMIFS(ExpAvr[Montant],ExpAvr[Catégorie],RésuméDépenses[[#This Row],[Dépenses]])</f>
        <v>0</v>
      </c>
      <c r="G29" s="7">
        <f>SUMIFS(ExpMai[Montant],ExpMai[Catégorie],RésuméDépenses[[#This Row],[Dépenses]])</f>
        <v>0</v>
      </c>
      <c r="H29" s="8">
        <f>SUMIFS(ExpJuin[Montant],ExpJuin[Catégorie],RésuméDépenses[[#This Row],[Dépenses]])</f>
        <v>0</v>
      </c>
      <c r="I29" s="7">
        <f>SUMIFS(ExpJuil[Montant],ExpJuil[Catégorie],RésuméDépenses[[#This Row],[Dépenses]])</f>
        <v>0</v>
      </c>
      <c r="J29" s="8">
        <f>SUMIFS(ExpAoû[Montant],ExpAoû[Catégorie],RésuméDépenses[[#This Row],[Dépenses]])</f>
        <v>0</v>
      </c>
      <c r="K29" s="7">
        <f>SUMIFS(ExpSep[Montant],ExpSep[Catégorie],RésuméDépenses[[#This Row],[Dépenses]])</f>
        <v>0</v>
      </c>
      <c r="L29" s="8">
        <f>SUMIFS(ExpOct[Montant],ExpOct[Catégorie],RésuméDépenses[[#This Row],[Dépenses]])</f>
        <v>0</v>
      </c>
      <c r="M29" s="3">
        <f>SUMIFS(ExpNov[Montant],ExpNov[Catégorie],RésuméDépenses[[#This Row],[Dépenses]])</f>
        <v>0</v>
      </c>
      <c r="N29" s="8">
        <f>SUMIFS(ExpDéc[Montant],ExpDéc[Catégorie],RésuméDépenses[[#This Row],[Dépenses]])</f>
        <v>0</v>
      </c>
      <c r="O29" s="7">
        <f>SUM(RésuméDépenses[[#This Row],[jan]:[déc]])</f>
        <v>0</v>
      </c>
      <c r="P29" s="4"/>
    </row>
    <row r="30" spans="2:18" ht="16.5" customHeight="1" x14ac:dyDescent="0.3">
      <c r="B30" s="9" t="s">
        <v>50</v>
      </c>
      <c r="C30" s="7">
        <f>SUMIFS(ExpJan[Montant],ExpJan[Catégorie],RésuméDépenses[[#This Row],[Dépenses]])</f>
        <v>0</v>
      </c>
      <c r="D30" s="8">
        <f>SUMIFS(ExpFév[Montant],ExpFév[Catégorie],RésuméDépenses[[#This Row],[Dépenses]])</f>
        <v>0</v>
      </c>
      <c r="E30" s="7">
        <f>SUMIFS(ExpMar[Montant],ExpMar[Catégorie],RésuméDépenses[[#This Row],[Dépenses]])</f>
        <v>0</v>
      </c>
      <c r="F30" s="8">
        <f>SUMIFS(ExpAvr[Montant],ExpAvr[Catégorie],RésuméDépenses[[#This Row],[Dépenses]])</f>
        <v>0</v>
      </c>
      <c r="G30" s="7">
        <f>SUMIFS(ExpMai[Montant],ExpMai[Catégorie],RésuméDépenses[[#This Row],[Dépenses]])</f>
        <v>0</v>
      </c>
      <c r="H30" s="8">
        <f>SUMIFS(ExpJuin[Montant],ExpJuin[Catégorie],RésuméDépenses[[#This Row],[Dépenses]])</f>
        <v>0</v>
      </c>
      <c r="I30" s="7">
        <f>SUMIFS(ExpJuil[Montant],ExpJuil[Catégorie],RésuméDépenses[[#This Row],[Dépenses]])</f>
        <v>0</v>
      </c>
      <c r="J30" s="8">
        <f>SUMIFS(ExpAoû[Montant],ExpAoû[Catégorie],RésuméDépenses[[#This Row],[Dépenses]])</f>
        <v>0</v>
      </c>
      <c r="K30" s="7">
        <f>SUMIFS(ExpSep[Montant],ExpSep[Catégorie],RésuméDépenses[[#This Row],[Dépenses]])</f>
        <v>0</v>
      </c>
      <c r="L30" s="8">
        <f>SUMIFS(ExpOct[Montant],ExpOct[Catégorie],RésuméDépenses[[#This Row],[Dépenses]])</f>
        <v>0</v>
      </c>
      <c r="M30" s="3">
        <f>SUMIFS(ExpNov[Montant],ExpNov[Catégorie],RésuméDépenses[[#This Row],[Dépenses]])</f>
        <v>0</v>
      </c>
      <c r="N30" s="8">
        <f>SUMIFS(ExpDéc[Montant],ExpDéc[Catégorie],RésuméDépenses[[#This Row],[Dépenses]])</f>
        <v>0</v>
      </c>
      <c r="O30" s="7">
        <f>SUM(RésuméDépenses[[#This Row],[jan]:[déc]])</f>
        <v>0</v>
      </c>
      <c r="P30" s="4"/>
    </row>
    <row r="31" spans="2:18" ht="16.5" customHeight="1" x14ac:dyDescent="0.3">
      <c r="B31" s="9" t="s">
        <v>51</v>
      </c>
      <c r="C31" s="7">
        <v>3500000</v>
      </c>
      <c r="D31" s="8">
        <f>SUMIFS(ExpFév[Montant],ExpFév[Catégorie],RésuméDépenses[[#This Row],[Dépenses]])</f>
        <v>0</v>
      </c>
      <c r="E31" s="7">
        <f>SUMIFS(ExpMar[Montant],ExpMar[Catégorie],RésuméDépenses[[#This Row],[Dépenses]])</f>
        <v>0</v>
      </c>
      <c r="F31" s="8">
        <f>SUMIFS(ExpAvr[Montant],ExpAvr[Catégorie],RésuméDépenses[[#This Row],[Dépenses]])</f>
        <v>0</v>
      </c>
      <c r="G31" s="7">
        <f>SUMIFS(ExpMai[Montant],ExpMai[Catégorie],RésuméDépenses[[#This Row],[Dépenses]])</f>
        <v>0</v>
      </c>
      <c r="H31" s="8">
        <f>SUMIFS(ExpJuin[Montant],ExpJuin[Catégorie],RésuméDépenses[[#This Row],[Dépenses]])</f>
        <v>0</v>
      </c>
      <c r="I31" s="7">
        <f>SUMIFS(ExpJuil[Montant],ExpJuil[Catégorie],RésuméDépenses[[#This Row],[Dépenses]])</f>
        <v>0</v>
      </c>
      <c r="J31" s="8">
        <f>SUMIFS(ExpAoû[Montant],ExpAoû[Catégorie],RésuméDépenses[[#This Row],[Dépenses]])</f>
        <v>0</v>
      </c>
      <c r="K31" s="7">
        <f>SUMIFS(ExpSep[Montant],ExpSep[Catégorie],RésuméDépenses[[#This Row],[Dépenses]])</f>
        <v>0</v>
      </c>
      <c r="L31" s="8">
        <f>SUMIFS(ExpOct[Montant],ExpOct[Catégorie],RésuméDépenses[[#This Row],[Dépenses]])</f>
        <v>0</v>
      </c>
      <c r="M31" s="3">
        <f>SUMIFS(ExpNov[Montant],ExpNov[Catégorie],RésuméDépenses[[#This Row],[Dépenses]])</f>
        <v>0</v>
      </c>
      <c r="N31" s="8">
        <f>SUMIFS(ExpDéc[Montant],ExpDéc[Catégorie],RésuméDépenses[[#This Row],[Dépenses]])</f>
        <v>0</v>
      </c>
      <c r="O31" s="7">
        <f>SUM(RésuméDépenses[[#This Row],[jan]:[déc]])</f>
        <v>3500000</v>
      </c>
      <c r="P31" s="4"/>
    </row>
    <row r="32" spans="2:18" ht="16.5" customHeight="1" x14ac:dyDescent="0.3">
      <c r="B32" s="9" t="s">
        <v>52</v>
      </c>
      <c r="C32" s="7">
        <v>2000000</v>
      </c>
      <c r="D32" s="8">
        <f>SUMIFS(ExpFév[Montant],ExpFév[Catégorie],RésuméDépenses[[#This Row],[Dépenses]])</f>
        <v>0</v>
      </c>
      <c r="E32" s="7">
        <f>SUMIFS(ExpMar[Montant],ExpMar[Catégorie],RésuméDépenses[[#This Row],[Dépenses]])</f>
        <v>0</v>
      </c>
      <c r="F32" s="8">
        <f>SUMIFS(ExpAvr[Montant],ExpAvr[Catégorie],RésuméDépenses[[#This Row],[Dépenses]])</f>
        <v>0</v>
      </c>
      <c r="G32" s="7">
        <f>SUMIFS(ExpMai[Montant],ExpMai[Catégorie],RésuméDépenses[[#This Row],[Dépenses]])</f>
        <v>0</v>
      </c>
      <c r="H32" s="8">
        <f>SUMIFS(ExpJuin[Montant],ExpJuin[Catégorie],RésuméDépenses[[#This Row],[Dépenses]])</f>
        <v>0</v>
      </c>
      <c r="I32" s="7">
        <f>SUMIFS(ExpJuil[Montant],ExpJuil[Catégorie],RésuméDépenses[[#This Row],[Dépenses]])</f>
        <v>0</v>
      </c>
      <c r="J32" s="8">
        <f>SUMIFS(ExpAoû[Montant],ExpAoû[Catégorie],RésuméDépenses[[#This Row],[Dépenses]])</f>
        <v>0</v>
      </c>
      <c r="K32" s="7">
        <f>SUMIFS(ExpSep[Montant],ExpSep[Catégorie],RésuméDépenses[[#This Row],[Dépenses]])</f>
        <v>0</v>
      </c>
      <c r="L32" s="8">
        <f>SUMIFS(ExpOct[Montant],ExpOct[Catégorie],RésuméDépenses[[#This Row],[Dépenses]])</f>
        <v>0</v>
      </c>
      <c r="M32" s="3">
        <f>SUMIFS(ExpNov[Montant],ExpNov[Catégorie],RésuméDépenses[[#This Row],[Dépenses]])</f>
        <v>0</v>
      </c>
      <c r="N32" s="8">
        <f>SUMIFS(ExpDéc[Montant],ExpDéc[Catégorie],RésuméDépenses[[#This Row],[Dépenses]])</f>
        <v>0</v>
      </c>
      <c r="O32" s="7">
        <f>SUM(RésuméDépenses[[#This Row],[jan]:[déc]])</f>
        <v>2000000</v>
      </c>
      <c r="P32" s="4"/>
      <c r="R32">
        <v>0</v>
      </c>
    </row>
    <row r="33" spans="2:16" ht="16.5" customHeight="1" x14ac:dyDescent="0.3">
      <c r="B33" s="9" t="s">
        <v>53</v>
      </c>
      <c r="C33" s="7">
        <v>2200000</v>
      </c>
      <c r="D33" s="8">
        <f>SUMIFS(ExpFév[Montant],ExpFév[Catégorie],RésuméDépenses[[#This Row],[Dépenses]])</f>
        <v>0</v>
      </c>
      <c r="E33" s="7">
        <f>SUMIFS(ExpMar[Montant],ExpMar[Catégorie],RésuméDépenses[[#This Row],[Dépenses]])</f>
        <v>0</v>
      </c>
      <c r="F33" s="8">
        <f>SUMIFS(ExpAvr[Montant],ExpAvr[Catégorie],RésuméDépenses[[#This Row],[Dépenses]])</f>
        <v>0</v>
      </c>
      <c r="G33" s="7">
        <f>SUMIFS(ExpMai[Montant],ExpMai[Catégorie],RésuméDépenses[[#This Row],[Dépenses]])</f>
        <v>0</v>
      </c>
      <c r="H33" s="8">
        <f>SUMIFS(ExpJuin[Montant],ExpJuin[Catégorie],RésuméDépenses[[#This Row],[Dépenses]])</f>
        <v>0</v>
      </c>
      <c r="I33" s="7">
        <f>SUMIFS(ExpJuil[Montant],ExpJuil[Catégorie],RésuméDépenses[[#This Row],[Dépenses]])</f>
        <v>0</v>
      </c>
      <c r="J33" s="8">
        <f>SUMIFS(ExpAoû[Montant],ExpAoû[Catégorie],RésuméDépenses[[#This Row],[Dépenses]])</f>
        <v>0</v>
      </c>
      <c r="K33" s="7">
        <f>SUMIFS(ExpSep[Montant],ExpSep[Catégorie],RésuméDépenses[[#This Row],[Dépenses]])</f>
        <v>0</v>
      </c>
      <c r="L33" s="8">
        <f>SUMIFS(ExpOct[Montant],ExpOct[Catégorie],RésuméDépenses[[#This Row],[Dépenses]])</f>
        <v>0</v>
      </c>
      <c r="M33" s="3">
        <f>SUMIFS(ExpNov[Montant],ExpNov[Catégorie],RésuméDépenses[[#This Row],[Dépenses]])</f>
        <v>0</v>
      </c>
      <c r="N33" s="8">
        <f>SUMIFS(ExpDéc[Montant],ExpDéc[Catégorie],RésuméDépenses[[#This Row],[Dépenses]])</f>
        <v>0</v>
      </c>
      <c r="O33" s="7">
        <f>SUM(RésuméDépenses[[#This Row],[jan]:[déc]])</f>
        <v>2200000</v>
      </c>
      <c r="P33" s="4"/>
    </row>
    <row r="34" spans="2:16" ht="16.5" customHeight="1" x14ac:dyDescent="0.3">
      <c r="B34" s="9" t="s">
        <v>54</v>
      </c>
      <c r="C34" s="7">
        <v>2100000</v>
      </c>
      <c r="D34" s="8">
        <f>SUMIFS(ExpFév[Montant],ExpFév[Catégorie],RésuméDépenses[[#This Row],[Dépenses]])</f>
        <v>0</v>
      </c>
      <c r="E34" s="7">
        <f>SUMIFS(ExpMar[Montant],ExpMar[Catégorie],RésuméDépenses[[#This Row],[Dépenses]])</f>
        <v>0</v>
      </c>
      <c r="F34" s="8">
        <f>SUMIFS(ExpAvr[Montant],ExpAvr[Catégorie],RésuméDépenses[[#This Row],[Dépenses]])</f>
        <v>0</v>
      </c>
      <c r="G34" s="7">
        <f>SUMIFS(ExpMai[Montant],ExpMai[Catégorie],RésuméDépenses[[#This Row],[Dépenses]])</f>
        <v>0</v>
      </c>
      <c r="H34" s="8">
        <f>SUMIFS(ExpJuin[Montant],ExpJuin[Catégorie],RésuméDépenses[[#This Row],[Dépenses]])</f>
        <v>0</v>
      </c>
      <c r="I34" s="7">
        <f>SUMIFS(ExpJuil[Montant],ExpJuil[Catégorie],RésuméDépenses[[#This Row],[Dépenses]])</f>
        <v>0</v>
      </c>
      <c r="J34" s="8">
        <f>SUMIFS(ExpAoû[Montant],ExpAoû[Catégorie],RésuméDépenses[[#This Row],[Dépenses]])</f>
        <v>0</v>
      </c>
      <c r="K34" s="7">
        <f>SUMIFS(ExpSep[Montant],ExpSep[Catégorie],RésuméDépenses[[#This Row],[Dépenses]])</f>
        <v>0</v>
      </c>
      <c r="L34" s="8">
        <f>SUMIFS(ExpOct[Montant],ExpOct[Catégorie],RésuméDépenses[[#This Row],[Dépenses]])</f>
        <v>0</v>
      </c>
      <c r="M34" s="3">
        <f>SUMIFS(ExpNov[Montant],ExpNov[Catégorie],RésuméDépenses[[#This Row],[Dépenses]])</f>
        <v>0</v>
      </c>
      <c r="N34" s="8">
        <f>SUMIFS(ExpDéc[Montant],ExpDéc[Catégorie],RésuméDépenses[[#This Row],[Dépenses]])</f>
        <v>0</v>
      </c>
      <c r="O34" s="7">
        <f>SUM(RésuméDépenses[[#This Row],[jan]:[déc]])</f>
        <v>2100000</v>
      </c>
      <c r="P34" s="4"/>
    </row>
    <row r="35" spans="2:16" ht="16.5" customHeight="1" x14ac:dyDescent="0.3">
      <c r="B35" s="9" t="s">
        <v>55</v>
      </c>
      <c r="C35" s="7">
        <v>2000000</v>
      </c>
      <c r="D35" s="8">
        <f>SUMIFS(ExpFév[Montant],ExpFév[Catégorie],RésuméDépenses[[#This Row],[Dépenses]])</f>
        <v>0</v>
      </c>
      <c r="E35" s="7">
        <f>SUMIFS(ExpMar[Montant],ExpMar[Catégorie],RésuméDépenses[[#This Row],[Dépenses]])</f>
        <v>0</v>
      </c>
      <c r="F35" s="8">
        <f>SUMIFS(ExpAvr[Montant],ExpAvr[Catégorie],RésuméDépenses[[#This Row],[Dépenses]])</f>
        <v>0</v>
      </c>
      <c r="G35" s="7">
        <f>SUMIFS(ExpMai[Montant],ExpMai[Catégorie],RésuméDépenses[[#This Row],[Dépenses]])</f>
        <v>0</v>
      </c>
      <c r="H35" s="8">
        <f>SUMIFS(ExpJuin[Montant],ExpJuin[Catégorie],RésuméDépenses[[#This Row],[Dépenses]])</f>
        <v>0</v>
      </c>
      <c r="I35" s="7">
        <f>SUMIFS(ExpJuil[Montant],ExpJuil[Catégorie],RésuméDépenses[[#This Row],[Dépenses]])</f>
        <v>0</v>
      </c>
      <c r="J35" s="8">
        <f>SUMIFS(ExpAoû[Montant],ExpAoû[Catégorie],RésuméDépenses[[#This Row],[Dépenses]])</f>
        <v>0</v>
      </c>
      <c r="K35" s="7">
        <f>SUMIFS(ExpSep[Montant],ExpSep[Catégorie],RésuméDépenses[[#This Row],[Dépenses]])</f>
        <v>0</v>
      </c>
      <c r="L35" s="8">
        <f>SUMIFS(ExpOct[Montant],ExpOct[Catégorie],RésuméDépenses[[#This Row],[Dépenses]])</f>
        <v>0</v>
      </c>
      <c r="M35" s="3">
        <f>SUMIFS(ExpNov[Montant],ExpNov[Catégorie],RésuméDépenses[[#This Row],[Dépenses]])</f>
        <v>0</v>
      </c>
      <c r="N35" s="8">
        <f>SUMIFS(ExpDéc[Montant],ExpDéc[Catégorie],RésuméDépenses[[#This Row],[Dépenses]])</f>
        <v>0</v>
      </c>
      <c r="O35" s="7">
        <f>SUM(RésuméDépenses[[#This Row],[jan]:[déc]])</f>
        <v>2000000</v>
      </c>
      <c r="P35" s="4"/>
    </row>
    <row r="36" spans="2:16" ht="16.5" customHeight="1" x14ac:dyDescent="0.3">
      <c r="B36" s="9" t="s">
        <v>57</v>
      </c>
      <c r="C36" s="7">
        <v>8000000</v>
      </c>
      <c r="D36" s="8">
        <f>SUMIFS(ExpFév[Montant],ExpFév[Catégorie],RésuméDépenses[[#This Row],[Dépenses]])</f>
        <v>0</v>
      </c>
      <c r="E36" s="7">
        <f>SUMIFS(ExpMar[Montant],ExpMar[Catégorie],RésuméDépenses[[#This Row],[Dépenses]])</f>
        <v>0</v>
      </c>
      <c r="F36" s="8">
        <f>SUMIFS(ExpAvr[Montant],ExpAvr[Catégorie],RésuméDépenses[[#This Row],[Dépenses]])</f>
        <v>0</v>
      </c>
      <c r="G36" s="7">
        <f>SUMIFS(ExpMai[Montant],ExpMai[Catégorie],RésuméDépenses[[#This Row],[Dépenses]])</f>
        <v>0</v>
      </c>
      <c r="H36" s="8">
        <f>SUMIFS(ExpJuin[Montant],ExpJuin[Catégorie],RésuméDépenses[[#This Row],[Dépenses]])</f>
        <v>0</v>
      </c>
      <c r="I36" s="7">
        <f>SUMIFS(ExpJuil[Montant],ExpJuil[Catégorie],RésuméDépenses[[#This Row],[Dépenses]])</f>
        <v>0</v>
      </c>
      <c r="J36" s="8">
        <f>SUMIFS(ExpAoû[Montant],ExpAoû[Catégorie],RésuméDépenses[[#This Row],[Dépenses]])</f>
        <v>0</v>
      </c>
      <c r="K36" s="7">
        <f>SUMIFS(ExpSep[Montant],ExpSep[Catégorie],RésuméDépenses[[#This Row],[Dépenses]])</f>
        <v>0</v>
      </c>
      <c r="L36" s="8">
        <f>SUMIFS(ExpOct[Montant],ExpOct[Catégorie],RésuméDépenses[[#This Row],[Dépenses]])</f>
        <v>0</v>
      </c>
      <c r="M36" s="3">
        <f>SUMIFS(ExpNov[Montant],ExpNov[Catégorie],RésuméDépenses[[#This Row],[Dépenses]])</f>
        <v>0</v>
      </c>
      <c r="N36" s="8">
        <f>SUMIFS(ExpDéc[Montant],ExpDéc[Catégorie],RésuméDépenses[[#This Row],[Dépenses]])</f>
        <v>0</v>
      </c>
      <c r="O36" s="7">
        <f>SUM(RésuméDépenses[[#This Row],[jan]:[déc]])</f>
        <v>8000000</v>
      </c>
      <c r="P36" s="4"/>
    </row>
    <row r="37" spans="2:16" ht="16.5" customHeight="1" x14ac:dyDescent="0.3">
      <c r="B37" s="9"/>
      <c r="C37" s="7">
        <f>SUMIFS(ExpJan[Montant],ExpJan[Catégorie],RésuméDépenses[[#This Row],[Dépenses]])</f>
        <v>0</v>
      </c>
      <c r="D37" s="8">
        <f>SUMIFS(ExpFév[Montant],ExpFév[Catégorie],RésuméDépenses[[#This Row],[Dépenses]])</f>
        <v>0</v>
      </c>
      <c r="E37" s="7">
        <f>SUMIFS(ExpMar[Montant],ExpMar[Catégorie],RésuméDépenses[[#This Row],[Dépenses]])</f>
        <v>0</v>
      </c>
      <c r="F37" s="8">
        <f>SUMIFS(ExpAvr[Montant],ExpAvr[Catégorie],RésuméDépenses[[#This Row],[Dépenses]])</f>
        <v>0</v>
      </c>
      <c r="G37" s="7">
        <f>SUMIFS(ExpMai[Montant],ExpMai[Catégorie],RésuméDépenses[[#This Row],[Dépenses]])</f>
        <v>0</v>
      </c>
      <c r="H37" s="8">
        <f>SUMIFS(ExpJuin[Montant],ExpJuin[Catégorie],RésuméDépenses[[#This Row],[Dépenses]])</f>
        <v>0</v>
      </c>
      <c r="I37" s="7">
        <f>SUMIFS(ExpJuil[Montant],ExpJuil[Catégorie],RésuméDépenses[[#This Row],[Dépenses]])</f>
        <v>0</v>
      </c>
      <c r="J37" s="8">
        <f>SUMIFS(ExpAoû[Montant],ExpAoû[Catégorie],RésuméDépenses[[#This Row],[Dépenses]])</f>
        <v>0</v>
      </c>
      <c r="K37" s="7">
        <f>SUMIFS(ExpSep[Montant],ExpSep[Catégorie],RésuméDépenses[[#This Row],[Dépenses]])</f>
        <v>0</v>
      </c>
      <c r="L37" s="8">
        <f>SUMIFS(ExpOct[Montant],ExpOct[Catégorie],RésuméDépenses[[#This Row],[Dépenses]])</f>
        <v>0</v>
      </c>
      <c r="M37" s="3">
        <f>SUMIFS(ExpNov[Montant],ExpNov[Catégorie],RésuméDépenses[[#This Row],[Dépenses]])</f>
        <v>0</v>
      </c>
      <c r="N37" s="8">
        <f>SUMIFS(ExpDéc[Montant],ExpDéc[Catégorie],RésuméDépenses[[#This Row],[Dépenses]])</f>
        <v>0</v>
      </c>
      <c r="O37" s="7">
        <f>SUM(RésuméDépenses[[#This Row],[jan]:[déc]])</f>
        <v>0</v>
      </c>
      <c r="P37" s="4"/>
    </row>
    <row r="38" spans="2:16" ht="16.5" customHeight="1" x14ac:dyDescent="0.3">
      <c r="B38" s="9"/>
      <c r="C38" s="7">
        <v>0</v>
      </c>
      <c r="D38" s="8">
        <f>SUMIFS(ExpFév[Montant],ExpFév[Catégorie],RésuméDépenses[[#This Row],[Dépenses]])</f>
        <v>0</v>
      </c>
      <c r="E38" s="7">
        <f>SUMIFS(ExpMar[Montant],ExpMar[Catégorie],RésuméDépenses[[#This Row],[Dépenses]])</f>
        <v>0</v>
      </c>
      <c r="F38" s="8">
        <f>SUMIFS(ExpAvr[Montant],ExpAvr[Catégorie],RésuméDépenses[[#This Row],[Dépenses]])</f>
        <v>0</v>
      </c>
      <c r="G38" s="7">
        <f>SUMIFS(ExpMai[Montant],ExpMai[Catégorie],RésuméDépenses[[#This Row],[Dépenses]])</f>
        <v>0</v>
      </c>
      <c r="H38" s="8">
        <f>SUMIFS(ExpJuin[Montant],ExpJuin[Catégorie],RésuméDépenses[[#This Row],[Dépenses]])</f>
        <v>0</v>
      </c>
      <c r="I38" s="7">
        <f>SUMIFS(ExpJuil[Montant],ExpJuil[Catégorie],RésuméDépenses[[#This Row],[Dépenses]])</f>
        <v>0</v>
      </c>
      <c r="J38" s="8">
        <f>SUMIFS(ExpAoû[Montant],ExpAoû[Catégorie],RésuméDépenses[[#This Row],[Dépenses]])</f>
        <v>0</v>
      </c>
      <c r="K38" s="7">
        <f>SUMIFS(ExpSep[Montant],ExpSep[Catégorie],RésuméDépenses[[#This Row],[Dépenses]])</f>
        <v>0</v>
      </c>
      <c r="L38" s="8">
        <f>SUMIFS(ExpOct[Montant],ExpOct[Catégorie],RésuméDépenses[[#This Row],[Dépenses]])</f>
        <v>0</v>
      </c>
      <c r="M38" s="3">
        <f>SUMIFS(ExpNov[Montant],ExpNov[Catégorie],RésuméDépenses[[#This Row],[Dépenses]])</f>
        <v>0</v>
      </c>
      <c r="N38" s="8">
        <f>SUMIFS(ExpDéc[Montant],ExpDéc[Catégorie],RésuméDépenses[[#This Row],[Dépenses]])</f>
        <v>0</v>
      </c>
      <c r="O38" s="7">
        <f>SUM(RésuméDépenses[[#This Row],[jan]:[déc]])</f>
        <v>0</v>
      </c>
      <c r="P38" s="4"/>
    </row>
    <row r="39" spans="2:16" ht="16.5" customHeight="1" x14ac:dyDescent="0.3">
      <c r="B39" s="21" t="s">
        <v>12</v>
      </c>
      <c r="C39" s="22">
        <f>SUBTOTAL(109,RésuméDépenses[jan])</f>
        <v>42300000</v>
      </c>
      <c r="D39" s="23">
        <f>SUBTOTAL(109,RésuméDépenses[fév])</f>
        <v>0</v>
      </c>
      <c r="E39" s="22">
        <f>SUBTOTAL(109,RésuméDépenses[mar])</f>
        <v>0</v>
      </c>
      <c r="F39" s="23">
        <f>SUBTOTAL(109,RésuméDépenses[avr])</f>
        <v>0</v>
      </c>
      <c r="G39" s="22">
        <f>SUBTOTAL(109,RésuméDépenses[mai])</f>
        <v>0</v>
      </c>
      <c r="H39" s="22">
        <f>SUBTOTAL(109,RésuméDépenses[juin])</f>
        <v>0</v>
      </c>
      <c r="I39" s="22">
        <f>SUBTOTAL(109,RésuméDépenses[juil])</f>
        <v>0</v>
      </c>
      <c r="J39" s="22">
        <f>SUBTOTAL(109,RésuméDépenses[aout])</f>
        <v>0</v>
      </c>
      <c r="K39" s="22">
        <f>SUBTOTAL(109,RésuméDépenses[set])</f>
        <v>0</v>
      </c>
      <c r="L39" s="22">
        <f>SUBTOTAL(109,RésuméDépenses[oct])</f>
        <v>0</v>
      </c>
      <c r="M39" s="22">
        <f>SUBTOTAL(109,RésuméDépenses[nov])</f>
        <v>0</v>
      </c>
      <c r="N39" s="22">
        <f>SUBTOTAL(109,RésuméDépenses[déc])</f>
        <v>0</v>
      </c>
      <c r="O39" s="22">
        <f>SUBTOTAL(109,RésuméDépenses[Total])</f>
        <v>42300000</v>
      </c>
      <c r="P39" s="4"/>
    </row>
  </sheetData>
  <printOptions horizontalCentered="1"/>
  <pageMargins left="0.25" right="0.25" top="0.75" bottom="0.75" header="0.3" footer="0.3"/>
  <pageSetup scale="91" orientation="landscape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high="1" low="1" first="1" last="1" negative="1">
          <x14:colorSeries theme="0" tint="-0.499984740745262"/>
          <x14:colorNegative theme="6"/>
          <x14:colorAxis rgb="FF000000"/>
          <x14:colorMarkers theme="7"/>
          <x14:colorFirst theme="7"/>
          <x14:colorLast theme="7"/>
          <x14:colorHigh theme="7"/>
          <x14:colorLow theme="7"/>
          <x14:sparklines>
            <x14:sparkline>
              <xm:f>résumé!C39:N39</xm:f>
              <xm:sqref>P39</xm:sqref>
            </x14:sparkline>
          </x14:sparklines>
        </x14:sparklineGroup>
        <x14:sparklineGroup displayEmptyCellsAs="gap" markers="1" last="1">
          <x14:colorSeries theme="0" tint="-0.499984740745262"/>
          <x14:colorNegative theme="6"/>
          <x14:colorAxis rgb="FF000000"/>
          <x14:colorMarkers theme="7"/>
          <x14:colorFirst theme="5" tint="-0.249977111117893"/>
          <x14:colorLast theme="7"/>
          <x14:colorHigh theme="5" tint="-0.249977111117893"/>
          <x14:colorLow theme="5" tint="-0.249977111117893"/>
          <x14:sparklines>
            <x14:sparkline>
              <xm:f>résumé!C19:N19</xm:f>
              <xm:sqref>P19</xm:sqref>
            </x14:sparkline>
            <x14:sparkline>
              <xm:f>résumé!C20:N20</xm:f>
              <xm:sqref>P20</xm:sqref>
            </x14:sparkline>
            <x14:sparkline>
              <xm:f>résumé!C21:N21</xm:f>
              <xm:sqref>P21</xm:sqref>
            </x14:sparkline>
            <x14:sparkline>
              <xm:f>résumé!C22:N22</xm:f>
              <xm:sqref>P22</xm:sqref>
            </x14:sparkline>
            <x14:sparkline>
              <xm:f>résumé!C23:N23</xm:f>
              <xm:sqref>P23</xm:sqref>
            </x14:sparkline>
            <x14:sparkline>
              <xm:f>résumé!C24:N24</xm:f>
              <xm:sqref>P24</xm:sqref>
            </x14:sparkline>
            <x14:sparkline>
              <xm:f>résumé!C25:N25</xm:f>
              <xm:sqref>P25</xm:sqref>
            </x14:sparkline>
            <x14:sparkline>
              <xm:f>résumé!C26:N26</xm:f>
              <xm:sqref>P26</xm:sqref>
            </x14:sparkline>
            <x14:sparkline>
              <xm:f>résumé!C27:N27</xm:f>
              <xm:sqref>P27</xm:sqref>
            </x14:sparkline>
            <x14:sparkline>
              <xm:f>résumé!C28:N28</xm:f>
              <xm:sqref>P28</xm:sqref>
            </x14:sparkline>
            <x14:sparkline>
              <xm:f>résumé!C29:N29</xm:f>
              <xm:sqref>P29</xm:sqref>
            </x14:sparkline>
            <x14:sparkline>
              <xm:f>résumé!C30:N30</xm:f>
              <xm:sqref>P30</xm:sqref>
            </x14:sparkline>
            <x14:sparkline>
              <xm:f>résumé!C31:N31</xm:f>
              <xm:sqref>P31</xm:sqref>
            </x14:sparkline>
            <x14:sparkline>
              <xm:f>résumé!C32:N32</xm:f>
              <xm:sqref>P32</xm:sqref>
            </x14:sparkline>
            <x14:sparkline>
              <xm:f>résumé!C33:N33</xm:f>
              <xm:sqref>P33</xm:sqref>
            </x14:sparkline>
            <x14:sparkline>
              <xm:f>résumé!C34:N34</xm:f>
              <xm:sqref>P34</xm:sqref>
            </x14:sparkline>
            <x14:sparkline>
              <xm:f>résumé!C35:N35</xm:f>
              <xm:sqref>P35</xm:sqref>
            </x14:sparkline>
            <x14:sparkline>
              <xm:f>résumé!C36:N36</xm:f>
              <xm:sqref>P36</xm:sqref>
            </x14:sparkline>
            <x14:sparkline>
              <xm:f>résumé!C37:N37</xm:f>
              <xm:sqref>P37</xm:sqref>
            </x14:sparkline>
            <x14:sparkline>
              <xm:f>résumé!C38:N38</xm:f>
              <xm:sqref>P38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249977111117893"/>
    <pageSetUpPr autoPageBreaks="0" fitToPage="1"/>
  </sheetPr>
  <dimension ref="B1:G11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35">
      <c r="B1" s="1"/>
      <c r="G1" t="s">
        <v>38</v>
      </c>
    </row>
    <row r="2" spans="2:7" ht="31.5" customHeight="1" x14ac:dyDescent="0.4">
      <c r="B2" s="2" t="s">
        <v>19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40547</v>
      </c>
      <c r="C5" s="11" t="s">
        <v>11</v>
      </c>
      <c r="D5" s="16">
        <v>33</v>
      </c>
      <c r="E5" s="11" t="s">
        <v>1</v>
      </c>
      <c r="F5" s="13" t="s">
        <v>33</v>
      </c>
    </row>
    <row r="6" spans="2:7" ht="16.5" customHeight="1" x14ac:dyDescent="0.3">
      <c r="B6" s="24">
        <v>40548</v>
      </c>
      <c r="C6" s="11" t="s">
        <v>13</v>
      </c>
      <c r="D6" s="16">
        <v>238</v>
      </c>
      <c r="E6" s="11" t="s">
        <v>2</v>
      </c>
      <c r="F6" s="13"/>
    </row>
    <row r="7" spans="2:7" ht="16.5" customHeight="1" x14ac:dyDescent="0.3">
      <c r="B7" s="24"/>
      <c r="C7" s="11"/>
      <c r="D7" s="16">
        <v>342</v>
      </c>
      <c r="E7" s="11" t="s">
        <v>4</v>
      </c>
      <c r="F7" s="13"/>
    </row>
    <row r="8" spans="2:7" ht="16.5" customHeight="1" x14ac:dyDescent="0.3">
      <c r="B8" s="24"/>
      <c r="C8" s="11"/>
      <c r="D8" s="16">
        <v>110</v>
      </c>
      <c r="E8" s="11" t="s">
        <v>3</v>
      </c>
      <c r="F8" s="13"/>
    </row>
    <row r="9" spans="2:7" ht="16.5" customHeight="1" x14ac:dyDescent="0.3">
      <c r="B9" s="24"/>
      <c r="C9" s="11"/>
      <c r="D9" s="16">
        <v>84</v>
      </c>
      <c r="E9" s="11" t="s">
        <v>4</v>
      </c>
      <c r="F9" s="13"/>
    </row>
    <row r="10" spans="2:7" ht="16.5" customHeight="1" x14ac:dyDescent="0.3">
      <c r="B10" s="24"/>
      <c r="C10" s="11"/>
      <c r="D10" s="16">
        <v>54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SUBTOTAL(109,ExpJan[Montant])</f>
        <v>861</v>
      </c>
      <c r="E11" s="19"/>
      <c r="F11" s="18"/>
    </row>
  </sheetData>
  <dataValidations count="3"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Date Validation" error="A date in January needs be entered in order for this expense to be added to the Summary sheet." sqref="B5:B10">
      <formula1>MONTH($B5)=1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20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40577</v>
      </c>
      <c r="C5" s="11" t="s">
        <v>11</v>
      </c>
      <c r="D5" s="16">
        <v>33</v>
      </c>
      <c r="E5" s="11" t="s">
        <v>1</v>
      </c>
      <c r="F5" s="13" t="s">
        <v>33</v>
      </c>
    </row>
    <row r="6" spans="2:7" ht="16.5" customHeight="1" x14ac:dyDescent="0.3">
      <c r="B6" s="24">
        <v>40578</v>
      </c>
      <c r="C6" s="11" t="s">
        <v>13</v>
      </c>
      <c r="D6" s="16">
        <v>238</v>
      </c>
      <c r="E6" s="11" t="s">
        <v>2</v>
      </c>
      <c r="F6" s="13"/>
    </row>
    <row r="7" spans="2:7" ht="16.5" customHeight="1" x14ac:dyDescent="0.3">
      <c r="B7" s="24"/>
      <c r="C7" s="11"/>
      <c r="D7" s="16">
        <v>342</v>
      </c>
      <c r="E7" s="11" t="s">
        <v>1</v>
      </c>
      <c r="F7" s="13"/>
    </row>
    <row r="8" spans="2:7" ht="16.5" customHeight="1" x14ac:dyDescent="0.3">
      <c r="B8" s="24"/>
      <c r="C8" s="11"/>
      <c r="D8" s="16">
        <v>110</v>
      </c>
      <c r="E8" s="11" t="s">
        <v>3</v>
      </c>
      <c r="F8" s="13"/>
    </row>
    <row r="9" spans="2:7" ht="16.5" customHeight="1" x14ac:dyDescent="0.3">
      <c r="B9" s="24"/>
      <c r="C9" s="11"/>
      <c r="D9" s="16">
        <v>84</v>
      </c>
      <c r="E9" s="11" t="s">
        <v>4</v>
      </c>
      <c r="F9" s="13"/>
    </row>
    <row r="10" spans="2:7" ht="16.5" customHeight="1" x14ac:dyDescent="0.3">
      <c r="B10" s="24"/>
      <c r="C10" s="11"/>
      <c r="D10" s="16">
        <v>54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SUBTOTAL(109,ExpFév[Montant])</f>
        <v>861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February needs be entered in order for this expense to be added to the Summary sheet." sqref="B5:B10">
      <formula1>MONTH($B5)=2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21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40606</v>
      </c>
      <c r="C5" s="11" t="s">
        <v>11</v>
      </c>
      <c r="D5" s="16">
        <v>33</v>
      </c>
      <c r="E5" s="11" t="s">
        <v>1</v>
      </c>
      <c r="F5" s="13" t="s">
        <v>33</v>
      </c>
    </row>
    <row r="6" spans="2:7" ht="16.5" customHeight="1" x14ac:dyDescent="0.3">
      <c r="B6" s="24">
        <v>40608</v>
      </c>
      <c r="C6" s="11" t="s">
        <v>13</v>
      </c>
      <c r="D6" s="16">
        <v>238</v>
      </c>
      <c r="E6" s="11" t="s">
        <v>2</v>
      </c>
      <c r="F6" s="13"/>
    </row>
    <row r="7" spans="2:7" ht="16.5" customHeight="1" x14ac:dyDescent="0.3">
      <c r="B7" s="24"/>
      <c r="C7" s="11"/>
      <c r="D7" s="16">
        <v>55</v>
      </c>
      <c r="E7" s="11" t="s">
        <v>5</v>
      </c>
      <c r="F7" s="13"/>
    </row>
    <row r="8" spans="2:7" ht="16.5" customHeight="1" x14ac:dyDescent="0.3">
      <c r="B8" s="24"/>
      <c r="C8" s="11"/>
      <c r="D8" s="16">
        <v>110</v>
      </c>
      <c r="E8" s="11" t="s">
        <v>3</v>
      </c>
      <c r="F8" s="13"/>
    </row>
    <row r="9" spans="2:7" ht="16.5" customHeight="1" x14ac:dyDescent="0.3">
      <c r="B9" s="24"/>
      <c r="C9" s="11"/>
      <c r="D9" s="16">
        <v>84</v>
      </c>
      <c r="E9" s="11" t="s">
        <v>4</v>
      </c>
      <c r="F9" s="13"/>
    </row>
    <row r="10" spans="2:7" ht="16.5" customHeight="1" x14ac:dyDescent="0.3">
      <c r="B10" s="24"/>
      <c r="C10" s="11"/>
      <c r="D10" s="16">
        <v>54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SUBTOTAL(109,ExpMar[Montant])</f>
        <v>574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March needs be entered in order for this expense to be added to the Summary sheet." sqref="B5:B10">
      <formula1>MONTH($B5)=3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59999389629810485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22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40637</v>
      </c>
      <c r="C5" s="11" t="s">
        <v>11</v>
      </c>
      <c r="D5" s="16">
        <v>45</v>
      </c>
      <c r="E5" s="11" t="s">
        <v>1</v>
      </c>
      <c r="F5" s="13" t="s">
        <v>33</v>
      </c>
    </row>
    <row r="6" spans="2:7" ht="16.5" customHeight="1" x14ac:dyDescent="0.3">
      <c r="B6" s="24">
        <v>40641</v>
      </c>
      <c r="C6" s="11" t="s">
        <v>13</v>
      </c>
      <c r="D6" s="16">
        <v>123</v>
      </c>
      <c r="E6" s="11" t="s">
        <v>2</v>
      </c>
      <c r="F6" s="13"/>
    </row>
    <row r="7" spans="2:7" ht="16.5" customHeight="1" x14ac:dyDescent="0.3">
      <c r="B7" s="24"/>
      <c r="C7" s="11"/>
      <c r="D7" s="16">
        <v>342</v>
      </c>
      <c r="E7" s="11" t="s">
        <v>4</v>
      </c>
      <c r="F7" s="13"/>
    </row>
    <row r="8" spans="2:7" ht="16.5" customHeight="1" x14ac:dyDescent="0.3">
      <c r="B8" s="24"/>
      <c r="C8" s="11"/>
      <c r="D8" s="16">
        <v>125</v>
      </c>
      <c r="E8" s="11" t="s">
        <v>3</v>
      </c>
      <c r="F8" s="13"/>
    </row>
    <row r="9" spans="2:7" ht="16.5" customHeight="1" x14ac:dyDescent="0.3">
      <c r="B9" s="24"/>
      <c r="C9" s="11"/>
      <c r="D9" s="16">
        <v>84</v>
      </c>
      <c r="E9" s="11" t="s">
        <v>4</v>
      </c>
      <c r="F9" s="13"/>
    </row>
    <row r="10" spans="2:7" ht="16.5" customHeight="1" x14ac:dyDescent="0.3">
      <c r="B10" s="24"/>
      <c r="C10" s="11"/>
      <c r="D10" s="16">
        <v>98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SUBTOTAL(109,ExpAvr[Montant])</f>
        <v>817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April needs be entered  in order for this expense to be added to the Summary sheet." sqref="B5:B10">
      <formula1>MONTH($B5)=4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79998168889431442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23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40666</v>
      </c>
      <c r="C5" s="11" t="s">
        <v>11</v>
      </c>
      <c r="D5" s="16">
        <v>33</v>
      </c>
      <c r="E5" s="11" t="s">
        <v>1</v>
      </c>
      <c r="F5" s="13" t="s">
        <v>33</v>
      </c>
    </row>
    <row r="6" spans="2:7" ht="16.5" customHeight="1" x14ac:dyDescent="0.3">
      <c r="B6" s="24">
        <v>40671</v>
      </c>
      <c r="C6" s="11" t="s">
        <v>13</v>
      </c>
      <c r="D6" s="16">
        <v>111</v>
      </c>
      <c r="E6" s="11" t="s">
        <v>2</v>
      </c>
      <c r="F6" s="13"/>
    </row>
    <row r="7" spans="2:7" ht="16.5" customHeight="1" x14ac:dyDescent="0.3">
      <c r="B7" s="24"/>
      <c r="C7" s="11"/>
      <c r="D7" s="16">
        <v>342</v>
      </c>
      <c r="E7" s="11" t="s">
        <v>1</v>
      </c>
      <c r="F7" s="13"/>
    </row>
    <row r="8" spans="2:7" ht="16.5" customHeight="1" x14ac:dyDescent="0.3">
      <c r="B8" s="24"/>
      <c r="C8" s="11"/>
      <c r="D8" s="16">
        <v>333</v>
      </c>
      <c r="E8" s="11" t="s">
        <v>3</v>
      </c>
      <c r="F8" s="13"/>
    </row>
    <row r="9" spans="2:7" ht="16.5" customHeight="1" x14ac:dyDescent="0.3">
      <c r="B9" s="24"/>
      <c r="C9" s="11"/>
      <c r="D9" s="16">
        <v>125</v>
      </c>
      <c r="E9" s="11" t="s">
        <v>4</v>
      </c>
      <c r="F9" s="13"/>
    </row>
    <row r="10" spans="2:7" ht="16.5" customHeight="1" x14ac:dyDescent="0.3">
      <c r="B10" s="24"/>
      <c r="C10" s="11"/>
      <c r="D10" s="16">
        <v>33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SUBTOTAL(109,ExpMai[Montant])</f>
        <v>977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May needs be entered  in order for this expense to be added to the Summary sheet." sqref="B5:B10">
      <formula1>MONTH($B5)=5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499984740745262"/>
    <pageSetUpPr autoPageBreaks="0" fitToPage="1"/>
  </sheetPr>
  <dimension ref="B1:G12"/>
  <sheetViews>
    <sheetView showGridLines="0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24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40701</v>
      </c>
      <c r="C5" s="11" t="s">
        <v>11</v>
      </c>
      <c r="D5" s="16">
        <v>201</v>
      </c>
      <c r="E5" s="11" t="s">
        <v>1</v>
      </c>
      <c r="F5" s="13" t="s">
        <v>33</v>
      </c>
    </row>
    <row r="6" spans="2:7" ht="16.5" customHeight="1" x14ac:dyDescent="0.3">
      <c r="B6" s="24">
        <v>40702</v>
      </c>
      <c r="C6" s="11" t="s">
        <v>13</v>
      </c>
      <c r="D6" s="16">
        <v>98</v>
      </c>
      <c r="E6" s="11" t="s">
        <v>2</v>
      </c>
      <c r="F6" s="13"/>
    </row>
    <row r="7" spans="2:7" ht="16.5" customHeight="1" x14ac:dyDescent="0.3">
      <c r="B7" s="24"/>
      <c r="C7" s="11"/>
      <c r="D7" s="16">
        <v>342</v>
      </c>
      <c r="E7" s="11" t="s">
        <v>5</v>
      </c>
      <c r="F7" s="13"/>
    </row>
    <row r="8" spans="2:7" ht="16.5" customHeight="1" x14ac:dyDescent="0.3">
      <c r="B8" s="24"/>
      <c r="C8" s="11"/>
      <c r="D8" s="16">
        <v>122</v>
      </c>
      <c r="E8" s="11" t="s">
        <v>3</v>
      </c>
      <c r="F8" s="13"/>
    </row>
    <row r="9" spans="2:7" ht="16.5" customHeight="1" x14ac:dyDescent="0.3">
      <c r="B9" s="24"/>
      <c r="C9" s="11"/>
      <c r="D9" s="16">
        <v>187</v>
      </c>
      <c r="E9" s="11" t="s">
        <v>4</v>
      </c>
      <c r="F9" s="13"/>
    </row>
    <row r="10" spans="2:7" ht="16.5" customHeight="1" x14ac:dyDescent="0.3">
      <c r="B10" s="24"/>
      <c r="C10" s="11"/>
      <c r="D10" s="16">
        <v>99</v>
      </c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SUBTOTAL(109,ExpJuin[Montant])</f>
        <v>1049</v>
      </c>
      <c r="E11" s="19"/>
      <c r="F11" s="18"/>
    </row>
    <row r="12" spans="2:7" ht="16.5" customHeight="1" x14ac:dyDescent="0.2">
      <c r="D12" s="17"/>
    </row>
  </sheetData>
  <dataValidations count="3">
    <dataValidation type="custom" errorStyle="warning" allowBlank="1" showInputMessage="1" showErrorMessage="1" errorTitle="Date Validation" error="A date in June needs be entered  in order for this expense to be added to the Summary sheet." sqref="B5:B10">
      <formula1>MONTH($B5)=6</formula1>
    </dataValidation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-0.249977111117893"/>
    <pageSetUpPr autoPageBreaks="0" fitToPage="1"/>
  </sheetPr>
  <dimension ref="B1:G11"/>
  <sheetViews>
    <sheetView showGridLines="0" zoomScale="115" zoomScaleNormal="115" workbookViewId="0"/>
  </sheetViews>
  <sheetFormatPr baseColWidth="10" defaultColWidth="9.140625" defaultRowHeight="16.5" customHeight="1" x14ac:dyDescent="0.2"/>
  <cols>
    <col min="1" max="1" width="3.140625" customWidth="1"/>
    <col min="2" max="2" width="12.28515625" customWidth="1"/>
    <col min="3" max="3" width="26.5703125" customWidth="1"/>
    <col min="4" max="4" width="12.28515625" customWidth="1"/>
    <col min="5" max="5" width="15.7109375" customWidth="1"/>
    <col min="6" max="6" width="42.85546875" customWidth="1"/>
    <col min="7" max="7" width="3.5703125" customWidth="1"/>
  </cols>
  <sheetData>
    <row r="1" spans="2:7" ht="16.5" customHeight="1" x14ac:dyDescent="0.2">
      <c r="G1" t="s">
        <v>38</v>
      </c>
    </row>
    <row r="2" spans="2:7" ht="31.5" customHeight="1" x14ac:dyDescent="0.4">
      <c r="B2" s="2" t="s">
        <v>25</v>
      </c>
      <c r="G2" t="s">
        <v>38</v>
      </c>
    </row>
    <row r="3" spans="2:7" ht="23.25" customHeight="1" x14ac:dyDescent="0.2"/>
    <row r="4" spans="2:7" ht="16.5" customHeight="1" x14ac:dyDescent="0.3">
      <c r="B4" s="12" t="s">
        <v>6</v>
      </c>
      <c r="C4" s="10" t="s">
        <v>7</v>
      </c>
      <c r="D4" s="12" t="s">
        <v>8</v>
      </c>
      <c r="E4" s="10" t="s">
        <v>10</v>
      </c>
      <c r="F4" s="12" t="s">
        <v>9</v>
      </c>
    </row>
    <row r="5" spans="2:7" ht="16.5" customHeight="1" x14ac:dyDescent="0.3">
      <c r="B5" s="24">
        <v>40733</v>
      </c>
      <c r="C5" s="11" t="s">
        <v>11</v>
      </c>
      <c r="D5" s="16"/>
      <c r="E5" s="11" t="s">
        <v>1</v>
      </c>
      <c r="F5" s="13" t="s">
        <v>33</v>
      </c>
    </row>
    <row r="6" spans="2:7" ht="16.5" customHeight="1" x14ac:dyDescent="0.3">
      <c r="B6" s="24">
        <v>40738</v>
      </c>
      <c r="C6" s="11" t="s">
        <v>13</v>
      </c>
      <c r="D6" s="16"/>
      <c r="E6" s="11" t="s">
        <v>2</v>
      </c>
      <c r="F6" s="13"/>
    </row>
    <row r="7" spans="2:7" ht="16.5" customHeight="1" x14ac:dyDescent="0.3">
      <c r="B7" s="24"/>
      <c r="C7" s="11"/>
      <c r="D7" s="16"/>
      <c r="E7" s="11" t="s">
        <v>2</v>
      </c>
      <c r="F7" s="13"/>
    </row>
    <row r="8" spans="2:7" ht="16.5" customHeight="1" x14ac:dyDescent="0.3">
      <c r="B8" s="24"/>
      <c r="C8" s="11"/>
      <c r="D8" s="16"/>
      <c r="E8" s="11" t="s">
        <v>3</v>
      </c>
      <c r="F8" s="13"/>
    </row>
    <row r="9" spans="2:7" ht="16.5" customHeight="1" x14ac:dyDescent="0.3">
      <c r="B9" s="24"/>
      <c r="C9" s="11"/>
      <c r="D9" s="16"/>
      <c r="E9" s="11" t="s">
        <v>4</v>
      </c>
      <c r="F9" s="13"/>
    </row>
    <row r="10" spans="2:7" ht="16.5" customHeight="1" x14ac:dyDescent="0.3">
      <c r="B10" s="24"/>
      <c r="C10" s="11"/>
      <c r="D10" s="16"/>
      <c r="E10" s="11" t="s">
        <v>5</v>
      </c>
      <c r="F10" s="13"/>
    </row>
    <row r="11" spans="2:7" ht="16.5" customHeight="1" x14ac:dyDescent="0.25">
      <c r="B11" s="18" t="s">
        <v>12</v>
      </c>
      <c r="C11" s="19"/>
      <c r="D11" s="20">
        <f>SUBTOTAL(109,ExpJuil[Montant])</f>
        <v>0</v>
      </c>
      <c r="E11" s="19"/>
      <c r="F11" s="18"/>
    </row>
  </sheetData>
  <dataValidations count="3">
    <dataValidation type="list" errorStyle="warning" allowBlank="1" showInputMessage="1" showErrorMessage="1" errorTitle="Unknown Category" error="An expense from the drop down should be selected in order for it to be included on the Summary sheet." sqref="E5:E10">
      <formula1>CatégoriesDépenses</formula1>
    </dataValidation>
    <dataValidation type="custom" errorStyle="warning" allowBlank="1" showInputMessage="1" showErrorMessage="1" errorTitle="Date Validation" error="A date in July needs be entered  in order for this expense to be added to the Summary sheet." sqref="B5:B10">
      <formula1>MONTH($B5)=7</formula1>
    </dataValidation>
    <dataValidation type="custom" errorStyle="warning" allowBlank="1" showInputMessage="1" showErrorMessage="1" errorTitle="Amount Validation" error="Amount should be a number." sqref="D5:D10">
      <formula1>ISNUMBER($D5)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CD4FA7C-C916-4038-B154-60FF9CC9F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conseils</vt:lpstr>
      <vt:lpstr>résumé</vt:lpstr>
      <vt:lpstr>jan</vt:lpstr>
      <vt:lpstr>fév</vt:lpstr>
      <vt:lpstr>mar</vt:lpstr>
      <vt:lpstr>avr</vt:lpstr>
      <vt:lpstr>mai</vt:lpstr>
      <vt:lpstr>juin</vt:lpstr>
      <vt:lpstr>juil</vt:lpstr>
      <vt:lpstr>août</vt:lpstr>
      <vt:lpstr>sep</vt:lpstr>
      <vt:lpstr>oct</vt:lpstr>
      <vt:lpstr>nov</vt:lpstr>
      <vt:lpstr>déc</vt:lpstr>
      <vt:lpstr>CatégoriesDépenses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modified xsi:type="dcterms:W3CDTF">2016-12-10T10:35:27Z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TC028023349991</vt:lpwstr>
  </property>
</Properties>
</file>