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docx" ContentType="application/vnd.openxmlformats-officedocument.wordprocessingml.document"/>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ivotTables/pivotTable1.xml" ContentType="application/vnd.openxmlformats-officedocument.spreadsheetml.pivotTable+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7830"/>
  <workbookPr hidePivotFieldList="1"/>
  <mc:AlternateContent xmlns:mc="http://schemas.openxmlformats.org/markup-compatibility/2006">
    <mc:Choice Requires="x15">
      <x15ac:absPath xmlns:x15ac="http://schemas.microsoft.com/office/spreadsheetml/2010/11/ac" url="C:\Users\Dorine\Desktop\"/>
    </mc:Choice>
  </mc:AlternateContent>
  <bookViews>
    <workbookView xWindow="0" yWindow="0" windowWidth="25200" windowHeight="11880" activeTab="1"/>
  </bookViews>
  <sheets>
    <sheet name="Calcul montant total devis" sheetId="1" r:id="rId1"/>
    <sheet name="Feuille de calcul base nh" sheetId="2" r:id="rId2"/>
    <sheet name="notes d'honoraires" sheetId="3" r:id="rId3"/>
    <sheet name="Livre des NH" sheetId="4" r:id="rId4"/>
    <sheet name="Tableau croisé dynamique" sheetId="9" r:id="rId5"/>
  </sheets>
  <calcPr calcId="171027"/>
  <pivotCaches>
    <pivotCache cacheId="14" r:id="rId6"/>
  </pivotCache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3" i="4" l="1"/>
  <c r="G4" i="4"/>
  <c r="G5" i="4"/>
  <c r="G6" i="4"/>
  <c r="G7" i="4"/>
  <c r="G8" i="4"/>
  <c r="G9" i="4"/>
  <c r="G10" i="4"/>
  <c r="G11" i="4"/>
  <c r="G12" i="4"/>
  <c r="G13" i="4"/>
  <c r="G14" i="4"/>
  <c r="G15" i="4"/>
  <c r="G16" i="4"/>
  <c r="G17" i="4"/>
  <c r="G18" i="4"/>
  <c r="G19" i="4"/>
  <c r="G20" i="4"/>
  <c r="G21" i="4"/>
  <c r="G22" i="4"/>
  <c r="G23" i="4"/>
  <c r="G24" i="4"/>
  <c r="G25" i="4"/>
  <c r="G26" i="4"/>
  <c r="G27" i="4"/>
  <c r="G28" i="4"/>
  <c r="G29" i="4"/>
  <c r="G2" i="4"/>
  <c r="D54" i="3" l="1"/>
  <c r="F54" i="3" s="1"/>
  <c r="D21" i="3"/>
  <c r="F21" i="3" s="1"/>
  <c r="L8" i="2" l="1"/>
  <c r="N8" i="2" s="1"/>
  <c r="L7" i="2"/>
  <c r="N7" i="2" s="1"/>
  <c r="M11" i="1"/>
  <c r="M12" i="1"/>
  <c r="M13" i="1"/>
  <c r="L8" i="1"/>
  <c r="M8" i="1" s="1"/>
  <c r="L9" i="1"/>
  <c r="M9" i="1" s="1"/>
  <c r="L10" i="1"/>
  <c r="M10" i="1" s="1"/>
  <c r="L11" i="1"/>
  <c r="L12" i="1"/>
  <c r="L13" i="1"/>
  <c r="L7" i="1"/>
  <c r="M7" i="1" s="1"/>
  <c r="G8" i="1"/>
  <c r="H8" i="1" s="1"/>
  <c r="G9" i="1"/>
  <c r="H9" i="1" s="1"/>
  <c r="G10" i="1"/>
  <c r="H10" i="1" s="1"/>
  <c r="G11" i="1"/>
  <c r="H11" i="1" s="1"/>
  <c r="G12" i="1"/>
  <c r="H12" i="1" s="1"/>
  <c r="G13" i="1"/>
  <c r="H13" i="1" s="1"/>
  <c r="G7" i="1"/>
  <c r="F8" i="1"/>
  <c r="F9" i="1"/>
  <c r="F10" i="1"/>
  <c r="F11" i="1"/>
  <c r="F12" i="1"/>
  <c r="F13" i="1"/>
  <c r="F7" i="1"/>
  <c r="L14" i="1" l="1"/>
  <c r="M14" i="1"/>
  <c r="G14" i="1"/>
  <c r="H7" i="1"/>
  <c r="H14" i="1" s="1"/>
  <c r="G15" i="1" s="1"/>
</calcChain>
</file>

<file path=xl/sharedStrings.xml><?xml version="1.0" encoding="utf-8"?>
<sst xmlns="http://schemas.openxmlformats.org/spreadsheetml/2006/main" count="166" uniqueCount="76">
  <si>
    <t>Grille de tarifs JTENTUB</t>
  </si>
  <si>
    <t>% du prix au mot</t>
  </si>
  <si>
    <t>95% - 99%</t>
  </si>
  <si>
    <t>85% - 94%</t>
  </si>
  <si>
    <t>&lt;85%</t>
  </si>
  <si>
    <t>Répétitions</t>
  </si>
  <si>
    <t>No match</t>
  </si>
  <si>
    <t>Total</t>
  </si>
  <si>
    <t>Match types</t>
  </si>
  <si>
    <t>Segments</t>
  </si>
  <si>
    <t>Words</t>
  </si>
  <si>
    <t>Percent</t>
  </si>
  <si>
    <t>Anglais</t>
  </si>
  <si>
    <t>Allemand</t>
  </si>
  <si>
    <t>Tarif mot source</t>
  </si>
  <si>
    <t>75% - 84%</t>
  </si>
  <si>
    <t>50% - 74%</t>
  </si>
  <si>
    <t>Analyse</t>
  </si>
  <si>
    <t>Total H.T</t>
  </si>
  <si>
    <t>Mots ajustés</t>
  </si>
  <si>
    <t>Montant aj.</t>
  </si>
  <si>
    <t>Devoir numéro 1</t>
  </si>
  <si>
    <t>Devoir numéro 2</t>
  </si>
  <si>
    <t>Taux TVA</t>
  </si>
  <si>
    <t>Nombre de mots</t>
  </si>
  <si>
    <t>Feuille de calculs</t>
  </si>
  <si>
    <t>Tarif au mot</t>
  </si>
  <si>
    <t>Montant HT</t>
  </si>
  <si>
    <t>Montant TTC</t>
  </si>
  <si>
    <t>NEROUGE</t>
  </si>
  <si>
    <r>
      <t>44</t>
    </r>
    <r>
      <rPr>
        <sz val="12"/>
        <color theme="1"/>
        <rFont val="Calibri"/>
        <family val="2"/>
        <scheme val="minor"/>
      </rPr>
      <t>*</t>
    </r>
  </si>
  <si>
    <r>
      <rPr>
        <b/>
        <sz val="11"/>
        <color theme="1"/>
        <rFont val="Calibri"/>
        <family val="2"/>
        <scheme val="minor"/>
      </rPr>
      <t>*</t>
    </r>
    <r>
      <rPr>
        <sz val="11"/>
        <color theme="1"/>
        <rFont val="Calibri"/>
        <family val="2"/>
        <scheme val="minor"/>
      </rPr>
      <t>devis partiel depuis l'ALL. = 44% du document fourni</t>
    </r>
  </si>
  <si>
    <t>Devoir numéro 2 (1)</t>
  </si>
  <si>
    <t>EarlyBird Translation S.A.S.</t>
  </si>
  <si>
    <t>10, rue du Fossé des Treize</t>
  </si>
  <si>
    <t>67000 Strasbourg</t>
  </si>
  <si>
    <t>06 49 17 40 78</t>
  </si>
  <si>
    <t>translations@earlybird.com</t>
  </si>
  <si>
    <t>Strasbourg, le 20 avril 2017</t>
  </si>
  <si>
    <t>10 place des Alcotests</t>
  </si>
  <si>
    <t>65000 TROUVILLE</t>
  </si>
  <si>
    <t>France</t>
  </si>
  <si>
    <t>Note d'honoraires N°170415</t>
  </si>
  <si>
    <t>Traduction juridique EN&gt;FR</t>
  </si>
  <si>
    <t>.doc Traduction juridique</t>
  </si>
  <si>
    <t>Désignation</t>
  </si>
  <si>
    <t>Conformément à l'article L.441-6 du Code de commerce, en cas de retard de paiement, le client est de plein droit débiteur, en plus d'une pénalité de retard calculée au taux d'intérêt appliqué par la Banque centrale européenne à son opération de refinancement la plus récente majoré de 10 points de pourcentage, d'une indemnité forfaitaire pour frais de recouvrement d'un montant de 40 €.</t>
  </si>
  <si>
    <t>Code banque : 16755 Code guichet : 001584 N° du compte : 02154875145 Clé RIB : **</t>
  </si>
  <si>
    <t>IBAN  FR76 4587 2365 4589 22145 8546 985</t>
  </si>
  <si>
    <t xml:space="preserve"> Code BIC : CBEYSGQHUEP</t>
  </si>
  <si>
    <t>BYU 3 Place de l'Argent</t>
  </si>
  <si>
    <t>Note d'honoraires n°2</t>
  </si>
  <si>
    <t>PAYEMAL</t>
  </si>
  <si>
    <t>5 rue des Rats</t>
  </si>
  <si>
    <t>56780 PINGRE</t>
  </si>
  <si>
    <t>Note d'honoraires N°170416</t>
  </si>
  <si>
    <t>Traduction audiovisuelle EN&gt;FR</t>
  </si>
  <si>
    <t>Date</t>
  </si>
  <si>
    <t>Client</t>
  </si>
  <si>
    <t>Nature</t>
  </si>
  <si>
    <t>montant HT</t>
  </si>
  <si>
    <t>TVA applicable</t>
  </si>
  <si>
    <t>BONCLIENT</t>
  </si>
  <si>
    <t>traduction anglais-français</t>
  </si>
  <si>
    <t>SANS LE SOUS</t>
  </si>
  <si>
    <t>CLIENTSYMPA</t>
  </si>
  <si>
    <t>PAYETARD</t>
  </si>
  <si>
    <t>DEUTSCHE SACHE</t>
  </si>
  <si>
    <t>PAYEPARFOIS</t>
  </si>
  <si>
    <t>traduction allemand-français</t>
  </si>
  <si>
    <t>Foreign client: exclusive of VAT</t>
  </si>
  <si>
    <t>Note d'honoraires n°</t>
  </si>
  <si>
    <t>montant TTC</t>
  </si>
  <si>
    <t>Étiquettes de lignes</t>
  </si>
  <si>
    <t>Somme de montant TTC</t>
  </si>
  <si>
    <t>Total général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</si>
</sst>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8" formatCode="#,##0.00\ &quot;€&quot;;[Red]\-#,##0.00\ &quot;€&quot;"/>
    <numFmt numFmtId="44" formatCode="_-* #,##0.00\ &quot;€&quot;_-;\-* #,##0.00\ &quot;€&quot;_-;_-* &quot;-&quot;??\ &quot;€&quot;_-;_-@_-"/>
    <numFmt numFmtId="164" formatCode="#,##0.00\ &quot;€&quot;"/>
    <numFmt numFmtId="170" formatCode="[$-40C]d\-mmm\-yy;@"/>
  </numFmts>
  <fonts count="20" x14ac:knownFonts="1">
    <font>
      <sz val="11"/>
      <color theme="1"/>
      <name val="Calibri"/>
      <family val="2"/>
      <scheme val="minor"/>
    </font>
    <font>
      <sz val="11"/>
      <color theme="1"/>
      <name val="Calibri"/>
      <family val="2"/>
      <scheme val="minor"/>
    </font>
    <font>
      <b/>
      <sz val="15"/>
      <color theme="3"/>
      <name val="Calibri"/>
      <family val="2"/>
      <scheme val="minor"/>
    </font>
    <font>
      <b/>
      <sz val="13"/>
      <color theme="3"/>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b/>
      <i/>
      <sz val="11"/>
      <color theme="0"/>
      <name val="Calibri"/>
      <family val="2"/>
      <scheme val="minor"/>
    </font>
    <font>
      <b/>
      <sz val="12"/>
      <color theme="0"/>
      <name val="Calibri"/>
      <family val="2"/>
      <scheme val="minor"/>
    </font>
    <font>
      <sz val="12"/>
      <color theme="0"/>
      <name val="Calibri"/>
      <family val="2"/>
      <scheme val="minor"/>
    </font>
    <font>
      <sz val="15"/>
      <color theme="0"/>
      <name val="Calibri"/>
      <family val="2"/>
      <scheme val="minor"/>
    </font>
    <font>
      <b/>
      <sz val="17"/>
      <color theme="1"/>
      <name val="Calibri"/>
      <family val="2"/>
      <scheme val="minor"/>
    </font>
    <font>
      <sz val="12"/>
      <color theme="1"/>
      <name val="Calibri"/>
      <family val="2"/>
      <scheme val="minor"/>
    </font>
    <font>
      <b/>
      <sz val="15"/>
      <color theme="1"/>
      <name val="Calibri"/>
      <family val="2"/>
      <scheme val="minor"/>
    </font>
    <font>
      <b/>
      <sz val="11"/>
      <color rgb="FF2F5496"/>
      <name val="Arial"/>
      <family val="2"/>
    </font>
    <font>
      <u/>
      <sz val="11"/>
      <color theme="10"/>
      <name val="Calibri"/>
      <family val="2"/>
      <scheme val="minor"/>
    </font>
    <font>
      <sz val="11"/>
      <color theme="1"/>
      <name val="Arial"/>
      <family val="2"/>
    </font>
    <font>
      <b/>
      <sz val="14"/>
      <color theme="1"/>
      <name val="Calibri"/>
      <family val="2"/>
      <scheme val="minor"/>
    </font>
  </fonts>
  <fills count="15">
    <fill>
      <patternFill patternType="none"/>
    </fill>
    <fill>
      <patternFill patternType="gray125"/>
    </fill>
    <fill>
      <patternFill patternType="solid">
        <fgColor theme="4" tint="0.79998168889431442"/>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8"/>
      </patternFill>
    </fill>
    <fill>
      <patternFill patternType="solid">
        <fgColor theme="8" tint="0.79998168889431442"/>
        <bgColor indexed="65"/>
      </patternFill>
    </fill>
    <fill>
      <patternFill patternType="solid">
        <fgColor theme="9" tint="0.79998168889431442"/>
        <bgColor indexed="65"/>
      </patternFill>
    </fill>
    <fill>
      <patternFill patternType="solid">
        <fgColor theme="6" tint="0.59999389629810485"/>
        <bgColor indexed="65"/>
      </patternFill>
    </fill>
    <fill>
      <patternFill patternType="solid">
        <fgColor theme="8" tint="0.59999389629810485"/>
        <bgColor indexed="65"/>
      </patternFill>
    </fill>
  </fills>
  <borders count="17">
    <border>
      <left/>
      <right/>
      <top/>
      <bottom/>
      <diagonal/>
    </border>
    <border>
      <left/>
      <right/>
      <top/>
      <bottom style="thick">
        <color theme="4"/>
      </bottom>
      <diagonal/>
    </border>
    <border>
      <left/>
      <right/>
      <top/>
      <bottom style="thick">
        <color theme="4" tint="0.499984740745262"/>
      </bottom>
      <diagonal/>
    </border>
    <border>
      <left/>
      <right/>
      <top/>
      <bottom style="double">
        <color rgb="FFFF8001"/>
      </bottom>
      <diagonal/>
    </border>
    <border>
      <left/>
      <right/>
      <top style="double">
        <color rgb="FFFF8001"/>
      </top>
      <bottom style="thick">
        <color theme="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style="thick">
        <color theme="4"/>
      </left>
      <right/>
      <top style="thick">
        <color theme="4"/>
      </top>
      <bottom/>
      <diagonal/>
    </border>
    <border>
      <left style="thick">
        <color theme="4"/>
      </left>
      <right/>
      <top/>
      <bottom/>
      <diagonal/>
    </border>
    <border>
      <left style="thick">
        <color theme="4"/>
      </left>
      <right/>
      <top/>
      <bottom style="double">
        <color rgb="FFFF8001"/>
      </bottom>
      <diagonal/>
    </border>
  </borders>
  <cellStyleXfs count="18">
    <xf numFmtId="0" fontId="0" fillId="0" borderId="0"/>
    <xf numFmtId="0" fontId="2" fillId="0" borderId="1" applyNumberFormat="0" applyFill="0" applyAlignment="0" applyProtection="0"/>
    <xf numFmtId="0" fontId="3" fillId="0" borderId="2" applyNumberFormat="0" applyFill="0" applyAlignment="0" applyProtection="0"/>
    <xf numFmtId="0" fontId="5" fillId="0" borderId="3" applyNumberFormat="0" applyFill="0" applyAlignment="0" applyProtection="0"/>
    <xf numFmtId="0" fontId="1" fillId="2" borderId="0" applyNumberFormat="0" applyBorder="0" applyAlignment="0" applyProtection="0"/>
    <xf numFmtId="0" fontId="8"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8" fillId="6"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8"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0" borderId="0" applyNumberFormat="0" applyFill="0" applyBorder="0" applyAlignment="0" applyProtection="0"/>
    <xf numFmtId="0" fontId="1" fillId="7"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cellStyleXfs>
  <cellXfs count="102">
    <xf numFmtId="0" fontId="0" fillId="0" borderId="0" xfId="0"/>
    <xf numFmtId="9" fontId="0" fillId="0" borderId="0" xfId="0" applyNumberFormat="1"/>
    <xf numFmtId="8" fontId="0" fillId="0" borderId="0" xfId="0" applyNumberFormat="1"/>
    <xf numFmtId="0" fontId="1" fillId="5" borderId="0" xfId="7"/>
    <xf numFmtId="10" fontId="1" fillId="5" borderId="0" xfId="7" applyNumberFormat="1" applyAlignment="1">
      <alignment horizontal="center"/>
    </xf>
    <xf numFmtId="0" fontId="8" fillId="6" borderId="0" xfId="8"/>
    <xf numFmtId="0" fontId="8" fillId="6" borderId="0" xfId="8" applyAlignment="1">
      <alignment horizontal="left"/>
    </xf>
    <xf numFmtId="9" fontId="8" fillId="6" borderId="0" xfId="8" applyNumberFormat="1" applyAlignment="1">
      <alignment horizontal="left"/>
    </xf>
    <xf numFmtId="0" fontId="6" fillId="6" borderId="0" xfId="8" applyFont="1" applyAlignment="1">
      <alignment horizontal="center"/>
    </xf>
    <xf numFmtId="0" fontId="6" fillId="6" borderId="0" xfId="8" applyFont="1" applyAlignment="1">
      <alignment horizontal="right"/>
    </xf>
    <xf numFmtId="9" fontId="6" fillId="6" borderId="0" xfId="8" applyNumberFormat="1" applyFont="1" applyAlignment="1">
      <alignment horizontal="right"/>
    </xf>
    <xf numFmtId="10" fontId="6" fillId="6" borderId="0" xfId="8" applyNumberFormat="1" applyFont="1" applyAlignment="1">
      <alignment horizontal="right"/>
    </xf>
    <xf numFmtId="0" fontId="8" fillId="6" borderId="3" xfId="8" applyBorder="1"/>
    <xf numFmtId="44" fontId="4" fillId="0" borderId="3" xfId="3" applyNumberFormat="1" applyFont="1" applyAlignment="1">
      <alignment horizontal="center" vertical="center"/>
    </xf>
    <xf numFmtId="0" fontId="9" fillId="3" borderId="0" xfId="5" applyFont="1" applyAlignment="1">
      <alignment horizontal="center" vertical="center"/>
    </xf>
    <xf numFmtId="0" fontId="10" fillId="3" borderId="0" xfId="5" applyFont="1" applyAlignment="1">
      <alignment horizontal="right"/>
    </xf>
    <xf numFmtId="0" fontId="11" fillId="6" borderId="3" xfId="8" applyFont="1" applyBorder="1"/>
    <xf numFmtId="9" fontId="1" fillId="5" borderId="0" xfId="7" applyNumberFormat="1"/>
    <xf numFmtId="164" fontId="4" fillId="0" borderId="3" xfId="3" applyNumberFormat="1" applyFont="1"/>
    <xf numFmtId="9" fontId="1" fillId="5" borderId="0" xfId="7" applyNumberFormat="1" applyAlignment="1">
      <alignment horizontal="center"/>
    </xf>
    <xf numFmtId="0" fontId="1" fillId="9" borderId="0" xfId="10"/>
    <xf numFmtId="164" fontId="1" fillId="8" borderId="0" xfId="9" applyNumberFormat="1"/>
    <xf numFmtId="0" fontId="1" fillId="11" borderId="3" xfId="12" applyBorder="1"/>
    <xf numFmtId="164" fontId="1" fillId="11" borderId="3" xfId="12" applyNumberFormat="1" applyBorder="1"/>
    <xf numFmtId="44" fontId="1" fillId="11" borderId="3" xfId="12" applyNumberFormat="1" applyBorder="1"/>
    <xf numFmtId="44" fontId="1" fillId="8" borderId="0" xfId="9" applyNumberFormat="1"/>
    <xf numFmtId="0" fontId="8" fillId="10" borderId="0" xfId="11" applyAlignment="1">
      <alignment horizontal="right" vertical="center"/>
    </xf>
    <xf numFmtId="164" fontId="12" fillId="10" borderId="0" xfId="11" applyNumberFormat="1" applyFont="1" applyAlignment="1">
      <alignment horizontal="right" vertical="center"/>
    </xf>
    <xf numFmtId="0" fontId="13" fillId="0" borderId="0" xfId="0" applyFont="1"/>
    <xf numFmtId="0" fontId="11" fillId="6" borderId="3" xfId="8" applyFont="1" applyBorder="1" applyAlignment="1">
      <alignment horizontal="right"/>
    </xf>
    <xf numFmtId="0" fontId="1" fillId="12" borderId="0" xfId="13"/>
    <xf numFmtId="0" fontId="0" fillId="12" borderId="0" xfId="13" applyFont="1"/>
    <xf numFmtId="0" fontId="8" fillId="6" borderId="8" xfId="8" applyBorder="1"/>
    <xf numFmtId="0" fontId="8" fillId="6" borderId="0" xfId="8" applyBorder="1"/>
    <xf numFmtId="0" fontId="8" fillId="6" borderId="9" xfId="8" applyBorder="1"/>
    <xf numFmtId="0" fontId="1" fillId="2" borderId="8" xfId="4" applyBorder="1" applyAlignment="1"/>
    <xf numFmtId="0" fontId="1" fillId="5" borderId="0" xfId="7" applyBorder="1" applyAlignment="1"/>
    <xf numFmtId="164" fontId="1" fillId="4" borderId="0" xfId="6" applyNumberFormat="1" applyBorder="1"/>
    <xf numFmtId="9" fontId="1" fillId="5" borderId="0" xfId="7" applyNumberFormat="1" applyBorder="1"/>
    <xf numFmtId="164" fontId="1" fillId="4" borderId="9" xfId="6" applyNumberFormat="1" applyBorder="1"/>
    <xf numFmtId="0" fontId="1" fillId="2" borderId="10" xfId="4" applyBorder="1" applyAlignment="1"/>
    <xf numFmtId="0" fontId="1" fillId="5" borderId="11" xfId="7" applyBorder="1" applyAlignment="1"/>
    <xf numFmtId="164" fontId="1" fillId="4" borderId="11" xfId="6" applyNumberFormat="1" applyBorder="1"/>
    <xf numFmtId="9" fontId="1" fillId="5" borderId="11" xfId="7" applyNumberFormat="1" applyBorder="1"/>
    <xf numFmtId="164" fontId="1" fillId="4" borderId="12" xfId="6" applyNumberFormat="1" applyBorder="1"/>
    <xf numFmtId="0" fontId="15" fillId="0" borderId="0" xfId="0" applyFont="1"/>
    <xf numFmtId="0" fontId="1" fillId="4" borderId="8" xfId="6" applyBorder="1" applyAlignment="1"/>
    <xf numFmtId="0" fontId="1" fillId="4" borderId="0" xfId="6" applyBorder="1" applyAlignment="1"/>
    <xf numFmtId="9" fontId="1" fillId="4" borderId="0" xfId="6" applyNumberFormat="1" applyBorder="1"/>
    <xf numFmtId="0" fontId="1" fillId="5" borderId="8" xfId="7" applyBorder="1"/>
    <xf numFmtId="0" fontId="6" fillId="6" borderId="8" xfId="8" applyFont="1" applyBorder="1" applyAlignment="1">
      <alignment horizontal="left"/>
    </xf>
    <xf numFmtId="0" fontId="6" fillId="6" borderId="0" xfId="8" applyFont="1" applyBorder="1" applyAlignment="1">
      <alignment horizontal="left"/>
    </xf>
    <xf numFmtId="0" fontId="6" fillId="6" borderId="9" xfId="8" applyFont="1" applyBorder="1" applyAlignment="1">
      <alignment horizontal="left"/>
    </xf>
    <xf numFmtId="164" fontId="19" fillId="4" borderId="9" xfId="6" applyNumberFormat="1" applyFont="1" applyBorder="1" applyAlignment="1">
      <alignment horizontal="right"/>
    </xf>
    <xf numFmtId="0" fontId="0" fillId="0" borderId="5" xfId="0" applyBorder="1"/>
    <xf numFmtId="0" fontId="0" fillId="0" borderId="6" xfId="0" applyBorder="1"/>
    <xf numFmtId="0" fontId="0" fillId="0" borderId="7" xfId="0" applyBorder="1"/>
    <xf numFmtId="0" fontId="0" fillId="0" borderId="8" xfId="0" applyBorder="1"/>
    <xf numFmtId="0" fontId="0" fillId="0" borderId="0" xfId="0" applyBorder="1"/>
    <xf numFmtId="0" fontId="0" fillId="0" borderId="9" xfId="0" applyBorder="1"/>
    <xf numFmtId="0" fontId="16" fillId="0" borderId="0" xfId="0" applyFont="1" applyBorder="1"/>
    <xf numFmtId="0" fontId="17" fillId="0" borderId="0" xfId="14" applyBorder="1"/>
    <xf numFmtId="0" fontId="18" fillId="0" borderId="0" xfId="0" applyFont="1" applyBorder="1" applyAlignment="1">
      <alignment horizontal="left" vertical="center" indent="15"/>
    </xf>
    <xf numFmtId="0" fontId="7" fillId="0" borderId="0" xfId="0" applyFont="1" applyBorder="1" applyAlignment="1">
      <alignment horizontal="center"/>
    </xf>
    <xf numFmtId="0" fontId="15" fillId="0" borderId="0" xfId="0" applyFont="1" applyBorder="1" applyAlignment="1">
      <alignment horizontal="center"/>
    </xf>
    <xf numFmtId="0" fontId="7" fillId="0" borderId="0" xfId="0" applyFont="1" applyBorder="1"/>
    <xf numFmtId="0" fontId="0" fillId="0" borderId="0" xfId="0" applyBorder="1" applyAlignment="1">
      <alignment horizontal="center" vertical="center"/>
    </xf>
    <xf numFmtId="0" fontId="0" fillId="0" borderId="10" xfId="0" applyBorder="1"/>
    <xf numFmtId="0" fontId="0" fillId="0" borderId="11" xfId="0" applyBorder="1"/>
    <xf numFmtId="0" fontId="0" fillId="0" borderId="12" xfId="0" applyBorder="1"/>
    <xf numFmtId="0" fontId="0" fillId="5" borderId="8" xfId="7" applyFont="1" applyBorder="1"/>
    <xf numFmtId="0" fontId="5" fillId="7" borderId="3" xfId="3" applyFill="1" applyAlignment="1">
      <alignment horizontal="center"/>
    </xf>
    <xf numFmtId="0" fontId="2" fillId="0" borderId="4" xfId="1" applyBorder="1" applyAlignment="1">
      <alignment horizontal="center"/>
    </xf>
    <xf numFmtId="0" fontId="2" fillId="0" borderId="1" xfId="1" applyAlignment="1">
      <alignment horizontal="center"/>
    </xf>
    <xf numFmtId="0" fontId="3" fillId="0" borderId="5" xfId="2" applyBorder="1" applyAlignment="1">
      <alignment horizontal="center" vertical="center"/>
    </xf>
    <xf numFmtId="0" fontId="3" fillId="0" borderId="6" xfId="2" applyBorder="1" applyAlignment="1">
      <alignment horizontal="center" vertical="center"/>
    </xf>
    <xf numFmtId="0" fontId="3" fillId="0" borderId="7" xfId="2" applyBorder="1" applyAlignment="1">
      <alignment horizontal="center" vertical="center"/>
    </xf>
    <xf numFmtId="0" fontId="0" fillId="0" borderId="0" xfId="0" applyAlignment="1">
      <alignment horizontal="center"/>
    </xf>
    <xf numFmtId="0" fontId="0" fillId="0" borderId="8"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8" xfId="0" applyBorder="1" applyAlignment="1">
      <alignment horizontal="center" wrapText="1"/>
    </xf>
    <xf numFmtId="0" fontId="0" fillId="0" borderId="0" xfId="0" applyBorder="1" applyAlignment="1">
      <alignment horizontal="center" wrapText="1"/>
    </xf>
    <xf numFmtId="0" fontId="0" fillId="0" borderId="9" xfId="0" applyBorder="1" applyAlignment="1">
      <alignment horizontal="center" wrapText="1"/>
    </xf>
    <xf numFmtId="9" fontId="0" fillId="0" borderId="13" xfId="0" applyNumberFormat="1" applyBorder="1"/>
    <xf numFmtId="9" fontId="1" fillId="13" borderId="13" xfId="16" applyNumberFormat="1" applyBorder="1"/>
    <xf numFmtId="9" fontId="0" fillId="13" borderId="13" xfId="16" applyNumberFormat="1" applyFont="1" applyBorder="1"/>
    <xf numFmtId="0" fontId="0" fillId="0" borderId="0" xfId="0" applyAlignment="1">
      <alignment horizontal="left"/>
    </xf>
    <xf numFmtId="0" fontId="7" fillId="4" borderId="0" xfId="6" applyFont="1" applyAlignment="1">
      <alignment horizontal="left"/>
    </xf>
    <xf numFmtId="0" fontId="7" fillId="4" borderId="0" xfId="6" applyFont="1" applyAlignment="1">
      <alignment horizontal="center"/>
    </xf>
    <xf numFmtId="0" fontId="0" fillId="0" borderId="0" xfId="0" pivotButton="1"/>
    <xf numFmtId="0" fontId="0" fillId="0" borderId="0" xfId="0" applyNumberFormat="1"/>
    <xf numFmtId="0" fontId="6" fillId="6" borderId="14" xfId="8" applyFont="1" applyBorder="1" applyAlignment="1">
      <alignment horizontal="right"/>
    </xf>
    <xf numFmtId="0" fontId="1" fillId="5" borderId="15" xfId="7" applyBorder="1"/>
    <xf numFmtId="0" fontId="11" fillId="6" borderId="16" xfId="8" applyFont="1" applyBorder="1"/>
    <xf numFmtId="170" fontId="1" fillId="5" borderId="13" xfId="7" applyNumberFormat="1" applyBorder="1"/>
    <xf numFmtId="0" fontId="1" fillId="7" borderId="13" xfId="15" applyBorder="1" applyAlignment="1">
      <alignment horizontal="center"/>
    </xf>
    <xf numFmtId="0" fontId="1" fillId="7" borderId="13" xfId="15" applyBorder="1"/>
    <xf numFmtId="0" fontId="1" fillId="8" borderId="13" xfId="9" applyBorder="1"/>
    <xf numFmtId="2" fontId="1" fillId="7" borderId="13" xfId="15" applyNumberFormat="1" applyBorder="1"/>
    <xf numFmtId="44" fontId="1" fillId="14" borderId="13" xfId="17" applyNumberFormat="1" applyBorder="1"/>
    <xf numFmtId="0" fontId="1" fillId="11" borderId="13" xfId="12" applyBorder="1"/>
  </cellXfs>
  <cellStyles count="18">
    <cellStyle name="20 % - Accent1" xfId="4" builtinId="30"/>
    <cellStyle name="20 % - Accent2" xfId="6" builtinId="34"/>
    <cellStyle name="20 % - Accent3" xfId="15" builtinId="38"/>
    <cellStyle name="20 % - Accent4" xfId="9" builtinId="42"/>
    <cellStyle name="20 % - Accent5" xfId="12" builtinId="46"/>
    <cellStyle name="20 % - Accent6" xfId="13" builtinId="50"/>
    <cellStyle name="40 % - Accent2" xfId="7" builtinId="35"/>
    <cellStyle name="40 % - Accent3" xfId="16" builtinId="39"/>
    <cellStyle name="40 % - Accent4" xfId="10" builtinId="43"/>
    <cellStyle name="40 % - Accent5" xfId="17" builtinId="47"/>
    <cellStyle name="60 % - Accent2" xfId="8" builtinId="36"/>
    <cellStyle name="Accent2" xfId="5" builtinId="33"/>
    <cellStyle name="Accent5" xfId="11" builtinId="45"/>
    <cellStyle name="Cellule liée" xfId="3" builtinId="24"/>
    <cellStyle name="Lien hypertexte" xfId="14" builtinId="8"/>
    <cellStyle name="Normal" xfId="0" builtinId="0"/>
    <cellStyle name="Titre 1" xfId="1" builtinId="16"/>
    <cellStyle name="Titre 2" xfId="2" builtin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r>
              <a:rPr lang="en-US"/>
              <a:t>Évolution</a:t>
            </a:r>
            <a:r>
              <a:rPr lang="en-US" baseline="0"/>
              <a:t> CA par mois</a:t>
            </a:r>
          </a:p>
          <a:p>
            <a:pPr>
              <a:defRPr/>
            </a:pPr>
            <a:endParaRPr lang="en-US"/>
          </a:p>
        </c:rich>
      </c:tx>
      <c:overlay val="0"/>
      <c:spPr>
        <a:noFill/>
        <a:ln>
          <a:noFill/>
        </a:ln>
        <a:effectLst/>
      </c:spPr>
      <c:txPr>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fr-FR"/>
        </a:p>
      </c:txPr>
    </c:title>
    <c:autoTitleDeleted val="0"/>
    <c:plotArea>
      <c:layout/>
      <c:lineChart>
        <c:grouping val="standard"/>
        <c:varyColors val="0"/>
        <c:ser>
          <c:idx val="0"/>
          <c:order val="0"/>
          <c:tx>
            <c:strRef>
              <c:f>'Livre des NH'!$G$1</c:f>
              <c:strCache>
                <c:ptCount val="1"/>
                <c:pt idx="0">
                  <c:v>montant TTC</c:v>
                </c:pt>
              </c:strCache>
            </c:strRef>
          </c:tx>
          <c:spPr>
            <a:ln w="34925" cap="rnd">
              <a:solidFill>
                <a:schemeClr val="accent1"/>
              </a:solidFill>
              <a:round/>
            </a:ln>
            <a:effectLst>
              <a:outerShdw blurRad="57150" dist="19050" dir="5400000" algn="ctr" rotWithShape="0">
                <a:srgbClr val="000000">
                  <a:alpha val="63000"/>
                </a:srgbClr>
              </a:outerShdw>
            </a:effectLst>
          </c:spPr>
          <c:marker>
            <c:symbol val="none"/>
          </c:marker>
          <c:cat>
            <c:numRef>
              <c:f>'Livre des NH'!$A$2:$A$29</c:f>
              <c:numCache>
                <c:formatCode>[$-40C]d\-mmm\-yy;@</c:formatCode>
                <c:ptCount val="28"/>
                <c:pt idx="0">
                  <c:v>42374</c:v>
                </c:pt>
                <c:pt idx="1">
                  <c:v>42390</c:v>
                </c:pt>
                <c:pt idx="2">
                  <c:v>42406</c:v>
                </c:pt>
                <c:pt idx="3">
                  <c:v>42414</c:v>
                </c:pt>
                <c:pt idx="4">
                  <c:v>42422</c:v>
                </c:pt>
                <c:pt idx="5">
                  <c:v>42439</c:v>
                </c:pt>
                <c:pt idx="6">
                  <c:v>42447</c:v>
                </c:pt>
                <c:pt idx="7">
                  <c:v>42463</c:v>
                </c:pt>
                <c:pt idx="8">
                  <c:v>42479</c:v>
                </c:pt>
                <c:pt idx="9">
                  <c:v>42487</c:v>
                </c:pt>
                <c:pt idx="10">
                  <c:v>42495</c:v>
                </c:pt>
                <c:pt idx="11">
                  <c:v>42503</c:v>
                </c:pt>
                <c:pt idx="12">
                  <c:v>42520</c:v>
                </c:pt>
                <c:pt idx="13">
                  <c:v>42521</c:v>
                </c:pt>
                <c:pt idx="14">
                  <c:v>42522</c:v>
                </c:pt>
                <c:pt idx="15">
                  <c:v>42525</c:v>
                </c:pt>
                <c:pt idx="16">
                  <c:v>42552</c:v>
                </c:pt>
                <c:pt idx="17">
                  <c:v>42583</c:v>
                </c:pt>
                <c:pt idx="18">
                  <c:v>42614</c:v>
                </c:pt>
                <c:pt idx="19">
                  <c:v>42618</c:v>
                </c:pt>
                <c:pt idx="20">
                  <c:v>42622</c:v>
                </c:pt>
                <c:pt idx="21">
                  <c:v>42626</c:v>
                </c:pt>
                <c:pt idx="22">
                  <c:v>42630</c:v>
                </c:pt>
                <c:pt idx="23">
                  <c:v>42655</c:v>
                </c:pt>
                <c:pt idx="24">
                  <c:v>42672</c:v>
                </c:pt>
                <c:pt idx="25">
                  <c:v>42689</c:v>
                </c:pt>
                <c:pt idx="26">
                  <c:v>42706</c:v>
                </c:pt>
                <c:pt idx="27">
                  <c:v>42723</c:v>
                </c:pt>
              </c:numCache>
            </c:numRef>
          </c:cat>
          <c:val>
            <c:numRef>
              <c:f>'Livre des NH'!$G$2:$G$29</c:f>
              <c:numCache>
                <c:formatCode>_("€"* #,##0.00_);_("€"* \(#,##0.00\);_("€"* "-"??_);_(@_)</c:formatCode>
                <c:ptCount val="28"/>
                <c:pt idx="0">
                  <c:v>9475.2000000000007</c:v>
                </c:pt>
                <c:pt idx="1">
                  <c:v>678</c:v>
                </c:pt>
                <c:pt idx="2">
                  <c:v>2325.6</c:v>
                </c:pt>
                <c:pt idx="3">
                  <c:v>1557.6</c:v>
                </c:pt>
                <c:pt idx="4">
                  <c:v>151</c:v>
                </c:pt>
                <c:pt idx="5">
                  <c:v>181.2</c:v>
                </c:pt>
                <c:pt idx="6">
                  <c:v>1992</c:v>
                </c:pt>
                <c:pt idx="7">
                  <c:v>992.4</c:v>
                </c:pt>
                <c:pt idx="8">
                  <c:v>1622.4</c:v>
                </c:pt>
                <c:pt idx="9">
                  <c:v>818</c:v>
                </c:pt>
                <c:pt idx="10">
                  <c:v>1367.3400000000001</c:v>
                </c:pt>
                <c:pt idx="11">
                  <c:v>1497.6</c:v>
                </c:pt>
                <c:pt idx="12">
                  <c:v>1352</c:v>
                </c:pt>
                <c:pt idx="13">
                  <c:v>3002.4</c:v>
                </c:pt>
                <c:pt idx="14">
                  <c:v>4382.3999999999996</c:v>
                </c:pt>
                <c:pt idx="15">
                  <c:v>987</c:v>
                </c:pt>
                <c:pt idx="16">
                  <c:v>2961</c:v>
                </c:pt>
                <c:pt idx="17">
                  <c:v>11282.4</c:v>
                </c:pt>
                <c:pt idx="18">
                  <c:v>694.56</c:v>
                </c:pt>
                <c:pt idx="19">
                  <c:v>981.6</c:v>
                </c:pt>
                <c:pt idx="20">
                  <c:v>2637.6</c:v>
                </c:pt>
                <c:pt idx="21">
                  <c:v>3002.4</c:v>
                </c:pt>
                <c:pt idx="22">
                  <c:v>4382.3999999999996</c:v>
                </c:pt>
                <c:pt idx="23">
                  <c:v>1366.2</c:v>
                </c:pt>
                <c:pt idx="24">
                  <c:v>766</c:v>
                </c:pt>
                <c:pt idx="25">
                  <c:v>8522.4</c:v>
                </c:pt>
                <c:pt idx="26">
                  <c:v>1352.64</c:v>
                </c:pt>
                <c:pt idx="27">
                  <c:v>166.8</c:v>
                </c:pt>
              </c:numCache>
            </c:numRef>
          </c:val>
          <c:smooth val="0"/>
          <c:extLst>
            <c:ext xmlns:c16="http://schemas.microsoft.com/office/drawing/2014/chart" uri="{C3380CC4-5D6E-409C-BE32-E72D297353CC}">
              <c16:uniqueId val="{00000000-A4BA-45C2-A332-ADFC486E7B27}"/>
            </c:ext>
          </c:extLst>
        </c:ser>
        <c:dLbls>
          <c:showLegendKey val="0"/>
          <c:showVal val="0"/>
          <c:showCatName val="0"/>
          <c:showSerName val="0"/>
          <c:showPercent val="0"/>
          <c:showBubbleSize val="0"/>
        </c:dLbls>
        <c:smooth val="0"/>
        <c:axId val="659991472"/>
        <c:axId val="659994424"/>
      </c:lineChart>
      <c:dateAx>
        <c:axId val="659991472"/>
        <c:scaling>
          <c:orientation val="minMax"/>
        </c:scaling>
        <c:delete val="0"/>
        <c:axPos val="b"/>
        <c:numFmt formatCode="[$-40C]mmm\ yy;@" sourceLinked="0"/>
        <c:majorTickMark val="none"/>
        <c:minorTickMark val="none"/>
        <c:tickLblPos val="nextTo"/>
        <c:spPr>
          <a:noFill/>
          <a:ln w="9525" cap="flat" cmpd="sng" algn="ctr">
            <a:solidFill>
              <a:schemeClr val="lt1">
                <a:lumMod val="95000"/>
                <a:alpha val="10000"/>
              </a:schemeClr>
            </a:solidFill>
            <a:round/>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fr-FR"/>
          </a:p>
        </c:txPr>
        <c:crossAx val="659994424"/>
        <c:crosses val="autoZero"/>
        <c:auto val="1"/>
        <c:lblOffset val="100"/>
        <c:baseTimeUnit val="days"/>
      </c:dateAx>
      <c:valAx>
        <c:axId val="659994424"/>
        <c:scaling>
          <c:orientation val="minMax"/>
        </c:scaling>
        <c:delete val="0"/>
        <c:axPos val="l"/>
        <c:majorGridlines>
          <c:spPr>
            <a:ln w="9525" cap="flat" cmpd="sng" algn="ctr">
              <a:solidFill>
                <a:schemeClr val="lt1">
                  <a:lumMod val="95000"/>
                  <a:alpha val="10000"/>
                </a:schemeClr>
              </a:solidFill>
              <a:round/>
            </a:ln>
            <a:effectLst/>
          </c:spPr>
        </c:majorGridlines>
        <c:numFmt formatCode="_(&quot;€&quot;* #,##0.00_);_(&quot;€&quot;* \(#,##0.0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fr-FR"/>
          </a:p>
        </c:txPr>
        <c:crossAx val="659991472"/>
        <c:crosses val="autoZero"/>
        <c:crossBetween val="between"/>
      </c:valAx>
      <c:spPr>
        <a:noFill/>
        <a:ln>
          <a:noFill/>
        </a:ln>
        <a:effectLst/>
      </c:spPr>
    </c:plotArea>
    <c:plotVisOnly val="1"/>
    <c:dispBlanksAs val="gap"/>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pivotSource>
    <c:name>[ParmentierDorine_Excel2016.xlsx]Tableau croisé dynamique!Tableau croisé dynamique5</c:name>
    <c:fmtId val="5"/>
  </c:pivotSource>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en-US"/>
              <a:t>Répartition du CA par client</a:t>
            </a:r>
          </a:p>
          <a:p>
            <a:pPr>
              <a:defRPr/>
            </a:pPr>
            <a:endParaRPr lang="en-US"/>
          </a:p>
        </c:rich>
      </c:tx>
      <c:layout>
        <c:manualLayout>
          <c:xMode val="edge"/>
          <c:yMode val="edge"/>
          <c:x val="0.23147222222222227"/>
          <c:y val="0.11472003499562555"/>
        </c:manualLayout>
      </c:layout>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fr-FR"/>
        </a:p>
      </c:txPr>
    </c:title>
    <c:autoTitleDeleted val="0"/>
    <c:pivotFmts>
      <c:pivotFmt>
        <c:idx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sp3d/>
        </c:spPr>
        <c:marker>
          <c:symbol val="circle"/>
          <c:size val="6"/>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fr-FR"/>
            </a:p>
          </c:txPr>
          <c:dLblPos val="inEnd"/>
          <c:showLegendKey val="0"/>
          <c:showVal val="0"/>
          <c:showCatName val="0"/>
          <c:showSerName val="0"/>
          <c:showPercent val="1"/>
          <c:showBubbleSize val="0"/>
          <c:extLst>
            <c:ext xmlns:c15="http://schemas.microsoft.com/office/drawing/2012/chart" uri="{CE6537A1-D6FC-4f65-9D91-7224C49458BB}"/>
          </c:extLst>
        </c:dLbl>
      </c:pivotFmt>
    </c:pivotFmts>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tx>
            <c:strRef>
              <c:f>'Tableau croisé dynamique'!$B$3</c:f>
              <c:strCache>
                <c:ptCount val="1"/>
                <c:pt idx="0">
                  <c:v>Total</c:v>
                </c:pt>
              </c:strCache>
            </c:strRef>
          </c:tx>
          <c:dPt>
            <c:idx val="0"/>
            <c:bubble3D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sp3d/>
            </c:spPr>
          </c:dPt>
          <c:dPt>
            <c:idx val="1"/>
            <c:bubble3D val="0"/>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sp3d/>
            </c:spPr>
          </c:dPt>
          <c:dPt>
            <c:idx val="2"/>
            <c:bubble3D val="0"/>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a:sp3d/>
            </c:spPr>
          </c:dPt>
          <c:dPt>
            <c:idx val="3"/>
            <c:bubble3D val="0"/>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a:sp3d/>
            </c:spPr>
          </c:dPt>
          <c:dPt>
            <c:idx val="4"/>
            <c:bubble3D val="0"/>
            <c:spPr>
              <a:gradFill rotWithShape="1">
                <a:gsLst>
                  <a:gs pos="0">
                    <a:schemeClr val="accent5">
                      <a:satMod val="103000"/>
                      <a:lumMod val="102000"/>
                      <a:tint val="94000"/>
                    </a:schemeClr>
                  </a:gs>
                  <a:gs pos="50000">
                    <a:schemeClr val="accent5">
                      <a:satMod val="110000"/>
                      <a:lumMod val="100000"/>
                      <a:shade val="100000"/>
                    </a:schemeClr>
                  </a:gs>
                  <a:gs pos="100000">
                    <a:schemeClr val="accent5">
                      <a:lumMod val="99000"/>
                      <a:satMod val="120000"/>
                      <a:shade val="78000"/>
                    </a:schemeClr>
                  </a:gs>
                </a:gsLst>
                <a:lin ang="5400000" scaled="0"/>
              </a:gradFill>
              <a:ln>
                <a:noFill/>
              </a:ln>
              <a:effectLst/>
              <a:sp3d/>
            </c:spPr>
          </c:dPt>
          <c:dPt>
            <c:idx val="5"/>
            <c:bubble3D val="0"/>
            <c:spPr>
              <a:gradFill rotWithShape="1">
                <a:gsLst>
                  <a:gs pos="0">
                    <a:schemeClr val="accent6">
                      <a:satMod val="103000"/>
                      <a:lumMod val="102000"/>
                      <a:tint val="94000"/>
                    </a:schemeClr>
                  </a:gs>
                  <a:gs pos="50000">
                    <a:schemeClr val="accent6">
                      <a:satMod val="110000"/>
                      <a:lumMod val="100000"/>
                      <a:shade val="100000"/>
                    </a:schemeClr>
                  </a:gs>
                  <a:gs pos="100000">
                    <a:schemeClr val="accent6">
                      <a:lumMod val="99000"/>
                      <a:satMod val="120000"/>
                      <a:shade val="78000"/>
                    </a:schemeClr>
                  </a:gs>
                </a:gsLst>
                <a:lin ang="5400000" scaled="0"/>
              </a:gradFill>
              <a:ln>
                <a:noFill/>
              </a:ln>
              <a:effectLst/>
              <a:sp3d/>
            </c:spPr>
          </c:dPt>
          <c:dPt>
            <c:idx val="6"/>
            <c:bubble3D val="0"/>
            <c:spPr>
              <a:gradFill rotWithShape="1">
                <a:gsLst>
                  <a:gs pos="0">
                    <a:schemeClr val="accent1">
                      <a:lumMod val="60000"/>
                      <a:satMod val="103000"/>
                      <a:lumMod val="102000"/>
                      <a:tint val="94000"/>
                    </a:schemeClr>
                  </a:gs>
                  <a:gs pos="50000">
                    <a:schemeClr val="accent1">
                      <a:lumMod val="60000"/>
                      <a:satMod val="110000"/>
                      <a:lumMod val="100000"/>
                      <a:shade val="100000"/>
                    </a:schemeClr>
                  </a:gs>
                  <a:gs pos="100000">
                    <a:schemeClr val="accent1">
                      <a:lumMod val="60000"/>
                      <a:lumMod val="99000"/>
                      <a:satMod val="120000"/>
                      <a:shade val="78000"/>
                    </a:schemeClr>
                  </a:gs>
                </a:gsLst>
                <a:lin ang="5400000" scaled="0"/>
              </a:gradFill>
              <a:ln>
                <a:noFill/>
              </a:ln>
              <a:effectLst/>
              <a:sp3d/>
            </c:spPr>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fr-FR"/>
              </a:p>
            </c:txPr>
            <c:dLblPos val="inEnd"/>
            <c:showLegendKey val="0"/>
            <c:showVal val="0"/>
            <c:showCatName val="0"/>
            <c:showSerName val="0"/>
            <c:showPercent val="1"/>
            <c:showBubbleSize val="0"/>
            <c:showLeaderLines val="1"/>
            <c:leaderLines>
              <c:spPr>
                <a:ln w="9525">
                  <a:solidFill>
                    <a:schemeClr val="tx2">
                      <a:lumMod val="35000"/>
                      <a:lumOff val="65000"/>
                    </a:schemeClr>
                  </a:solidFill>
                </a:ln>
                <a:effectLst/>
              </c:spPr>
            </c:leaderLines>
            <c:extLst>
              <c:ext xmlns:c15="http://schemas.microsoft.com/office/drawing/2012/chart" uri="{CE6537A1-D6FC-4f65-9D91-7224C49458BB}"/>
            </c:extLst>
          </c:dLbls>
          <c:cat>
            <c:strRef>
              <c:f>'Tableau croisé dynamique'!$A$4:$A$11</c:f>
              <c:strCache>
                <c:ptCount val="7"/>
                <c:pt idx="0">
                  <c:v>BONCLIENT</c:v>
                </c:pt>
                <c:pt idx="1">
                  <c:v>CLIENTSYMPA</c:v>
                </c:pt>
                <c:pt idx="2">
                  <c:v>DEUTSCHE SACHE</c:v>
                </c:pt>
                <c:pt idx="3">
                  <c:v>PAYEMAL</c:v>
                </c:pt>
                <c:pt idx="4">
                  <c:v>PAYEPARFOIS</c:v>
                </c:pt>
                <c:pt idx="5">
                  <c:v>PAYETARD</c:v>
                </c:pt>
                <c:pt idx="6">
                  <c:v>SANS LE SOUS</c:v>
                </c:pt>
              </c:strCache>
            </c:strRef>
          </c:cat>
          <c:val>
            <c:numRef>
              <c:f>'Tableau croisé dynamique'!$B$4:$B$11</c:f>
              <c:numCache>
                <c:formatCode>General</c:formatCode>
                <c:ptCount val="7"/>
                <c:pt idx="0">
                  <c:v>33649.74</c:v>
                </c:pt>
                <c:pt idx="1">
                  <c:v>7856.4</c:v>
                </c:pt>
                <c:pt idx="2">
                  <c:v>6066</c:v>
                </c:pt>
                <c:pt idx="3">
                  <c:v>11921.999999999998</c:v>
                </c:pt>
                <c:pt idx="4">
                  <c:v>4583.3999999999996</c:v>
                </c:pt>
                <c:pt idx="5">
                  <c:v>5742.5999999999995</c:v>
                </c:pt>
                <c:pt idx="6">
                  <c:v>678</c:v>
                </c:pt>
              </c:numCache>
            </c:numRef>
          </c:val>
          <c:extLst>
            <c:ext xmlns:c16="http://schemas.microsoft.com/office/drawing/2014/chart" uri="{C3380CC4-5D6E-409C-BE32-E72D297353CC}">
              <c16:uniqueId val="{00000000-820A-477C-8397-15C1960353C4}"/>
            </c:ext>
          </c:extLst>
        </c:ser>
        <c:dLbls>
          <c:dLblPos val="inEnd"/>
          <c:showLegendKey val="0"/>
          <c:showVal val="0"/>
          <c:showCatName val="0"/>
          <c:showSerName val="0"/>
          <c:showPercent val="1"/>
          <c:showBubbleSize val="0"/>
          <c:showLeaderLines val="1"/>
        </c:dLbls>
      </c:pie3DChart>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2">
          <a:lumMod val="15000"/>
          <a:lumOff val="85000"/>
        </a:schemeClr>
      </a:solidFill>
      <a:round/>
    </a:ln>
    <a:effectLst/>
  </c:spPr>
  <c:txPr>
    <a:bodyPr/>
    <a:lstStyle/>
    <a:p>
      <a:pPr>
        <a:defRPr/>
      </a:pPr>
      <a:endParaRPr lang="fr-FR"/>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33">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9525" cap="flat" cmpd="sng" algn="ctr">
        <a:solidFill>
          <a:schemeClr val="lt1">
            <a:lumMod val="95000"/>
            <a:alpha val="10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tx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tx1"/>
    </cs:fontRef>
    <cs:spPr>
      <a:ln w="9525">
        <a:solidFill>
          <a:schemeClr val="lt1">
            <a:lumMod val="95000"/>
            <a:alpha val="54000"/>
          </a:schemeClr>
        </a:solidFill>
        <a:prstDash val="dash"/>
      </a:ln>
    </cs:spPr>
  </cs:dropLine>
  <cs:errorBar>
    <cs:lnRef idx="0"/>
    <cs:fillRef idx="0"/>
    <cs:effectRef idx="0"/>
    <cs:fontRef idx="minor">
      <a:schemeClr val="tx1"/>
    </cs:fontRef>
    <cs:spPr>
      <a:ln w="9525" cap="flat" cmpd="sng" algn="ctr">
        <a:solidFill>
          <a:schemeClr val="lt1">
            <a:lumMod val="9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lt1">
            <a:lumMod val="95000"/>
            <a:alpha val="10000"/>
          </a:schemeClr>
        </a:solidFill>
        <a:round/>
      </a:ln>
    </cs:spPr>
  </cs:gridlineMajor>
  <cs:gridlineMinor>
    <cs:lnRef idx="0"/>
    <cs:fillRef idx="0"/>
    <cs:effectRef idx="0"/>
    <cs:fontRef idx="minor">
      <a:schemeClr val="tx1"/>
    </cs:fontRef>
    <cs:spPr>
      <a:ln>
        <a:solidFill>
          <a:schemeClr val="lt1">
            <a:lumMod val="95000"/>
            <a:alpha val="5000"/>
          </a:schemeClr>
        </a:solidFill>
      </a:ln>
    </cs:spPr>
  </cs:gridlineMinor>
  <cs:hiLoLine>
    <cs:lnRef idx="0"/>
    <cs:fillRef idx="0"/>
    <cs:effectRef idx="0"/>
    <cs:fontRef idx="minor">
      <a:schemeClr val="tx1"/>
    </cs:fontRef>
    <cs:spPr>
      <a:ln w="9525">
        <a:solidFill>
          <a:schemeClr val="lt1">
            <a:lumMod val="95000"/>
            <a:alpha val="54000"/>
          </a:schemeClr>
        </a:solidFill>
        <a:prstDash val="dash"/>
      </a:ln>
    </cs:spPr>
  </cs:hiLoLine>
  <cs:leaderLine>
    <cs:lnRef idx="0"/>
    <cs:fillRef idx="0"/>
    <cs:effectRef idx="0"/>
    <cs:fontRef idx="minor">
      <a:schemeClr val="tx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tx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tx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tx1"/>
    </cs:fontRef>
  </cs:wall>
</cs:chartStyle>
</file>

<file path=xl/charts/style2.xml><?xml version="1.0" encoding="utf-8"?>
<cs:chartStyle xmlns:cs="http://schemas.microsoft.com/office/drawing/2012/chartStyle" xmlns:a="http://schemas.openxmlformats.org/drawingml/2006/main" id="266">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3.png"/></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104776</xdr:colOff>
      <xdr:row>3</xdr:row>
      <xdr:rowOff>95250</xdr:rowOff>
    </xdr:from>
    <xdr:to>
      <xdr:col>0</xdr:col>
      <xdr:colOff>1676400</xdr:colOff>
      <xdr:row>7</xdr:row>
      <xdr:rowOff>57150</xdr:rowOff>
    </xdr:to>
    <xdr:pic>
      <xdr:nvPicPr>
        <xdr:cNvPr id="2" name="Imag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4776" y="723900"/>
          <a:ext cx="1571624" cy="723900"/>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0</xdr:col>
          <xdr:colOff>0</xdr:colOff>
          <xdr:row>29</xdr:row>
          <xdr:rowOff>38100</xdr:rowOff>
        </xdr:from>
        <xdr:to>
          <xdr:col>5</xdr:col>
          <xdr:colOff>1280160</xdr:colOff>
          <xdr:row>29</xdr:row>
          <xdr:rowOff>533400</xdr:rowOff>
        </xdr:to>
        <xdr:sp macro="" textlink="">
          <xdr:nvSpPr>
            <xdr:cNvPr id="1025" name="Object 1" hidden="1">
              <a:extLst>
                <a:ext uri="{63B3BB69-23CF-44E3-9099-C40C66FF867C}">
                  <a14:compatExt spid="_x0000_s1025"/>
                </a:ext>
                <a:ext uri="{FF2B5EF4-FFF2-40B4-BE49-F238E27FC236}">
                  <a16:creationId xmlns:a16="http://schemas.microsoft.com/office/drawing/2014/main" id="{00000000-0008-0000-0200-000001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oneCellAnchor>
    <xdr:from>
      <xdr:col>0</xdr:col>
      <xdr:colOff>104776</xdr:colOff>
      <xdr:row>36</xdr:row>
      <xdr:rowOff>95250</xdr:rowOff>
    </xdr:from>
    <xdr:ext cx="1571624" cy="723900"/>
    <xdr:pic>
      <xdr:nvPicPr>
        <xdr:cNvPr id="4" name="Image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4776" y="723900"/>
          <a:ext cx="1571624" cy="723900"/>
        </a:xfrm>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0</xdr:col>
          <xdr:colOff>0</xdr:colOff>
          <xdr:row>62</xdr:row>
          <xdr:rowOff>38100</xdr:rowOff>
        </xdr:from>
        <xdr:to>
          <xdr:col>5</xdr:col>
          <xdr:colOff>1280160</xdr:colOff>
          <xdr:row>64</xdr:row>
          <xdr:rowOff>152400</xdr:rowOff>
        </xdr:to>
        <xdr:sp macro="" textlink="">
          <xdr:nvSpPr>
            <xdr:cNvPr id="1026" name="Object 2" hidden="1">
              <a:extLst>
                <a:ext uri="{63B3BB69-23CF-44E3-9099-C40C66FF867C}">
                  <a14:compatExt spid="_x0000_s1026"/>
                </a:ext>
                <a:ext uri="{FF2B5EF4-FFF2-40B4-BE49-F238E27FC236}">
                  <a16:creationId xmlns:a16="http://schemas.microsoft.com/office/drawing/2014/main" id="{00000000-0008-0000-0200-000002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0</xdr:colOff>
      <xdr:row>13</xdr:row>
      <xdr:rowOff>0</xdr:rowOff>
    </xdr:from>
    <xdr:to>
      <xdr:col>4</xdr:col>
      <xdr:colOff>167640</xdr:colOff>
      <xdr:row>28</xdr:row>
      <xdr:rowOff>0</xdr:rowOff>
    </xdr:to>
    <xdr:graphicFrame macro="">
      <xdr:nvGraphicFramePr>
        <xdr:cNvPr id="3" name="Graphique 2">
          <a:extLst>
            <a:ext uri="{FF2B5EF4-FFF2-40B4-BE49-F238E27FC236}">
              <a16:creationId xmlns:a16="http://schemas.microsoft.com/office/drawing/2014/main" id="{EAEA6B78-D55F-44D3-AF83-6A0D4C1FD4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259080</xdr:colOff>
      <xdr:row>12</xdr:row>
      <xdr:rowOff>171450</xdr:rowOff>
    </xdr:from>
    <xdr:to>
      <xdr:col>10</xdr:col>
      <xdr:colOff>76200</xdr:colOff>
      <xdr:row>27</xdr:row>
      <xdr:rowOff>171450</xdr:rowOff>
    </xdr:to>
    <xdr:graphicFrame macro="">
      <xdr:nvGraphicFramePr>
        <xdr:cNvPr id="6" name="Graphique 5">
          <a:extLst>
            <a:ext uri="{FF2B5EF4-FFF2-40B4-BE49-F238E27FC236}">
              <a16:creationId xmlns:a16="http://schemas.microsoft.com/office/drawing/2014/main" id="{7F889C37-F8F8-4AE8-9190-B1F7648E2C3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Dorine Parmentier" refreshedDate="42847.878073148146" createdVersion="6" refreshedVersion="6" minRefreshableVersion="3" recordCount="29">
  <cacheSource type="worksheet">
    <worksheetSource ref="A1:G30" sheet="Livre des NH"/>
  </cacheSource>
  <cacheFields count="7">
    <cacheField name="Date" numFmtId="0">
      <sharedItems containsDate="1" containsMixedTypes="1" minDate="2016-01-05T00:00:00" maxDate="2016-12-20T00:00:00"/>
    </cacheField>
    <cacheField name="Note d'honoraires n°" numFmtId="0">
      <sharedItems containsString="0" containsBlank="1" containsNumber="1" containsInteger="1" minValue="1" maxValue="28"/>
    </cacheField>
    <cacheField name="Client" numFmtId="0">
      <sharedItems containsBlank="1" count="8">
        <s v="BONCLIENT"/>
        <s v="SANS LE SOUS"/>
        <s v="CLIENTSYMPA"/>
        <s v="PAYETARD"/>
        <s v="DEUTSCHE SACHE"/>
        <s v="PAYEMAL"/>
        <s v="PAYEPARFOIS"/>
        <m/>
      </sharedItems>
    </cacheField>
    <cacheField name="Nature" numFmtId="0">
      <sharedItems containsBlank="1"/>
    </cacheField>
    <cacheField name="montant HT" numFmtId="0">
      <sharedItems containsString="0" containsBlank="1" containsNumber="1" minValue="139" maxValue="9402"/>
    </cacheField>
    <cacheField name="TVA applicable" numFmtId="0">
      <sharedItems containsString="0" containsBlank="1" containsNumber="1" minValue="0" maxValue="0.2"/>
    </cacheField>
    <cacheField name="montant TTC" numFmtId="0">
      <sharedItems containsString="0" containsBlank="1" containsNumber="1" minValue="151" maxValue="11282.4"/>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29">
  <r>
    <d v="2016-01-05T00:00:00"/>
    <n v="1"/>
    <x v="0"/>
    <s v="traduction anglais-français"/>
    <n v="7896"/>
    <n v="0.2"/>
    <n v="9475.2000000000007"/>
  </r>
  <r>
    <d v="2016-01-21T00:00:00"/>
    <n v="2"/>
    <x v="1"/>
    <s v="traduction anglais-français"/>
    <n v="565"/>
    <n v="0.2"/>
    <n v="678"/>
  </r>
  <r>
    <d v="2016-02-06T00:00:00"/>
    <n v="3"/>
    <x v="2"/>
    <s v="traduction anglais-français"/>
    <n v="1938"/>
    <n v="0.2"/>
    <n v="2325.6"/>
  </r>
  <r>
    <d v="2016-02-14T00:00:00"/>
    <n v="4"/>
    <x v="3"/>
    <s v="traduction anglais-français"/>
    <n v="1298"/>
    <n v="0.2"/>
    <n v="1557.6"/>
  </r>
  <r>
    <d v="2016-02-22T00:00:00"/>
    <n v="5"/>
    <x v="4"/>
    <s v="traduction allemand-français"/>
    <n v="151"/>
    <n v="0"/>
    <n v="151"/>
  </r>
  <r>
    <d v="2016-03-10T00:00:00"/>
    <n v="6"/>
    <x v="3"/>
    <s v="traduction anglais-français"/>
    <n v="151"/>
    <n v="0.2"/>
    <n v="181.2"/>
  </r>
  <r>
    <d v="2016-03-18T00:00:00"/>
    <n v="7"/>
    <x v="4"/>
    <s v="traduction allemand-français"/>
    <n v="1992"/>
    <n v="0"/>
    <n v="1992"/>
  </r>
  <r>
    <d v="2016-04-03T00:00:00"/>
    <n v="8"/>
    <x v="5"/>
    <s v="traduction anglais-français"/>
    <n v="827"/>
    <n v="0.2"/>
    <n v="992.4"/>
  </r>
  <r>
    <d v="2016-04-19T00:00:00"/>
    <n v="9"/>
    <x v="6"/>
    <s v="traduction anglais-français"/>
    <n v="1352"/>
    <n v="0.2"/>
    <n v="1622.4"/>
  </r>
  <r>
    <d v="2016-04-27T00:00:00"/>
    <n v="10"/>
    <x v="4"/>
    <s v="traduction allemand-français"/>
    <n v="818"/>
    <n v="0"/>
    <n v="818"/>
  </r>
  <r>
    <d v="2016-05-05T00:00:00"/>
    <n v="11"/>
    <x v="0"/>
    <s v="traduction anglais-français"/>
    <n v="1139.45"/>
    <n v="0.2"/>
    <n v="1367.3400000000001"/>
  </r>
  <r>
    <d v="2016-05-13T00:00:00"/>
    <n v="12"/>
    <x v="5"/>
    <s v="traduction anglais-français"/>
    <n v="1248"/>
    <n v="0.2"/>
    <n v="1497.6"/>
  </r>
  <r>
    <d v="2016-05-30T00:00:00"/>
    <n v="13"/>
    <x v="4"/>
    <s v="traduction allemand-français"/>
    <n v="1352"/>
    <n v="0"/>
    <n v="1352"/>
  </r>
  <r>
    <d v="2016-05-31T00:00:00"/>
    <n v="14"/>
    <x v="0"/>
    <s v="traduction anglais-français"/>
    <n v="2502"/>
    <n v="0.2"/>
    <n v="3002.4"/>
  </r>
  <r>
    <d v="2016-06-01T00:00:00"/>
    <n v="15"/>
    <x v="5"/>
    <s v="traduction anglais-français"/>
    <n v="3652"/>
    <n v="0.2"/>
    <n v="4382.3999999999996"/>
  </r>
  <r>
    <d v="2016-06-04T00:00:00"/>
    <n v="16"/>
    <x v="4"/>
    <s v="traduction allemand-français"/>
    <n v="987"/>
    <n v="0"/>
    <n v="987"/>
  </r>
  <r>
    <d v="2016-07-01T00:00:00"/>
    <n v="17"/>
    <x v="6"/>
    <s v="traduction anglais-français"/>
    <n v="2467.5"/>
    <n v="0.2"/>
    <n v="2961"/>
  </r>
  <r>
    <d v="2016-08-01T00:00:00"/>
    <n v="18"/>
    <x v="0"/>
    <s v="traduction anglais-français"/>
    <n v="9402"/>
    <n v="0.2"/>
    <n v="11282.4"/>
  </r>
  <r>
    <d v="2016-09-01T00:00:00"/>
    <n v="19"/>
    <x v="5"/>
    <s v="traduction anglais-français"/>
    <n v="578.79999999999995"/>
    <n v="0.2"/>
    <n v="694.56"/>
  </r>
  <r>
    <d v="2016-09-05T00:00:00"/>
    <n v="20"/>
    <x v="2"/>
    <s v="traduction anglais-français"/>
    <n v="818"/>
    <n v="0.2"/>
    <n v="981.6"/>
  </r>
  <r>
    <d v="2016-09-09T00:00:00"/>
    <n v="21"/>
    <x v="3"/>
    <s v="traduction anglais-français"/>
    <n v="2198"/>
    <n v="0.2"/>
    <n v="2637.6"/>
  </r>
  <r>
    <d v="2016-09-13T00:00:00"/>
    <n v="22"/>
    <x v="5"/>
    <s v="traduction anglais-français"/>
    <n v="2502"/>
    <n v="0.2"/>
    <n v="3002.4"/>
  </r>
  <r>
    <d v="2016-09-17T00:00:00"/>
    <n v="23"/>
    <x v="2"/>
    <s v="traduction anglais-français"/>
    <n v="3652"/>
    <n v="0.2"/>
    <n v="4382.3999999999996"/>
  </r>
  <r>
    <d v="2016-10-12T00:00:00"/>
    <n v="24"/>
    <x v="3"/>
    <s v="traduction anglais-français"/>
    <n v="1138.5"/>
    <n v="0.2"/>
    <n v="1366.2"/>
  </r>
  <r>
    <d v="2016-10-29T00:00:00"/>
    <n v="25"/>
    <x v="4"/>
    <s v="traduction allemand-français"/>
    <n v="766"/>
    <n v="0"/>
    <n v="766"/>
  </r>
  <r>
    <d v="2016-11-15T00:00:00"/>
    <n v="26"/>
    <x v="0"/>
    <s v="traduction anglais-français"/>
    <n v="7102"/>
    <n v="0.2"/>
    <n v="8522.4"/>
  </r>
  <r>
    <d v="2016-12-02T00:00:00"/>
    <n v="27"/>
    <x v="5"/>
    <s v="traduction anglais-français"/>
    <n v="1127.2"/>
    <n v="0.2"/>
    <n v="1352.64"/>
  </r>
  <r>
    <d v="2016-12-19T00:00:00"/>
    <n v="28"/>
    <x v="2"/>
    <s v="traduction anglais-français"/>
    <n v="139"/>
    <n v="0.2"/>
    <n v="166.8"/>
  </r>
  <r>
    <s v="Foreign client: exclusive of VAT"/>
    <m/>
    <x v="7"/>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leau croisé dynamique5" cacheId="14" applyNumberFormats="0" applyBorderFormats="0" applyFontFormats="0" applyPatternFormats="0" applyAlignmentFormats="0" applyWidthHeightFormats="1" dataCaption="Valeurs" updatedVersion="6" minRefreshableVersion="3" useAutoFormatting="1" itemPrintTitles="1" createdVersion="6" indent="0" outline="1" outlineData="1" multipleFieldFilters="0" chartFormat="6">
  <location ref="A3:B11" firstHeaderRow="1" firstDataRow="1" firstDataCol="1"/>
  <pivotFields count="7">
    <pivotField subtotalTop="0" showAll="0"/>
    <pivotField subtotalTop="0" showAll="0"/>
    <pivotField axis="axisRow" subtotalTop="0" showAll="0">
      <items count="9">
        <item x="0"/>
        <item x="2"/>
        <item x="4"/>
        <item x="5"/>
        <item x="6"/>
        <item x="3"/>
        <item x="1"/>
        <item h="1" x="7"/>
        <item t="default"/>
      </items>
    </pivotField>
    <pivotField subtotalTop="0" showAll="0"/>
    <pivotField subtotalTop="0" showAll="0"/>
    <pivotField subtotalTop="0" showAll="0"/>
    <pivotField dataField="1" subtotalTop="0" showAll="0"/>
  </pivotFields>
  <rowFields count="1">
    <field x="2"/>
  </rowFields>
  <rowItems count="8">
    <i>
      <x/>
    </i>
    <i>
      <x v="1"/>
    </i>
    <i>
      <x v="2"/>
    </i>
    <i>
      <x v="3"/>
    </i>
    <i>
      <x v="4"/>
    </i>
    <i>
      <x v="5"/>
    </i>
    <i>
      <x v="6"/>
    </i>
    <i t="grand">
      <x/>
    </i>
  </rowItems>
  <colItems count="1">
    <i/>
  </colItems>
  <dataFields count="1">
    <dataField name="Somme de montant TTC" fld="6" baseField="0" baseItem="0"/>
  </dataFields>
  <chartFormats count="13">
    <chartFormat chart="0" format="0" series="1">
      <pivotArea type="data" outline="0" fieldPosition="0">
        <references count="1">
          <reference field="4294967294" count="1" selected="0">
            <x v="0"/>
          </reference>
        </references>
      </pivotArea>
    </chartFormat>
    <chartFormat chart="2" format="10" series="1">
      <pivotArea type="data" outline="0" fieldPosition="0">
        <references count="1">
          <reference field="4294967294" count="1" selected="0">
            <x v="0"/>
          </reference>
        </references>
      </pivotArea>
    </chartFormat>
    <chartFormat chart="2" format="11">
      <pivotArea type="data" outline="0" fieldPosition="0">
        <references count="2">
          <reference field="4294967294" count="1" selected="0">
            <x v="0"/>
          </reference>
          <reference field="2" count="1" selected="0">
            <x v="0"/>
          </reference>
        </references>
      </pivotArea>
    </chartFormat>
    <chartFormat chart="2" format="12">
      <pivotArea type="data" outline="0" fieldPosition="0">
        <references count="2">
          <reference field="4294967294" count="1" selected="0">
            <x v="0"/>
          </reference>
          <reference field="2" count="1" selected="0">
            <x v="1"/>
          </reference>
        </references>
      </pivotArea>
    </chartFormat>
    <chartFormat chart="2" format="13">
      <pivotArea type="data" outline="0" fieldPosition="0">
        <references count="2">
          <reference field="4294967294" count="1" selected="0">
            <x v="0"/>
          </reference>
          <reference field="2" count="1" selected="0">
            <x v="2"/>
          </reference>
        </references>
      </pivotArea>
    </chartFormat>
    <chartFormat chart="2" format="14">
      <pivotArea type="data" outline="0" fieldPosition="0">
        <references count="2">
          <reference field="4294967294" count="1" selected="0">
            <x v="0"/>
          </reference>
          <reference field="2" count="1" selected="0">
            <x v="3"/>
          </reference>
        </references>
      </pivotArea>
    </chartFormat>
    <chartFormat chart="2" format="15">
      <pivotArea type="data" outline="0" fieldPosition="0">
        <references count="2">
          <reference field="4294967294" count="1" selected="0">
            <x v="0"/>
          </reference>
          <reference field="2" count="1" selected="0">
            <x v="4"/>
          </reference>
        </references>
      </pivotArea>
    </chartFormat>
    <chartFormat chart="2" format="16">
      <pivotArea type="data" outline="0" fieldPosition="0">
        <references count="2">
          <reference field="4294967294" count="1" selected="0">
            <x v="0"/>
          </reference>
          <reference field="2" count="1" selected="0">
            <x v="5"/>
          </reference>
        </references>
      </pivotArea>
    </chartFormat>
    <chartFormat chart="2" format="17">
      <pivotArea type="data" outline="0" fieldPosition="0">
        <references count="2">
          <reference field="4294967294" count="1" selected="0">
            <x v="0"/>
          </reference>
          <reference field="2" count="1" selected="0">
            <x v="6"/>
          </reference>
        </references>
      </pivotArea>
    </chartFormat>
    <chartFormat chart="2" format="18">
      <pivotArea type="data" outline="0" fieldPosition="0">
        <references count="2">
          <reference field="4294967294" count="1" selected="0">
            <x v="0"/>
          </reference>
          <reference field="2" count="1" selected="0">
            <x v="7"/>
          </reference>
        </references>
      </pivotArea>
    </chartFormat>
    <chartFormat chart="3" format="0" series="1">
      <pivotArea type="data" outline="0" fieldPosition="0">
        <references count="1">
          <reference field="4294967294" count="1" selected="0">
            <x v="0"/>
          </reference>
        </references>
      </pivotArea>
    </chartFormat>
    <chartFormat chart="4" format="0" series="1">
      <pivotArea type="data" outline="0" fieldPosition="0">
        <references count="1">
          <reference field="4294967294" count="1" selected="0">
            <x v="0"/>
          </reference>
        </references>
      </pivotArea>
    </chartFormat>
    <chartFormat chart="5" format="0"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8" Type="http://schemas.openxmlformats.org/officeDocument/2006/relationships/package" Target="../embeddings/Microsoft_Word_Document1.docx"/><Relationship Id="rId3" Type="http://schemas.openxmlformats.org/officeDocument/2006/relationships/printerSettings" Target="../printerSettings/printerSettings2.bin"/><Relationship Id="rId7" Type="http://schemas.openxmlformats.org/officeDocument/2006/relationships/image" Target="../media/image1.emf"/><Relationship Id="rId2" Type="http://schemas.openxmlformats.org/officeDocument/2006/relationships/hyperlink" Target="mailto:translations@earlybird.com" TargetMode="External"/><Relationship Id="rId1" Type="http://schemas.openxmlformats.org/officeDocument/2006/relationships/hyperlink" Target="mailto:translations@earlybird.com" TargetMode="External"/><Relationship Id="rId6" Type="http://schemas.openxmlformats.org/officeDocument/2006/relationships/package" Target="../embeddings/Microsoft_Word_Document.docx"/><Relationship Id="rId5" Type="http://schemas.openxmlformats.org/officeDocument/2006/relationships/vmlDrawing" Target="../drawings/vmlDrawing1.vml"/><Relationship Id="rId4" Type="http://schemas.openxmlformats.org/officeDocument/2006/relationships/drawing" Target="../drawings/drawing1.xml"/><Relationship Id="rId9" Type="http://schemas.openxmlformats.org/officeDocument/2006/relationships/image" Target="../media/image2.emf"/></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6"/>
  <sheetViews>
    <sheetView topLeftCell="A4" workbookViewId="0">
      <selection activeCell="H20" sqref="H20"/>
    </sheetView>
  </sheetViews>
  <sheetFormatPr baseColWidth="10" defaultRowHeight="14.4" x14ac:dyDescent="0.3"/>
  <cols>
    <col min="1" max="1" width="37.88671875" customWidth="1"/>
    <col min="2" max="2" width="18.33203125" customWidth="1"/>
    <col min="7" max="7" width="15.88671875" customWidth="1"/>
    <col min="8" max="8" width="13.88671875" customWidth="1"/>
    <col min="10" max="10" width="16" customWidth="1"/>
    <col min="11" max="11" width="15.109375" customWidth="1"/>
    <col min="12" max="12" width="14.44140625" customWidth="1"/>
    <col min="13" max="13" width="16.5546875" customWidth="1"/>
    <col min="14" max="14" width="13.6640625" customWidth="1"/>
  </cols>
  <sheetData>
    <row r="1" spans="1:13" ht="19.5" customHeight="1" x14ac:dyDescent="0.3"/>
    <row r="2" spans="1:13" ht="23.25" customHeight="1" x14ac:dyDescent="0.45">
      <c r="A2" s="28" t="s">
        <v>21</v>
      </c>
      <c r="B2" s="2"/>
    </row>
    <row r="3" spans="1:13" x14ac:dyDescent="0.3">
      <c r="B3" s="2"/>
    </row>
    <row r="4" spans="1:13" ht="15" thickBot="1" x14ac:dyDescent="0.35">
      <c r="D4" s="71" t="s">
        <v>14</v>
      </c>
      <c r="E4" s="71"/>
      <c r="F4" s="18">
        <v>0.85</v>
      </c>
      <c r="I4" s="71" t="s">
        <v>14</v>
      </c>
      <c r="J4" s="71"/>
      <c r="K4" s="13">
        <v>0.11</v>
      </c>
    </row>
    <row r="5" spans="1:13" ht="21" thickTop="1" thickBot="1" x14ac:dyDescent="0.45">
      <c r="A5" s="14" t="s">
        <v>0</v>
      </c>
      <c r="D5" s="73" t="s">
        <v>12</v>
      </c>
      <c r="E5" s="73"/>
      <c r="F5" s="73"/>
      <c r="G5" s="73"/>
      <c r="H5" s="73"/>
      <c r="I5" s="72" t="s">
        <v>13</v>
      </c>
      <c r="J5" s="72"/>
      <c r="K5" s="72"/>
    </row>
    <row r="6" spans="1:13" ht="15" thickTop="1" x14ac:dyDescent="0.3">
      <c r="A6" s="9" t="s">
        <v>17</v>
      </c>
      <c r="B6" s="8" t="s">
        <v>1</v>
      </c>
      <c r="C6" s="8" t="s">
        <v>8</v>
      </c>
      <c r="D6" s="9" t="s">
        <v>9</v>
      </c>
      <c r="E6" s="9" t="s">
        <v>10</v>
      </c>
      <c r="F6" s="9" t="s">
        <v>11</v>
      </c>
      <c r="G6" s="9" t="s">
        <v>19</v>
      </c>
      <c r="H6" s="9" t="s">
        <v>20</v>
      </c>
      <c r="I6" s="92" t="s">
        <v>9</v>
      </c>
      <c r="J6" s="9" t="s">
        <v>10</v>
      </c>
      <c r="K6" s="9" t="s">
        <v>11</v>
      </c>
      <c r="L6" s="9" t="s">
        <v>19</v>
      </c>
      <c r="M6" s="9" t="s">
        <v>20</v>
      </c>
    </row>
    <row r="7" spans="1:13" x14ac:dyDescent="0.3">
      <c r="A7" s="9" t="s">
        <v>5</v>
      </c>
      <c r="B7" s="4">
        <v>0.1</v>
      </c>
      <c r="C7" s="6" t="s">
        <v>5</v>
      </c>
      <c r="D7" s="3">
        <v>45</v>
      </c>
      <c r="E7" s="3">
        <v>315</v>
      </c>
      <c r="F7" s="17">
        <f t="shared" ref="F7:F13" si="0">$E7/$E$14</f>
        <v>7.418747056052756E-2</v>
      </c>
      <c r="G7" s="20">
        <f t="shared" ref="G7:G13" si="1">$E7*$B7*$F$4</f>
        <v>26.774999999999999</v>
      </c>
      <c r="H7" s="21">
        <f t="shared" ref="H7:H13" si="2">$G7*$F$4</f>
        <v>22.758749999999999</v>
      </c>
      <c r="I7" s="93">
        <v>14</v>
      </c>
      <c r="J7" s="3">
        <v>84</v>
      </c>
      <c r="K7" s="17">
        <v>0.02</v>
      </c>
      <c r="L7" s="20">
        <f t="shared" ref="L7:L13" si="3">$J7*$B7</f>
        <v>8.4</v>
      </c>
      <c r="M7" s="25">
        <f t="shared" ref="M7:M13" si="4">$L7*$K$4</f>
        <v>0.92400000000000004</v>
      </c>
    </row>
    <row r="8" spans="1:13" x14ac:dyDescent="0.3">
      <c r="A8" s="10">
        <v>1</v>
      </c>
      <c r="B8" s="4">
        <v>0.25</v>
      </c>
      <c r="C8" s="7">
        <v>1</v>
      </c>
      <c r="D8" s="3">
        <v>34</v>
      </c>
      <c r="E8" s="3">
        <v>228</v>
      </c>
      <c r="F8" s="17">
        <f t="shared" si="0"/>
        <v>5.3697597739048517E-2</v>
      </c>
      <c r="G8" s="20">
        <f t="shared" si="1"/>
        <v>48.449999999999996</v>
      </c>
      <c r="H8" s="21">
        <f t="shared" si="2"/>
        <v>41.182499999999997</v>
      </c>
      <c r="I8" s="93">
        <v>21</v>
      </c>
      <c r="J8" s="3">
        <v>140</v>
      </c>
      <c r="K8" s="17">
        <v>0.03</v>
      </c>
      <c r="L8" s="20">
        <f t="shared" si="3"/>
        <v>35</v>
      </c>
      <c r="M8" s="25">
        <f t="shared" si="4"/>
        <v>3.85</v>
      </c>
    </row>
    <row r="9" spans="1:13" x14ac:dyDescent="0.3">
      <c r="A9" s="11" t="s">
        <v>2</v>
      </c>
      <c r="B9" s="4">
        <v>0.3</v>
      </c>
      <c r="C9" s="6" t="s">
        <v>2</v>
      </c>
      <c r="D9" s="3">
        <v>19</v>
      </c>
      <c r="E9" s="3">
        <v>130</v>
      </c>
      <c r="F9" s="17">
        <f t="shared" si="0"/>
        <v>3.0617051342439944E-2</v>
      </c>
      <c r="G9" s="20">
        <f t="shared" si="1"/>
        <v>33.15</v>
      </c>
      <c r="H9" s="21">
        <f t="shared" si="2"/>
        <v>28.177499999999998</v>
      </c>
      <c r="I9" s="93">
        <v>31</v>
      </c>
      <c r="J9" s="3">
        <v>210</v>
      </c>
      <c r="K9" s="17">
        <v>0.05</v>
      </c>
      <c r="L9" s="20">
        <f t="shared" si="3"/>
        <v>63</v>
      </c>
      <c r="M9" s="25">
        <f t="shared" si="4"/>
        <v>6.93</v>
      </c>
    </row>
    <row r="10" spans="1:13" x14ac:dyDescent="0.3">
      <c r="A10" s="9" t="s">
        <v>3</v>
      </c>
      <c r="B10" s="4">
        <v>0.6</v>
      </c>
      <c r="C10" s="5" t="s">
        <v>3</v>
      </c>
      <c r="D10" s="3">
        <v>70</v>
      </c>
      <c r="E10" s="3">
        <v>468</v>
      </c>
      <c r="F10" s="17">
        <f t="shared" si="0"/>
        <v>0.11022138483278379</v>
      </c>
      <c r="G10" s="20">
        <f t="shared" si="1"/>
        <v>238.68</v>
      </c>
      <c r="H10" s="21">
        <f t="shared" si="2"/>
        <v>202.87800000000001</v>
      </c>
      <c r="I10" s="93">
        <v>14</v>
      </c>
      <c r="J10" s="3">
        <v>96</v>
      </c>
      <c r="K10" s="17">
        <v>0.02</v>
      </c>
      <c r="L10" s="20">
        <f t="shared" si="3"/>
        <v>57.599999999999994</v>
      </c>
      <c r="M10" s="25">
        <f t="shared" si="4"/>
        <v>6.3359999999999994</v>
      </c>
    </row>
    <row r="11" spans="1:13" x14ac:dyDescent="0.3">
      <c r="A11" s="9" t="s">
        <v>4</v>
      </c>
      <c r="B11" s="4">
        <v>1</v>
      </c>
      <c r="C11" s="5" t="s">
        <v>15</v>
      </c>
      <c r="D11" s="3">
        <v>109</v>
      </c>
      <c r="E11" s="3">
        <v>727</v>
      </c>
      <c r="F11" s="17">
        <f t="shared" si="0"/>
        <v>0.17121997173810646</v>
      </c>
      <c r="G11" s="20">
        <f t="shared" si="1"/>
        <v>617.94999999999993</v>
      </c>
      <c r="H11" s="21">
        <f t="shared" si="2"/>
        <v>525.25749999999994</v>
      </c>
      <c r="I11" s="93">
        <v>68</v>
      </c>
      <c r="J11" s="3">
        <v>458</v>
      </c>
      <c r="K11" s="17">
        <v>0.11</v>
      </c>
      <c r="L11" s="20">
        <f t="shared" si="3"/>
        <v>458</v>
      </c>
      <c r="M11" s="25">
        <f t="shared" si="4"/>
        <v>50.38</v>
      </c>
    </row>
    <row r="12" spans="1:13" x14ac:dyDescent="0.3">
      <c r="A12" s="9"/>
      <c r="B12" s="19">
        <v>1</v>
      </c>
      <c r="C12" s="5" t="s">
        <v>16</v>
      </c>
      <c r="D12" s="3">
        <v>118</v>
      </c>
      <c r="E12" s="3">
        <v>789</v>
      </c>
      <c r="F12" s="17">
        <f t="shared" si="0"/>
        <v>0.18582195007065475</v>
      </c>
      <c r="G12" s="20">
        <f t="shared" si="1"/>
        <v>670.65</v>
      </c>
      <c r="H12" s="21">
        <f t="shared" si="2"/>
        <v>570.05250000000001</v>
      </c>
      <c r="I12" s="93">
        <v>13</v>
      </c>
      <c r="J12" s="3">
        <v>89</v>
      </c>
      <c r="K12" s="17">
        <v>0.02</v>
      </c>
      <c r="L12" s="20">
        <f t="shared" si="3"/>
        <v>89</v>
      </c>
      <c r="M12" s="25">
        <f t="shared" si="4"/>
        <v>9.7900000000000009</v>
      </c>
    </row>
    <row r="13" spans="1:13" x14ac:dyDescent="0.3">
      <c r="A13" s="9" t="s">
        <v>6</v>
      </c>
      <c r="B13" s="4">
        <v>1</v>
      </c>
      <c r="C13" s="5"/>
      <c r="D13" s="3">
        <v>237</v>
      </c>
      <c r="E13" s="3">
        <v>1589</v>
      </c>
      <c r="F13" s="17">
        <f t="shared" si="0"/>
        <v>0.37423457371643898</v>
      </c>
      <c r="G13" s="20">
        <f t="shared" si="1"/>
        <v>1350.6499999999999</v>
      </c>
      <c r="H13" s="21">
        <f t="shared" si="2"/>
        <v>1148.0524999999998</v>
      </c>
      <c r="I13" s="93">
        <v>119</v>
      </c>
      <c r="J13" s="3">
        <v>798</v>
      </c>
      <c r="K13" s="17">
        <v>0.19</v>
      </c>
      <c r="L13" s="20">
        <f t="shared" si="3"/>
        <v>798</v>
      </c>
      <c r="M13" s="25">
        <f t="shared" si="4"/>
        <v>87.78</v>
      </c>
    </row>
    <row r="14" spans="1:13" ht="16.2" thickBot="1" x14ac:dyDescent="0.35">
      <c r="A14" s="15" t="s">
        <v>7</v>
      </c>
      <c r="B14" s="12"/>
      <c r="C14" s="12"/>
      <c r="D14" s="16">
        <v>587</v>
      </c>
      <c r="E14" s="16">
        <v>4246</v>
      </c>
      <c r="F14" s="16">
        <v>100</v>
      </c>
      <c r="G14" s="22">
        <f>SUM(G7:G13)</f>
        <v>2986.3049999999994</v>
      </c>
      <c r="H14" s="23">
        <f>SUM(H7:H13)</f>
        <v>2538.3592499999995</v>
      </c>
      <c r="I14" s="94">
        <v>267</v>
      </c>
      <c r="J14" s="16">
        <v>1875</v>
      </c>
      <c r="K14" s="29" t="s">
        <v>30</v>
      </c>
      <c r="L14" s="22">
        <f>SUM(L7:L13)</f>
        <v>1509</v>
      </c>
      <c r="M14" s="24">
        <f>SUM(M7:M13)</f>
        <v>165.99</v>
      </c>
    </row>
    <row r="15" spans="1:13" ht="34.5" customHeight="1" thickTop="1" x14ac:dyDescent="0.3">
      <c r="F15" s="26" t="s">
        <v>18</v>
      </c>
      <c r="G15" s="27">
        <f>SUM(H14,M14)</f>
        <v>2704.3492499999993</v>
      </c>
      <c r="H15" s="1"/>
    </row>
    <row r="16" spans="1:13" x14ac:dyDescent="0.3">
      <c r="J16" s="31" t="s">
        <v>31</v>
      </c>
      <c r="K16" s="30"/>
      <c r="L16" s="30"/>
      <c r="M16" s="30"/>
    </row>
  </sheetData>
  <mergeCells count="4">
    <mergeCell ref="I4:J4"/>
    <mergeCell ref="I5:K5"/>
    <mergeCell ref="D5:H5"/>
    <mergeCell ref="D4:E4"/>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N8"/>
  <sheetViews>
    <sheetView tabSelected="1" topLeftCell="I1" workbookViewId="0">
      <selection activeCell="K6" sqref="K6"/>
    </sheetView>
  </sheetViews>
  <sheetFormatPr baseColWidth="10" defaultRowHeight="14.4" x14ac:dyDescent="0.3"/>
  <cols>
    <col min="10" max="10" width="19.5546875" customWidth="1"/>
  </cols>
  <sheetData>
    <row r="2" spans="1:14" ht="22.2" x14ac:dyDescent="0.45">
      <c r="A2" s="28" t="s">
        <v>32</v>
      </c>
    </row>
    <row r="5" spans="1:14" ht="17.399999999999999" x14ac:dyDescent="0.3">
      <c r="J5" s="74" t="s">
        <v>25</v>
      </c>
      <c r="K5" s="75"/>
      <c r="L5" s="75"/>
      <c r="M5" s="75"/>
      <c r="N5" s="76"/>
    </row>
    <row r="6" spans="1:14" x14ac:dyDescent="0.3">
      <c r="J6" s="32" t="s">
        <v>24</v>
      </c>
      <c r="K6" s="33" t="s">
        <v>26</v>
      </c>
      <c r="L6" s="33" t="s">
        <v>27</v>
      </c>
      <c r="M6" s="33" t="s">
        <v>23</v>
      </c>
      <c r="N6" s="34" t="s">
        <v>28</v>
      </c>
    </row>
    <row r="7" spans="1:14" x14ac:dyDescent="0.3">
      <c r="J7" s="35"/>
      <c r="K7" s="36">
        <v>0.12</v>
      </c>
      <c r="L7" s="37">
        <f>J7*K7</f>
        <v>0</v>
      </c>
      <c r="M7" s="38">
        <v>0.2</v>
      </c>
      <c r="N7" s="39">
        <f>L7+M7*L7</f>
        <v>0</v>
      </c>
    </row>
    <row r="8" spans="1:14" x14ac:dyDescent="0.3">
      <c r="J8" s="40"/>
      <c r="K8" s="41">
        <v>0.12</v>
      </c>
      <c r="L8" s="42">
        <f>J8*K8</f>
        <v>0</v>
      </c>
      <c r="M8" s="43">
        <v>0.1</v>
      </c>
      <c r="N8" s="44">
        <f>L8+M8*L8</f>
        <v>0</v>
      </c>
    </row>
  </sheetData>
  <mergeCells count="1">
    <mergeCell ref="J5:N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F65"/>
  <sheetViews>
    <sheetView workbookViewId="0">
      <selection activeCell="D67" sqref="D67"/>
    </sheetView>
  </sheetViews>
  <sheetFormatPr baseColWidth="10" defaultRowHeight="14.4" x14ac:dyDescent="0.3"/>
  <cols>
    <col min="1" max="1" width="26.109375" customWidth="1"/>
    <col min="2" max="2" width="14.44140625" customWidth="1"/>
    <col min="3" max="3" width="15.33203125" customWidth="1"/>
    <col min="4" max="4" width="15.5546875" customWidth="1"/>
    <col min="5" max="5" width="13" customWidth="1"/>
    <col min="6" max="6" width="19.6640625" customWidth="1"/>
  </cols>
  <sheetData>
    <row r="2" spans="1:6" ht="19.8" x14ac:dyDescent="0.4">
      <c r="A2" s="45" t="s">
        <v>22</v>
      </c>
    </row>
    <row r="3" spans="1:6" x14ac:dyDescent="0.3">
      <c r="A3" s="54"/>
      <c r="B3" s="55"/>
      <c r="C3" s="55"/>
      <c r="D3" s="55"/>
      <c r="E3" s="55"/>
      <c r="F3" s="56"/>
    </row>
    <row r="4" spans="1:6" x14ac:dyDescent="0.3">
      <c r="A4" s="57"/>
      <c r="B4" s="58" t="s">
        <v>33</v>
      </c>
      <c r="C4" s="58"/>
      <c r="D4" s="58"/>
      <c r="E4" s="58"/>
      <c r="F4" s="59"/>
    </row>
    <row r="5" spans="1:6" x14ac:dyDescent="0.3">
      <c r="A5" s="57"/>
      <c r="B5" s="58" t="s">
        <v>34</v>
      </c>
      <c r="C5" s="58"/>
      <c r="D5" s="58"/>
      <c r="E5" s="58"/>
      <c r="F5" s="59"/>
    </row>
    <row r="6" spans="1:6" x14ac:dyDescent="0.3">
      <c r="A6" s="57"/>
      <c r="B6" s="58" t="s">
        <v>35</v>
      </c>
      <c r="C6" s="58"/>
      <c r="D6" s="58"/>
      <c r="E6" s="58"/>
      <c r="F6" s="59"/>
    </row>
    <row r="7" spans="1:6" x14ac:dyDescent="0.3">
      <c r="A7" s="57"/>
      <c r="B7" s="60" t="s">
        <v>36</v>
      </c>
      <c r="C7" s="58"/>
      <c r="D7" s="58"/>
      <c r="E7" s="58"/>
      <c r="F7" s="59"/>
    </row>
    <row r="8" spans="1:6" x14ac:dyDescent="0.3">
      <c r="A8" s="57"/>
      <c r="B8" s="61" t="s">
        <v>37</v>
      </c>
      <c r="C8" s="58"/>
      <c r="D8" s="58"/>
      <c r="E8" s="58"/>
      <c r="F8" s="59"/>
    </row>
    <row r="9" spans="1:6" x14ac:dyDescent="0.3">
      <c r="A9" s="57"/>
      <c r="B9" s="58"/>
      <c r="C9" s="62" t="s">
        <v>38</v>
      </c>
      <c r="D9" s="58"/>
      <c r="E9" s="58"/>
      <c r="F9" s="59"/>
    </row>
    <row r="10" spans="1:6" x14ac:dyDescent="0.3">
      <c r="A10" s="57"/>
      <c r="B10" s="58"/>
      <c r="C10" s="58"/>
      <c r="D10" s="58"/>
      <c r="E10" s="58"/>
      <c r="F10" s="59"/>
    </row>
    <row r="11" spans="1:6" x14ac:dyDescent="0.3">
      <c r="A11" s="57"/>
      <c r="B11" s="58"/>
      <c r="C11" s="58"/>
      <c r="D11" s="58"/>
      <c r="E11" s="58" t="s">
        <v>29</v>
      </c>
      <c r="F11" s="59"/>
    </row>
    <row r="12" spans="1:6" x14ac:dyDescent="0.3">
      <c r="A12" s="57"/>
      <c r="B12" s="58"/>
      <c r="C12" s="58"/>
      <c r="D12" s="58"/>
      <c r="E12" s="58" t="s">
        <v>39</v>
      </c>
      <c r="F12" s="59"/>
    </row>
    <row r="13" spans="1:6" x14ac:dyDescent="0.3">
      <c r="A13" s="57"/>
      <c r="B13" s="58"/>
      <c r="C13" s="58"/>
      <c r="D13" s="58"/>
      <c r="E13" s="58" t="s">
        <v>40</v>
      </c>
      <c r="F13" s="59"/>
    </row>
    <row r="14" spans="1:6" x14ac:dyDescent="0.3">
      <c r="A14" s="57"/>
      <c r="B14" s="58"/>
      <c r="C14" s="58"/>
      <c r="D14" s="58"/>
      <c r="E14" s="58" t="s">
        <v>41</v>
      </c>
      <c r="F14" s="59"/>
    </row>
    <row r="15" spans="1:6" x14ac:dyDescent="0.3">
      <c r="A15" s="57"/>
      <c r="B15" s="58"/>
      <c r="C15" s="58"/>
      <c r="D15" s="58"/>
      <c r="E15" s="58"/>
      <c r="F15" s="59"/>
    </row>
    <row r="16" spans="1:6" ht="19.8" x14ac:dyDescent="0.4">
      <c r="A16" s="57"/>
      <c r="B16" s="63"/>
      <c r="C16" s="64" t="s">
        <v>42</v>
      </c>
      <c r="D16" s="64"/>
      <c r="E16" s="58"/>
      <c r="F16" s="59"/>
    </row>
    <row r="17" spans="1:6" x14ac:dyDescent="0.3">
      <c r="A17" s="57"/>
      <c r="B17" s="58"/>
      <c r="C17" s="58"/>
      <c r="D17" s="58"/>
      <c r="E17" s="58"/>
      <c r="F17" s="59"/>
    </row>
    <row r="18" spans="1:6" x14ac:dyDescent="0.3">
      <c r="A18" s="57"/>
      <c r="B18" s="65" t="s">
        <v>43</v>
      </c>
      <c r="C18" s="65"/>
      <c r="D18" s="58"/>
      <c r="E18" s="58"/>
      <c r="F18" s="59"/>
    </row>
    <row r="19" spans="1:6" x14ac:dyDescent="0.3">
      <c r="A19" s="57"/>
      <c r="B19" s="58"/>
      <c r="C19" s="58"/>
      <c r="D19" s="58"/>
      <c r="E19" s="58"/>
      <c r="F19" s="59"/>
    </row>
    <row r="20" spans="1:6" x14ac:dyDescent="0.3">
      <c r="A20" s="50" t="s">
        <v>45</v>
      </c>
      <c r="B20" s="50" t="s">
        <v>24</v>
      </c>
      <c r="C20" s="51" t="s">
        <v>26</v>
      </c>
      <c r="D20" s="51" t="s">
        <v>27</v>
      </c>
      <c r="E20" s="51" t="s">
        <v>23</v>
      </c>
      <c r="F20" s="52" t="s">
        <v>28</v>
      </c>
    </row>
    <row r="21" spans="1:6" ht="18" x14ac:dyDescent="0.35">
      <c r="A21" s="49" t="s">
        <v>44</v>
      </c>
      <c r="B21" s="46">
        <v>3720</v>
      </c>
      <c r="C21" s="47">
        <v>0.12</v>
      </c>
      <c r="D21" s="37">
        <f>B21*C21</f>
        <v>446.4</v>
      </c>
      <c r="E21" s="48">
        <v>0.2</v>
      </c>
      <c r="F21" s="53">
        <f>D21+E21*D21</f>
        <v>535.67999999999995</v>
      </c>
    </row>
    <row r="22" spans="1:6" x14ac:dyDescent="0.3">
      <c r="A22" s="57"/>
      <c r="B22" s="58"/>
      <c r="C22" s="58"/>
      <c r="D22" s="58"/>
      <c r="E22" s="58"/>
      <c r="F22" s="59"/>
    </row>
    <row r="23" spans="1:6" ht="15.75" customHeight="1" x14ac:dyDescent="0.3">
      <c r="A23" s="78" t="s">
        <v>46</v>
      </c>
      <c r="B23" s="79"/>
      <c r="C23" s="79"/>
      <c r="D23" s="79"/>
      <c r="E23" s="79"/>
      <c r="F23" s="80"/>
    </row>
    <row r="24" spans="1:6" ht="54.75" customHeight="1" x14ac:dyDescent="0.3">
      <c r="A24" s="78"/>
      <c r="B24" s="79"/>
      <c r="C24" s="79"/>
      <c r="D24" s="79"/>
      <c r="E24" s="79"/>
      <c r="F24" s="80"/>
    </row>
    <row r="25" spans="1:6" x14ac:dyDescent="0.3">
      <c r="A25" s="57"/>
      <c r="B25" s="58"/>
      <c r="C25" s="58"/>
      <c r="D25" s="58"/>
      <c r="E25" s="58"/>
      <c r="F25" s="59"/>
    </row>
    <row r="26" spans="1:6" x14ac:dyDescent="0.3">
      <c r="A26" s="57"/>
      <c r="B26" s="58"/>
      <c r="C26" s="66" t="s">
        <v>47</v>
      </c>
      <c r="D26" s="66"/>
      <c r="E26" s="66"/>
      <c r="F26" s="59"/>
    </row>
    <row r="27" spans="1:6" ht="18" customHeight="1" x14ac:dyDescent="0.3">
      <c r="A27" s="57"/>
      <c r="B27" s="66" t="s">
        <v>48</v>
      </c>
      <c r="C27" s="66"/>
      <c r="D27" s="66" t="s">
        <v>49</v>
      </c>
      <c r="E27" s="58"/>
      <c r="F27" s="59"/>
    </row>
    <row r="28" spans="1:6" x14ac:dyDescent="0.3">
      <c r="A28" s="57"/>
      <c r="B28" s="66" t="s">
        <v>50</v>
      </c>
      <c r="C28" s="66" t="s">
        <v>35</v>
      </c>
      <c r="D28" s="66"/>
      <c r="E28" s="58"/>
      <c r="F28" s="59"/>
    </row>
    <row r="29" spans="1:6" x14ac:dyDescent="0.3">
      <c r="A29" s="57"/>
      <c r="B29" s="58"/>
      <c r="C29" s="58"/>
      <c r="D29" s="58"/>
      <c r="E29" s="58"/>
      <c r="F29" s="59"/>
    </row>
    <row r="30" spans="1:6" ht="51" customHeight="1" x14ac:dyDescent="0.3">
      <c r="A30" s="81"/>
      <c r="B30" s="82"/>
      <c r="C30" s="82"/>
      <c r="D30" s="82"/>
      <c r="E30" s="82"/>
      <c r="F30" s="83"/>
    </row>
    <row r="31" spans="1:6" x14ac:dyDescent="0.3">
      <c r="A31" s="57"/>
      <c r="B31" s="58"/>
      <c r="C31" s="58"/>
      <c r="D31" s="58"/>
      <c r="E31" s="58"/>
      <c r="F31" s="59"/>
    </row>
    <row r="32" spans="1:6" x14ac:dyDescent="0.3">
      <c r="A32" s="67"/>
      <c r="B32" s="68"/>
      <c r="C32" s="68"/>
      <c r="D32" s="68"/>
      <c r="E32" s="68"/>
      <c r="F32" s="69"/>
    </row>
    <row r="33" spans="1:6" x14ac:dyDescent="0.3">
      <c r="A33" s="77"/>
      <c r="B33" s="77"/>
      <c r="C33" s="77"/>
      <c r="D33" s="77"/>
      <c r="E33" s="77"/>
      <c r="F33" s="77"/>
    </row>
    <row r="35" spans="1:6" ht="19.8" x14ac:dyDescent="0.4">
      <c r="A35" s="45" t="s">
        <v>51</v>
      </c>
    </row>
    <row r="36" spans="1:6" x14ac:dyDescent="0.3">
      <c r="A36" s="54"/>
      <c r="B36" s="55"/>
      <c r="C36" s="55"/>
      <c r="D36" s="55"/>
      <c r="E36" s="55"/>
      <c r="F36" s="56"/>
    </row>
    <row r="37" spans="1:6" x14ac:dyDescent="0.3">
      <c r="A37" s="57"/>
      <c r="B37" s="58" t="s">
        <v>33</v>
      </c>
      <c r="C37" s="58"/>
      <c r="D37" s="58"/>
      <c r="E37" s="58"/>
      <c r="F37" s="59"/>
    </row>
    <row r="38" spans="1:6" x14ac:dyDescent="0.3">
      <c r="A38" s="57"/>
      <c r="B38" s="58" t="s">
        <v>34</v>
      </c>
      <c r="C38" s="58"/>
      <c r="D38" s="58"/>
      <c r="E38" s="58"/>
      <c r="F38" s="59"/>
    </row>
    <row r="39" spans="1:6" x14ac:dyDescent="0.3">
      <c r="A39" s="57"/>
      <c r="B39" s="58" t="s">
        <v>35</v>
      </c>
      <c r="C39" s="58"/>
      <c r="D39" s="58"/>
      <c r="E39" s="58"/>
      <c r="F39" s="59"/>
    </row>
    <row r="40" spans="1:6" x14ac:dyDescent="0.3">
      <c r="A40" s="57"/>
      <c r="B40" s="60" t="s">
        <v>36</v>
      </c>
      <c r="C40" s="58"/>
      <c r="D40" s="58"/>
      <c r="E40" s="58"/>
      <c r="F40" s="59"/>
    </row>
    <row r="41" spans="1:6" x14ac:dyDescent="0.3">
      <c r="A41" s="57"/>
      <c r="B41" s="61" t="s">
        <v>37</v>
      </c>
      <c r="C41" s="58"/>
      <c r="D41" s="58"/>
      <c r="E41" s="58"/>
      <c r="F41" s="59"/>
    </row>
    <row r="42" spans="1:6" x14ac:dyDescent="0.3">
      <c r="A42" s="57"/>
      <c r="B42" s="58"/>
      <c r="C42" s="62" t="s">
        <v>38</v>
      </c>
      <c r="D42" s="58"/>
      <c r="E42" s="58"/>
      <c r="F42" s="59"/>
    </row>
    <row r="43" spans="1:6" x14ac:dyDescent="0.3">
      <c r="A43" s="57"/>
      <c r="B43" s="58"/>
      <c r="C43" s="58"/>
      <c r="D43" s="58"/>
      <c r="E43" s="58"/>
      <c r="F43" s="59"/>
    </row>
    <row r="44" spans="1:6" x14ac:dyDescent="0.3">
      <c r="A44" s="57"/>
      <c r="B44" s="58"/>
      <c r="C44" s="58"/>
      <c r="D44" s="58"/>
      <c r="E44" s="58" t="s">
        <v>52</v>
      </c>
      <c r="F44" s="59"/>
    </row>
    <row r="45" spans="1:6" x14ac:dyDescent="0.3">
      <c r="A45" s="57"/>
      <c r="B45" s="58"/>
      <c r="C45" s="58"/>
      <c r="D45" s="58"/>
      <c r="E45" s="58" t="s">
        <v>53</v>
      </c>
      <c r="F45" s="59"/>
    </row>
    <row r="46" spans="1:6" x14ac:dyDescent="0.3">
      <c r="A46" s="57"/>
      <c r="B46" s="58"/>
      <c r="C46" s="58"/>
      <c r="D46" s="58"/>
      <c r="E46" s="58" t="s">
        <v>54</v>
      </c>
      <c r="F46" s="59"/>
    </row>
    <row r="47" spans="1:6" x14ac:dyDescent="0.3">
      <c r="A47" s="57"/>
      <c r="B47" s="58"/>
      <c r="C47" s="58"/>
      <c r="D47" s="58"/>
      <c r="E47" s="58" t="s">
        <v>41</v>
      </c>
      <c r="F47" s="59"/>
    </row>
    <row r="48" spans="1:6" x14ac:dyDescent="0.3">
      <c r="A48" s="57"/>
      <c r="B48" s="58"/>
      <c r="C48" s="58"/>
      <c r="D48" s="58"/>
      <c r="E48" s="58"/>
      <c r="F48" s="59"/>
    </row>
    <row r="49" spans="1:6" ht="19.8" x14ac:dyDescent="0.4">
      <c r="A49" s="57"/>
      <c r="B49" s="63"/>
      <c r="C49" s="64" t="s">
        <v>55</v>
      </c>
      <c r="D49" s="64"/>
      <c r="E49" s="58"/>
      <c r="F49" s="59"/>
    </row>
    <row r="50" spans="1:6" x14ac:dyDescent="0.3">
      <c r="A50" s="57"/>
      <c r="B50" s="58"/>
      <c r="C50" s="58"/>
      <c r="D50" s="58"/>
      <c r="E50" s="58"/>
      <c r="F50" s="59"/>
    </row>
    <row r="51" spans="1:6" x14ac:dyDescent="0.3">
      <c r="A51" s="57"/>
      <c r="B51" s="65" t="s">
        <v>56</v>
      </c>
      <c r="C51" s="65"/>
      <c r="D51" s="58"/>
      <c r="E51" s="58"/>
      <c r="F51" s="59"/>
    </row>
    <row r="52" spans="1:6" x14ac:dyDescent="0.3">
      <c r="A52" s="57"/>
      <c r="B52" s="58"/>
      <c r="C52" s="58"/>
      <c r="D52" s="58"/>
      <c r="E52" s="58"/>
      <c r="F52" s="59"/>
    </row>
    <row r="53" spans="1:6" x14ac:dyDescent="0.3">
      <c r="A53" s="50" t="s">
        <v>45</v>
      </c>
      <c r="B53" s="50" t="s">
        <v>24</v>
      </c>
      <c r="C53" s="51" t="s">
        <v>26</v>
      </c>
      <c r="D53" s="51" t="s">
        <v>27</v>
      </c>
      <c r="E53" s="51" t="s">
        <v>23</v>
      </c>
      <c r="F53" s="52" t="s">
        <v>28</v>
      </c>
    </row>
    <row r="54" spans="1:6" ht="18" x14ac:dyDescent="0.35">
      <c r="A54" s="70" t="s">
        <v>56</v>
      </c>
      <c r="B54" s="46">
        <v>2725</v>
      </c>
      <c r="C54" s="47">
        <v>0.12</v>
      </c>
      <c r="D54" s="37">
        <f>B54*C54</f>
        <v>327</v>
      </c>
      <c r="E54" s="48">
        <v>0.1</v>
      </c>
      <c r="F54" s="53">
        <f>D54+E54*D54</f>
        <v>359.7</v>
      </c>
    </row>
    <row r="55" spans="1:6" x14ac:dyDescent="0.3">
      <c r="A55" s="57"/>
      <c r="B55" s="58"/>
      <c r="C55" s="58"/>
      <c r="D55" s="58"/>
      <c r="E55" s="58"/>
      <c r="F55" s="59"/>
    </row>
    <row r="56" spans="1:6" x14ac:dyDescent="0.3">
      <c r="A56" s="78" t="s">
        <v>46</v>
      </c>
      <c r="B56" s="79"/>
      <c r="C56" s="79"/>
      <c r="D56" s="79"/>
      <c r="E56" s="79"/>
      <c r="F56" s="80"/>
    </row>
    <row r="57" spans="1:6" ht="62.25" customHeight="1" x14ac:dyDescent="0.3">
      <c r="A57" s="78"/>
      <c r="B57" s="79"/>
      <c r="C57" s="79"/>
      <c r="D57" s="79"/>
      <c r="E57" s="79"/>
      <c r="F57" s="80"/>
    </row>
    <row r="58" spans="1:6" x14ac:dyDescent="0.3">
      <c r="A58" s="57"/>
      <c r="B58" s="58"/>
      <c r="C58" s="58"/>
      <c r="D58" s="58"/>
      <c r="E58" s="58"/>
      <c r="F58" s="59"/>
    </row>
    <row r="59" spans="1:6" x14ac:dyDescent="0.3">
      <c r="A59" s="57"/>
      <c r="B59" s="58"/>
      <c r="C59" s="66" t="s">
        <v>47</v>
      </c>
      <c r="D59" s="66"/>
      <c r="E59" s="66"/>
      <c r="F59" s="59"/>
    </row>
    <row r="60" spans="1:6" x14ac:dyDescent="0.3">
      <c r="A60" s="57"/>
      <c r="B60" s="66" t="s">
        <v>48</v>
      </c>
      <c r="C60" s="66"/>
      <c r="D60" s="66" t="s">
        <v>49</v>
      </c>
      <c r="E60" s="58"/>
      <c r="F60" s="59"/>
    </row>
    <row r="61" spans="1:6" x14ac:dyDescent="0.3">
      <c r="A61" s="57"/>
      <c r="B61" s="66" t="s">
        <v>50</v>
      </c>
      <c r="C61" s="66" t="s">
        <v>35</v>
      </c>
      <c r="D61" s="66"/>
      <c r="E61" s="58"/>
      <c r="F61" s="59"/>
    </row>
    <row r="62" spans="1:6" x14ac:dyDescent="0.3">
      <c r="A62" s="57"/>
      <c r="B62" s="58"/>
      <c r="C62" s="58"/>
      <c r="D62" s="58"/>
      <c r="E62" s="58"/>
      <c r="F62" s="59"/>
    </row>
    <row r="63" spans="1:6" x14ac:dyDescent="0.3">
      <c r="A63" s="81"/>
      <c r="B63" s="82"/>
      <c r="C63" s="82"/>
      <c r="D63" s="82"/>
      <c r="E63" s="82"/>
      <c r="F63" s="83"/>
    </row>
    <row r="64" spans="1:6" x14ac:dyDescent="0.3">
      <c r="A64" s="57"/>
      <c r="B64" s="58"/>
      <c r="C64" s="58"/>
      <c r="D64" s="58"/>
      <c r="E64" s="58"/>
      <c r="F64" s="59"/>
    </row>
    <row r="65" spans="1:6" x14ac:dyDescent="0.3">
      <c r="A65" s="67"/>
      <c r="B65" s="68"/>
      <c r="C65" s="68"/>
      <c r="D65" s="68"/>
      <c r="E65" s="68"/>
      <c r="F65" s="69"/>
    </row>
  </sheetData>
  <mergeCells count="5">
    <mergeCell ref="A33:F33"/>
    <mergeCell ref="A23:F24"/>
    <mergeCell ref="A30:F30"/>
    <mergeCell ref="A56:F57"/>
    <mergeCell ref="A63:F63"/>
  </mergeCells>
  <hyperlinks>
    <hyperlink ref="B8" r:id="rId1" display="mailto:translations@earlybird.com"/>
    <hyperlink ref="B41" r:id="rId2" display="mailto:translations@earlybird.com"/>
  </hyperlinks>
  <pageMargins left="0.7" right="0.7" top="0.75" bottom="0.75" header="0.3" footer="0.3"/>
  <pageSetup paperSize="9" orientation="portrait" r:id="rId3"/>
  <drawing r:id="rId4"/>
  <legacyDrawing r:id="rId5"/>
  <oleObjects>
    <mc:AlternateContent xmlns:mc="http://schemas.openxmlformats.org/markup-compatibility/2006">
      <mc:Choice Requires="x14">
        <oleObject progId="Word.Document.12" shapeId="1025" r:id="rId6">
          <objectPr defaultSize="0" r:id="rId7">
            <anchor moveWithCells="1">
              <from>
                <xdr:col>0</xdr:col>
                <xdr:colOff>0</xdr:colOff>
                <xdr:row>29</xdr:row>
                <xdr:rowOff>38100</xdr:rowOff>
              </from>
              <to>
                <xdr:col>5</xdr:col>
                <xdr:colOff>1280160</xdr:colOff>
                <xdr:row>29</xdr:row>
                <xdr:rowOff>533400</xdr:rowOff>
              </to>
            </anchor>
          </objectPr>
        </oleObject>
      </mc:Choice>
      <mc:Fallback>
        <oleObject progId="Word.Document.12" shapeId="1025" r:id="rId6"/>
      </mc:Fallback>
    </mc:AlternateContent>
    <mc:AlternateContent xmlns:mc="http://schemas.openxmlformats.org/markup-compatibility/2006">
      <mc:Choice Requires="x14">
        <oleObject progId="Word.Document.12" shapeId="1026" r:id="rId8">
          <objectPr defaultSize="0" r:id="rId9">
            <anchor moveWithCells="1">
              <from>
                <xdr:col>0</xdr:col>
                <xdr:colOff>0</xdr:colOff>
                <xdr:row>62</xdr:row>
                <xdr:rowOff>38100</xdr:rowOff>
              </from>
              <to>
                <xdr:col>5</xdr:col>
                <xdr:colOff>1280160</xdr:colOff>
                <xdr:row>64</xdr:row>
                <xdr:rowOff>152400</xdr:rowOff>
              </to>
            </anchor>
          </objectPr>
        </oleObject>
      </mc:Choice>
      <mc:Fallback>
        <oleObject progId="Word.Document.12" shapeId="1026" r:id="rId8"/>
      </mc:Fallback>
    </mc:AlternateContent>
  </oleObjec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0"/>
  <sheetViews>
    <sheetView workbookViewId="0">
      <pane ySplit="1" topLeftCell="A2" activePane="bottomLeft" state="frozen"/>
      <selection pane="bottomLeft" activeCell="I13" sqref="I13"/>
    </sheetView>
  </sheetViews>
  <sheetFormatPr baseColWidth="10" defaultRowHeight="14.4" x14ac:dyDescent="0.3"/>
  <cols>
    <col min="1" max="1" width="19.6640625" customWidth="1"/>
    <col min="2" max="2" width="21.33203125" customWidth="1"/>
    <col min="3" max="3" width="18.6640625" customWidth="1"/>
    <col min="4" max="4" width="26.88671875" customWidth="1"/>
    <col min="5" max="5" width="14.77734375" customWidth="1"/>
    <col min="6" max="6" width="17.44140625" customWidth="1"/>
    <col min="7" max="7" width="14.5546875" customWidth="1"/>
  </cols>
  <sheetData>
    <row r="1" spans="1:7" x14ac:dyDescent="0.3">
      <c r="A1" s="88" t="s">
        <v>57</v>
      </c>
      <c r="B1" s="89" t="s">
        <v>71</v>
      </c>
      <c r="C1" s="88" t="s">
        <v>58</v>
      </c>
      <c r="D1" s="88" t="s">
        <v>59</v>
      </c>
      <c r="E1" s="88" t="s">
        <v>60</v>
      </c>
      <c r="F1" s="88" t="s">
        <v>61</v>
      </c>
      <c r="G1" s="88" t="s">
        <v>72</v>
      </c>
    </row>
    <row r="2" spans="1:7" x14ac:dyDescent="0.3">
      <c r="A2" s="95">
        <v>42374</v>
      </c>
      <c r="B2" s="96">
        <v>1</v>
      </c>
      <c r="C2" s="97" t="s">
        <v>62</v>
      </c>
      <c r="D2" s="98" t="s">
        <v>63</v>
      </c>
      <c r="E2" s="99">
        <v>7896</v>
      </c>
      <c r="F2" s="84">
        <v>0.2</v>
      </c>
      <c r="G2" s="100">
        <f>$E2+$E2*$F2</f>
        <v>9475.2000000000007</v>
      </c>
    </row>
    <row r="3" spans="1:7" x14ac:dyDescent="0.3">
      <c r="A3" s="95">
        <v>42390</v>
      </c>
      <c r="B3" s="96">
        <v>2</v>
      </c>
      <c r="C3" s="97" t="s">
        <v>64</v>
      </c>
      <c r="D3" s="98" t="s">
        <v>63</v>
      </c>
      <c r="E3" s="99">
        <v>565</v>
      </c>
      <c r="F3" s="84">
        <v>0.2</v>
      </c>
      <c r="G3" s="100">
        <f>$E3+$E3*$F3</f>
        <v>678</v>
      </c>
    </row>
    <row r="4" spans="1:7" x14ac:dyDescent="0.3">
      <c r="A4" s="95">
        <v>42406</v>
      </c>
      <c r="B4" s="96">
        <v>3</v>
      </c>
      <c r="C4" s="97" t="s">
        <v>65</v>
      </c>
      <c r="D4" s="98" t="s">
        <v>63</v>
      </c>
      <c r="E4" s="99">
        <v>1938</v>
      </c>
      <c r="F4" s="84">
        <v>0.2</v>
      </c>
      <c r="G4" s="100">
        <f>$E4+$E4*$F4</f>
        <v>2325.6</v>
      </c>
    </row>
    <row r="5" spans="1:7" x14ac:dyDescent="0.3">
      <c r="A5" s="95">
        <v>42414</v>
      </c>
      <c r="B5" s="96">
        <v>4</v>
      </c>
      <c r="C5" s="97" t="s">
        <v>66</v>
      </c>
      <c r="D5" s="98" t="s">
        <v>63</v>
      </c>
      <c r="E5" s="99">
        <v>1298</v>
      </c>
      <c r="F5" s="84">
        <v>0.2</v>
      </c>
      <c r="G5" s="100">
        <f>$E5+$E5*$F5</f>
        <v>1557.6</v>
      </c>
    </row>
    <row r="6" spans="1:7" x14ac:dyDescent="0.3">
      <c r="A6" s="95">
        <v>42422</v>
      </c>
      <c r="B6" s="96">
        <v>5</v>
      </c>
      <c r="C6" s="97" t="s">
        <v>67</v>
      </c>
      <c r="D6" s="101" t="s">
        <v>69</v>
      </c>
      <c r="E6" s="99">
        <v>151</v>
      </c>
      <c r="F6" s="85">
        <v>0</v>
      </c>
      <c r="G6" s="100">
        <f>$E6+$E6*$F6</f>
        <v>151</v>
      </c>
    </row>
    <row r="7" spans="1:7" x14ac:dyDescent="0.3">
      <c r="A7" s="95">
        <v>42439</v>
      </c>
      <c r="B7" s="96">
        <v>6</v>
      </c>
      <c r="C7" s="97" t="s">
        <v>66</v>
      </c>
      <c r="D7" s="98" t="s">
        <v>63</v>
      </c>
      <c r="E7" s="99">
        <v>151</v>
      </c>
      <c r="F7" s="84">
        <v>0.2</v>
      </c>
      <c r="G7" s="100">
        <f>$E7+$E7*$F7</f>
        <v>181.2</v>
      </c>
    </row>
    <row r="8" spans="1:7" x14ac:dyDescent="0.3">
      <c r="A8" s="95">
        <v>42447</v>
      </c>
      <c r="B8" s="96">
        <v>7</v>
      </c>
      <c r="C8" s="97" t="s">
        <v>67</v>
      </c>
      <c r="D8" s="101" t="s">
        <v>69</v>
      </c>
      <c r="E8" s="99">
        <v>1992</v>
      </c>
      <c r="F8" s="86">
        <v>0</v>
      </c>
      <c r="G8" s="100">
        <f>$E8+$E8*$F8</f>
        <v>1992</v>
      </c>
    </row>
    <row r="9" spans="1:7" x14ac:dyDescent="0.3">
      <c r="A9" s="95">
        <v>42463</v>
      </c>
      <c r="B9" s="96">
        <v>8</v>
      </c>
      <c r="C9" s="97" t="s">
        <v>52</v>
      </c>
      <c r="D9" s="98" t="s">
        <v>63</v>
      </c>
      <c r="E9" s="99">
        <v>827</v>
      </c>
      <c r="F9" s="84">
        <v>0.2</v>
      </c>
      <c r="G9" s="100">
        <f>$E9+$E9*$F9</f>
        <v>992.4</v>
      </c>
    </row>
    <row r="10" spans="1:7" x14ac:dyDescent="0.3">
      <c r="A10" s="95">
        <v>42479</v>
      </c>
      <c r="B10" s="96">
        <v>9</v>
      </c>
      <c r="C10" s="97" t="s">
        <v>68</v>
      </c>
      <c r="D10" s="98" t="s">
        <v>63</v>
      </c>
      <c r="E10" s="99">
        <v>1352</v>
      </c>
      <c r="F10" s="84">
        <v>0.2</v>
      </c>
      <c r="G10" s="100">
        <f>$E10+$E10*$F10</f>
        <v>1622.4</v>
      </c>
    </row>
    <row r="11" spans="1:7" x14ac:dyDescent="0.3">
      <c r="A11" s="95">
        <v>42487</v>
      </c>
      <c r="B11" s="96">
        <v>10</v>
      </c>
      <c r="C11" s="97" t="s">
        <v>67</v>
      </c>
      <c r="D11" s="101" t="s">
        <v>69</v>
      </c>
      <c r="E11" s="99">
        <v>818</v>
      </c>
      <c r="F11" s="85">
        <v>0</v>
      </c>
      <c r="G11" s="100">
        <f>$E11+$E11*$F11</f>
        <v>818</v>
      </c>
    </row>
    <row r="12" spans="1:7" x14ac:dyDescent="0.3">
      <c r="A12" s="95">
        <v>42495</v>
      </c>
      <c r="B12" s="96">
        <v>11</v>
      </c>
      <c r="C12" s="97" t="s">
        <v>62</v>
      </c>
      <c r="D12" s="98" t="s">
        <v>63</v>
      </c>
      <c r="E12" s="99">
        <v>1139.45</v>
      </c>
      <c r="F12" s="84">
        <v>0.2</v>
      </c>
      <c r="G12" s="100">
        <f>$E12+$E12*$F12</f>
        <v>1367.3400000000001</v>
      </c>
    </row>
    <row r="13" spans="1:7" x14ac:dyDescent="0.3">
      <c r="A13" s="95">
        <v>42503</v>
      </c>
      <c r="B13" s="96">
        <v>12</v>
      </c>
      <c r="C13" s="97" t="s">
        <v>52</v>
      </c>
      <c r="D13" s="98" t="s">
        <v>63</v>
      </c>
      <c r="E13" s="99">
        <v>1248</v>
      </c>
      <c r="F13" s="84">
        <v>0.2</v>
      </c>
      <c r="G13" s="100">
        <f>$E13+$E13*$F13</f>
        <v>1497.6</v>
      </c>
    </row>
    <row r="14" spans="1:7" x14ac:dyDescent="0.3">
      <c r="A14" s="95">
        <v>42520</v>
      </c>
      <c r="B14" s="96">
        <v>13</v>
      </c>
      <c r="C14" s="97" t="s">
        <v>67</v>
      </c>
      <c r="D14" s="101" t="s">
        <v>69</v>
      </c>
      <c r="E14" s="99">
        <v>1352</v>
      </c>
      <c r="F14" s="85">
        <v>0</v>
      </c>
      <c r="G14" s="100">
        <f>$E14+$E14*$F14</f>
        <v>1352</v>
      </c>
    </row>
    <row r="15" spans="1:7" x14ac:dyDescent="0.3">
      <c r="A15" s="95">
        <v>42521</v>
      </c>
      <c r="B15" s="96">
        <v>14</v>
      </c>
      <c r="C15" s="97" t="s">
        <v>62</v>
      </c>
      <c r="D15" s="98" t="s">
        <v>63</v>
      </c>
      <c r="E15" s="99">
        <v>2502</v>
      </c>
      <c r="F15" s="84">
        <v>0.2</v>
      </c>
      <c r="G15" s="100">
        <f>$E15+$E15*$F15</f>
        <v>3002.4</v>
      </c>
    </row>
    <row r="16" spans="1:7" x14ac:dyDescent="0.3">
      <c r="A16" s="95">
        <v>42522</v>
      </c>
      <c r="B16" s="96">
        <v>15</v>
      </c>
      <c r="C16" s="97" t="s">
        <v>52</v>
      </c>
      <c r="D16" s="98" t="s">
        <v>63</v>
      </c>
      <c r="E16" s="99">
        <v>3652</v>
      </c>
      <c r="F16" s="84">
        <v>0.2</v>
      </c>
      <c r="G16" s="100">
        <f>$E16+$E16*$F16</f>
        <v>4382.3999999999996</v>
      </c>
    </row>
    <row r="17" spans="1:7" x14ac:dyDescent="0.3">
      <c r="A17" s="95">
        <v>42525</v>
      </c>
      <c r="B17" s="96">
        <v>16</v>
      </c>
      <c r="C17" s="97" t="s">
        <v>67</v>
      </c>
      <c r="D17" s="101" t="s">
        <v>69</v>
      </c>
      <c r="E17" s="99">
        <v>987</v>
      </c>
      <c r="F17" s="85">
        <v>0</v>
      </c>
      <c r="G17" s="100">
        <f>$E17+$E17*$F17</f>
        <v>987</v>
      </c>
    </row>
    <row r="18" spans="1:7" x14ac:dyDescent="0.3">
      <c r="A18" s="95">
        <v>42552</v>
      </c>
      <c r="B18" s="96">
        <v>17</v>
      </c>
      <c r="C18" s="97" t="s">
        <v>68</v>
      </c>
      <c r="D18" s="98" t="s">
        <v>63</v>
      </c>
      <c r="E18" s="99">
        <v>2467.5</v>
      </c>
      <c r="F18" s="84">
        <v>0.2</v>
      </c>
      <c r="G18" s="100">
        <f>$E18+$E18*$F18</f>
        <v>2961</v>
      </c>
    </row>
    <row r="19" spans="1:7" x14ac:dyDescent="0.3">
      <c r="A19" s="95">
        <v>42583</v>
      </c>
      <c r="B19" s="96">
        <v>18</v>
      </c>
      <c r="C19" s="97" t="s">
        <v>62</v>
      </c>
      <c r="D19" s="98" t="s">
        <v>63</v>
      </c>
      <c r="E19" s="99">
        <v>9402</v>
      </c>
      <c r="F19" s="84">
        <v>0.2</v>
      </c>
      <c r="G19" s="100">
        <f>$E19+$E19*$F19</f>
        <v>11282.4</v>
      </c>
    </row>
    <row r="20" spans="1:7" x14ac:dyDescent="0.3">
      <c r="A20" s="95">
        <v>42614</v>
      </c>
      <c r="B20" s="96">
        <v>19</v>
      </c>
      <c r="C20" s="97" t="s">
        <v>52</v>
      </c>
      <c r="D20" s="98" t="s">
        <v>63</v>
      </c>
      <c r="E20" s="99">
        <v>578.79999999999995</v>
      </c>
      <c r="F20" s="84">
        <v>0.2</v>
      </c>
      <c r="G20" s="100">
        <f>$E20+$E20*$F20</f>
        <v>694.56</v>
      </c>
    </row>
    <row r="21" spans="1:7" x14ac:dyDescent="0.3">
      <c r="A21" s="95">
        <v>42618</v>
      </c>
      <c r="B21" s="96">
        <v>20</v>
      </c>
      <c r="C21" s="97" t="s">
        <v>65</v>
      </c>
      <c r="D21" s="98" t="s">
        <v>63</v>
      </c>
      <c r="E21" s="99">
        <v>818</v>
      </c>
      <c r="F21" s="84">
        <v>0.2</v>
      </c>
      <c r="G21" s="100">
        <f>$E21+$E21*$F21</f>
        <v>981.6</v>
      </c>
    </row>
    <row r="22" spans="1:7" x14ac:dyDescent="0.3">
      <c r="A22" s="95">
        <v>42622</v>
      </c>
      <c r="B22" s="96">
        <v>21</v>
      </c>
      <c r="C22" s="97" t="s">
        <v>66</v>
      </c>
      <c r="D22" s="98" t="s">
        <v>63</v>
      </c>
      <c r="E22" s="99">
        <v>2198</v>
      </c>
      <c r="F22" s="84">
        <v>0.2</v>
      </c>
      <c r="G22" s="100">
        <f>$E22+$E22*$F22</f>
        <v>2637.6</v>
      </c>
    </row>
    <row r="23" spans="1:7" x14ac:dyDescent="0.3">
      <c r="A23" s="95">
        <v>42626</v>
      </c>
      <c r="B23" s="96">
        <v>22</v>
      </c>
      <c r="C23" s="97" t="s">
        <v>52</v>
      </c>
      <c r="D23" s="98" t="s">
        <v>63</v>
      </c>
      <c r="E23" s="99">
        <v>2502</v>
      </c>
      <c r="F23" s="84">
        <v>0.2</v>
      </c>
      <c r="G23" s="100">
        <f>$E23+$E23*$F23</f>
        <v>3002.4</v>
      </c>
    </row>
    <row r="24" spans="1:7" x14ac:dyDescent="0.3">
      <c r="A24" s="95">
        <v>42630</v>
      </c>
      <c r="B24" s="96">
        <v>23</v>
      </c>
      <c r="C24" s="97" t="s">
        <v>65</v>
      </c>
      <c r="D24" s="98" t="s">
        <v>63</v>
      </c>
      <c r="E24" s="99">
        <v>3652</v>
      </c>
      <c r="F24" s="84">
        <v>0.2</v>
      </c>
      <c r="G24" s="100">
        <f>$E24+$E24*$F24</f>
        <v>4382.3999999999996</v>
      </c>
    </row>
    <row r="25" spans="1:7" x14ac:dyDescent="0.3">
      <c r="A25" s="95">
        <v>42655</v>
      </c>
      <c r="B25" s="96">
        <v>24</v>
      </c>
      <c r="C25" s="97" t="s">
        <v>66</v>
      </c>
      <c r="D25" s="98" t="s">
        <v>63</v>
      </c>
      <c r="E25" s="99">
        <v>1138.5</v>
      </c>
      <c r="F25" s="84">
        <v>0.2</v>
      </c>
      <c r="G25" s="100">
        <f>$E25+$E25*$F25</f>
        <v>1366.2</v>
      </c>
    </row>
    <row r="26" spans="1:7" x14ac:dyDescent="0.3">
      <c r="A26" s="95">
        <v>42672</v>
      </c>
      <c r="B26" s="96">
        <v>25</v>
      </c>
      <c r="C26" s="97" t="s">
        <v>67</v>
      </c>
      <c r="D26" s="101" t="s">
        <v>69</v>
      </c>
      <c r="E26" s="99">
        <v>766</v>
      </c>
      <c r="F26" s="85">
        <v>0</v>
      </c>
      <c r="G26" s="100">
        <f>$E26+$E26*$F26</f>
        <v>766</v>
      </c>
    </row>
    <row r="27" spans="1:7" x14ac:dyDescent="0.3">
      <c r="A27" s="95">
        <v>42689</v>
      </c>
      <c r="B27" s="96">
        <v>26</v>
      </c>
      <c r="C27" s="97" t="s">
        <v>62</v>
      </c>
      <c r="D27" s="98" t="s">
        <v>63</v>
      </c>
      <c r="E27" s="99">
        <v>7102</v>
      </c>
      <c r="F27" s="84">
        <v>0.2</v>
      </c>
      <c r="G27" s="100">
        <f>$E27+$E27*$F27</f>
        <v>8522.4</v>
      </c>
    </row>
    <row r="28" spans="1:7" x14ac:dyDescent="0.3">
      <c r="A28" s="95">
        <v>42706</v>
      </c>
      <c r="B28" s="96">
        <v>27</v>
      </c>
      <c r="C28" s="97" t="s">
        <v>52</v>
      </c>
      <c r="D28" s="98" t="s">
        <v>63</v>
      </c>
      <c r="E28" s="99">
        <v>1127.2</v>
      </c>
      <c r="F28" s="84">
        <v>0.2</v>
      </c>
      <c r="G28" s="100">
        <f>$E28+$E28*$F28</f>
        <v>1352.64</v>
      </c>
    </row>
    <row r="29" spans="1:7" x14ac:dyDescent="0.3">
      <c r="A29" s="95">
        <v>42723</v>
      </c>
      <c r="B29" s="96">
        <v>28</v>
      </c>
      <c r="C29" s="97" t="s">
        <v>65</v>
      </c>
      <c r="D29" s="98" t="s">
        <v>63</v>
      </c>
      <c r="E29" s="99">
        <v>139</v>
      </c>
      <c r="F29" s="84">
        <v>0.2</v>
      </c>
      <c r="G29" s="100">
        <f>$E29+$E29*$F29</f>
        <v>166.8</v>
      </c>
    </row>
    <row r="30" spans="1:7" x14ac:dyDescent="0.3">
      <c r="A30" t="s">
        <v>70</v>
      </c>
    </row>
  </sheetData>
  <pageMargins left="0.7" right="0.7" top="0.75" bottom="0.75" header="0.3" footer="0.3"/>
  <pageSetup paperSize="9" orientation="portrait" horizontalDpi="4294967293"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B11"/>
  <sheetViews>
    <sheetView workbookViewId="0">
      <selection activeCell="G30" sqref="G30"/>
    </sheetView>
  </sheetViews>
  <sheetFormatPr baseColWidth="10" defaultRowHeight="14.4" x14ac:dyDescent="0.3"/>
  <cols>
    <col min="1" max="1" width="19.5546875" bestFit="1" customWidth="1"/>
    <col min="2" max="2" width="21.5546875" bestFit="1" customWidth="1"/>
  </cols>
  <sheetData>
    <row r="3" spans="1:2" x14ac:dyDescent="0.3">
      <c r="A3" s="90" t="s">
        <v>73</v>
      </c>
      <c r="B3" t="s">
        <v>74</v>
      </c>
    </row>
    <row r="4" spans="1:2" x14ac:dyDescent="0.3">
      <c r="A4" s="87" t="s">
        <v>62</v>
      </c>
      <c r="B4" s="91">
        <v>33649.74</v>
      </c>
    </row>
    <row r="5" spans="1:2" x14ac:dyDescent="0.3">
      <c r="A5" s="87" t="s">
        <v>65</v>
      </c>
      <c r="B5" s="91">
        <v>7856.4</v>
      </c>
    </row>
    <row r="6" spans="1:2" x14ac:dyDescent="0.3">
      <c r="A6" s="87" t="s">
        <v>67</v>
      </c>
      <c r="B6" s="91">
        <v>6066</v>
      </c>
    </row>
    <row r="7" spans="1:2" x14ac:dyDescent="0.3">
      <c r="A7" s="87" t="s">
        <v>52</v>
      </c>
      <c r="B7" s="91">
        <v>11921.999999999998</v>
      </c>
    </row>
    <row r="8" spans="1:2" x14ac:dyDescent="0.3">
      <c r="A8" s="87" t="s">
        <v>68</v>
      </c>
      <c r="B8" s="91">
        <v>4583.3999999999996</v>
      </c>
    </row>
    <row r="9" spans="1:2" x14ac:dyDescent="0.3">
      <c r="A9" s="87" t="s">
        <v>66</v>
      </c>
      <c r="B9" s="91">
        <v>5742.5999999999995</v>
      </c>
    </row>
    <row r="10" spans="1:2" x14ac:dyDescent="0.3">
      <c r="A10" s="87" t="s">
        <v>64</v>
      </c>
      <c r="B10" s="91">
        <v>678</v>
      </c>
    </row>
    <row r="11" spans="1:2" x14ac:dyDescent="0.3">
      <c r="A11" s="87" t="s">
        <v>75</v>
      </c>
      <c r="B11" s="91">
        <v>70498.14</v>
      </c>
    </row>
  </sheetData>
  <pageMargins left="0.7" right="0.7" top="0.75" bottom="0.75" header="0.3" footer="0.3"/>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5</vt:i4>
      </vt:variant>
    </vt:vector>
  </HeadingPairs>
  <TitlesOfParts>
    <vt:vector size="5" baseType="lpstr">
      <vt:lpstr>Calcul montant total devis</vt:lpstr>
      <vt:lpstr>Feuille de calcul base nh</vt:lpstr>
      <vt:lpstr>notes d'honoraires</vt:lpstr>
      <vt:lpstr>Livre des NH</vt:lpstr>
      <vt:lpstr>Tableau croisé dynamique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sabine cisse</dc:creator>
  <cp:lastModifiedBy>Dorine Parmentier</cp:lastModifiedBy>
  <cp:lastPrinted>2017-04-20T15:02:19Z</cp:lastPrinted>
  <dcterms:created xsi:type="dcterms:W3CDTF">2017-04-20T08:06:56Z</dcterms:created>
  <dcterms:modified xsi:type="dcterms:W3CDTF">2017-04-22T19:23:46Z</dcterms:modified>
</cp:coreProperties>
</file>