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027"/>
  <workbookPr showInkAnnotation="0" defaultThemeVersion="166925"/>
  <bookViews>
    <workbookView xWindow="0" yWindow="0" windowWidth="0" windowHeight="0" xr2:uid="{00000000-000D-0000-FFFF-FFFF00000000}"/>
  </bookViews>
  <sheets>
    <sheet name="Feuil1" sheetId="1" r:id="rId1"/>
  </sheets>
  <calcPr calcId="171026"/>
</workbook>
</file>

<file path=xl/calcChain.xml><?xml version="1.0" encoding="utf-8"?>
<calcChain xmlns="http://schemas.openxmlformats.org/spreadsheetml/2006/main">
  <c r="I35" i="1" l="1"/>
  <c r="I24" i="1"/>
  <c r="K24" i="1"/>
  <c r="I25" i="1"/>
  <c r="K25" i="1"/>
  <c r="I26" i="1"/>
  <c r="K26" i="1"/>
  <c r="I27" i="1"/>
  <c r="K27" i="1"/>
  <c r="I28" i="1"/>
  <c r="K28" i="1"/>
  <c r="I30" i="1"/>
  <c r="K30" i="1"/>
  <c r="I31" i="1"/>
  <c r="K31" i="1"/>
  <c r="I32" i="1"/>
  <c r="K32" i="1"/>
  <c r="I34" i="1"/>
  <c r="K34" i="1"/>
  <c r="K35" i="1"/>
  <c r="I36" i="1"/>
  <c r="K36" i="1"/>
  <c r="I37" i="1"/>
  <c r="K37" i="1"/>
  <c r="I39" i="1"/>
  <c r="K39" i="1"/>
  <c r="I40" i="1"/>
  <c r="K40" i="1"/>
  <c r="I23" i="1"/>
  <c r="K23" i="1"/>
  <c r="I7" i="1"/>
  <c r="K7" i="1"/>
  <c r="I8" i="1"/>
  <c r="K8" i="1"/>
  <c r="I9" i="1"/>
  <c r="K9" i="1"/>
  <c r="I10" i="1"/>
  <c r="K10" i="1"/>
  <c r="I11" i="1"/>
  <c r="K11" i="1"/>
  <c r="I12" i="1"/>
  <c r="K12" i="1"/>
  <c r="I13" i="1"/>
  <c r="K13" i="1"/>
  <c r="I14" i="1"/>
  <c r="K14" i="1"/>
  <c r="I15" i="1"/>
  <c r="K15" i="1"/>
  <c r="I16" i="1"/>
  <c r="K16" i="1"/>
  <c r="I6" i="1"/>
  <c r="K6" i="1"/>
  <c r="I5" i="1"/>
  <c r="K5" i="1"/>
</calcChain>
</file>

<file path=xl/sharedStrings.xml><?xml version="1.0" encoding="utf-8"?>
<sst xmlns="http://schemas.openxmlformats.org/spreadsheetml/2006/main" count="89" uniqueCount="55">
  <si>
    <t>Élement air</t>
  </si>
  <si>
    <t>Élement eau</t>
  </si>
  <si>
    <t>Élement terre</t>
  </si>
  <si>
    <t>Élement feu</t>
  </si>
  <si>
    <t>Ruby</t>
  </si>
  <si>
    <t>Saphirre</t>
  </si>
  <si>
    <t>Améthyst</t>
  </si>
  <si>
    <t>Crystal</t>
  </si>
  <si>
    <t>Copper</t>
  </si>
  <si>
    <t>Pierre</t>
  </si>
  <si>
    <t>Sac</t>
  </si>
  <si>
    <t>Chicha</t>
  </si>
  <si>
    <t>Piece</t>
  </si>
  <si>
    <t>Roue</t>
  </si>
  <si>
    <t>Attractive</t>
  </si>
  <si>
    <t>Repulsive</t>
  </si>
  <si>
    <t>Chemical</t>
  </si>
  <si>
    <t>Conventionnal</t>
  </si>
  <si>
    <t>Debilitation</t>
  </si>
  <si>
    <t>Incendiary</t>
  </si>
  <si>
    <t>Cluster</t>
  </si>
  <si>
    <t>Frag</t>
  </si>
  <si>
    <t>Thermo</t>
  </si>
  <si>
    <t>Ender</t>
  </si>
  <si>
    <t>Hypersonic</t>
  </si>
  <si>
    <t>Nuclear</t>
  </si>
  <si>
    <t>NuclearCluster</t>
  </si>
  <si>
    <t>AntiMatter</t>
  </si>
  <si>
    <t>RedMatter</t>
  </si>
  <si>
    <t>T1</t>
  </si>
  <si>
    <t>T2</t>
  </si>
  <si>
    <t>T3</t>
  </si>
  <si>
    <t>T4</t>
  </si>
  <si>
    <t>Bat</t>
  </si>
  <si>
    <t>Chicken</t>
  </si>
  <si>
    <t>Chocobo</t>
  </si>
  <si>
    <t>Cow</t>
  </si>
  <si>
    <t>Squid</t>
  </si>
  <si>
    <t>Spider</t>
  </si>
  <si>
    <t>Sheep</t>
  </si>
  <si>
    <t>Pig</t>
  </si>
  <si>
    <t>Ocelot</t>
  </si>
  <si>
    <t>Golem</t>
  </si>
  <si>
    <t>Slime</t>
  </si>
  <si>
    <t>Wolf</t>
  </si>
  <si>
    <t>Dragon</t>
  </si>
  <si>
    <t>Horse</t>
  </si>
  <si>
    <t>Creeper</t>
  </si>
  <si>
    <t>Cout de prod</t>
  </si>
  <si>
    <t>Prix de Vente</t>
  </si>
  <si>
    <t>Marge</t>
  </si>
  <si>
    <t>Nom</t>
  </si>
  <si>
    <t>Prix Certif (a completer)</t>
  </si>
  <si>
    <t>Prix Oeuf (à compléter)</t>
  </si>
  <si>
    <t>Prix Matos Mineur /Bucheron (à compléter)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</si>
</sst>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B521-B116-9B47-ABC9-4C5F4617CF2C}">
  <dimension ref="A3:K57"/>
  <sheetViews>
    <sheetView tabSelected="1" topLeftCell="F23" zoomScaleNormal="60" zoomScaleSheetLayoutView="100" workbookViewId="0" xr3:uid="{C9C27CC2-C0D6-541D-9DC6-E04117731E67}">
      <selection activeCell="J43" sqref="J43"/>
    </sheetView>
  </sheetViews>
  <sheetFormatPr defaultRowHeight="15" x14ac:dyDescent="0.2"/>
  <cols>
    <col min="7" max="7" width="14.52734375" customWidth="1"/>
    <col min="8" max="8" width="1.4765625" customWidth="1"/>
    <col min="9" max="9" width="12.77734375" customWidth="1"/>
    <col min="10" max="10" width="12.5078125" customWidth="1"/>
  </cols>
  <sheetData>
    <row r="3" spans="2:11" x14ac:dyDescent="0.2">
      <c r="B3" t="s">
        <v>54</v>
      </c>
      <c r="G3" t="s">
        <v>51</v>
      </c>
      <c r="I3" t="s">
        <v>48</v>
      </c>
      <c r="J3" t="s">
        <v>49</v>
      </c>
      <c r="K3" t="s">
        <v>50</v>
      </c>
    </row>
    <row r="4" spans="2:11" x14ac:dyDescent="0.2">
      <c r="E4" s="2"/>
      <c r="F4" s="2"/>
    </row>
    <row r="5" spans="2:11" x14ac:dyDescent="0.2">
      <c r="B5" t="s">
        <v>0</v>
      </c>
      <c r="D5">
        <v>300</v>
      </c>
      <c r="E5" s="2"/>
      <c r="F5" s="2"/>
      <c r="G5" t="s">
        <v>34</v>
      </c>
      <c r="I5">
        <f>6*D50+ 4*D5+ 4*D18+ 2*D19</f>
        <v>8100</v>
      </c>
      <c r="J5">
        <v>10000</v>
      </c>
      <c r="K5">
        <f>J5-I5</f>
        <v>1900</v>
      </c>
    </row>
    <row r="6" spans="2:11" x14ac:dyDescent="0.2">
      <c r="B6" t="s">
        <v>1</v>
      </c>
      <c r="D6">
        <v>300</v>
      </c>
      <c r="E6" s="2"/>
      <c r="F6" s="1"/>
      <c r="G6" t="s">
        <v>37</v>
      </c>
      <c r="I6">
        <f>6*D44+4*D10 + 4* D6+2*D19</f>
        <v>9100</v>
      </c>
      <c r="J6">
        <v>10000</v>
      </c>
      <c r="K6">
        <f>J6-I6</f>
        <v>900</v>
      </c>
    </row>
    <row r="7" spans="2:11" x14ac:dyDescent="0.2">
      <c r="B7" t="s">
        <v>2</v>
      </c>
      <c r="D7">
        <v>300</v>
      </c>
      <c r="E7" s="2"/>
      <c r="F7" s="2"/>
      <c r="G7" t="s">
        <v>38</v>
      </c>
      <c r="I7">
        <f>6*D45 + 2*D19+ 4 * D7 + 4*D16</f>
        <v>9100</v>
      </c>
      <c r="J7">
        <v>10000</v>
      </c>
      <c r="K7">
        <f t="shared" ref="K7:K16" si="0">J7-I7</f>
        <v>900</v>
      </c>
    </row>
    <row r="8" spans="2:11" x14ac:dyDescent="0.2">
      <c r="B8" t="s">
        <v>3</v>
      </c>
      <c r="D8">
        <v>300</v>
      </c>
      <c r="E8" s="2"/>
      <c r="F8" s="2"/>
      <c r="G8" t="s">
        <v>39</v>
      </c>
      <c r="I8">
        <f>6*D51 + 2*D19 + 4*D10 + 4*D9</f>
        <v>10700</v>
      </c>
      <c r="J8">
        <v>10000</v>
      </c>
      <c r="K8">
        <f t="shared" si="0"/>
        <v>-700</v>
      </c>
    </row>
    <row r="9" spans="2:11" x14ac:dyDescent="0.2">
      <c r="B9" t="s">
        <v>4</v>
      </c>
      <c r="D9">
        <v>700</v>
      </c>
      <c r="G9" t="s">
        <v>40</v>
      </c>
      <c r="I9">
        <f>6*D48 + 2* D19 + 4*D12 + 4*D6</f>
        <v>8100</v>
      </c>
      <c r="J9">
        <v>10000</v>
      </c>
      <c r="K9">
        <f t="shared" si="0"/>
        <v>1900</v>
      </c>
    </row>
    <row r="10" spans="2:11" x14ac:dyDescent="0.2">
      <c r="B10" t="s">
        <v>5</v>
      </c>
      <c r="D10">
        <v>700</v>
      </c>
      <c r="G10" t="s">
        <v>41</v>
      </c>
      <c r="I10">
        <f>6*D47 + 2*D19+4*D13+3*D18 + D8</f>
        <v>8550</v>
      </c>
      <c r="J10">
        <v>10000</v>
      </c>
      <c r="K10">
        <f t="shared" si="0"/>
        <v>1450</v>
      </c>
    </row>
    <row r="11" spans="2:11" x14ac:dyDescent="0.2">
      <c r="B11" t="s">
        <v>6</v>
      </c>
      <c r="D11">
        <v>1200</v>
      </c>
      <c r="G11" t="s">
        <v>42</v>
      </c>
      <c r="I11">
        <f>6*D55 + 2*D7+4* D5 + 4*D17</f>
        <v>10500</v>
      </c>
      <c r="J11">
        <v>20000</v>
      </c>
      <c r="K11">
        <f t="shared" si="0"/>
        <v>9500</v>
      </c>
    </row>
    <row r="12" spans="2:11" x14ac:dyDescent="0.2">
      <c r="B12" t="s">
        <v>7</v>
      </c>
      <c r="D12">
        <v>450</v>
      </c>
      <c r="G12" t="s">
        <v>35</v>
      </c>
      <c r="I12">
        <f>6*D52 + 2*D19+4*D17 +4*D10</f>
        <v>13900</v>
      </c>
      <c r="J12">
        <v>20000</v>
      </c>
      <c r="K12">
        <f t="shared" si="0"/>
        <v>6100</v>
      </c>
    </row>
    <row r="13" spans="2:11" x14ac:dyDescent="0.2">
      <c r="B13" t="s">
        <v>8</v>
      </c>
      <c r="D13">
        <v>450</v>
      </c>
      <c r="G13" t="s">
        <v>43</v>
      </c>
      <c r="I13">
        <f>6*D56 +2*D19+2*D15+2*D16</f>
        <v>10100</v>
      </c>
      <c r="J13">
        <v>20000</v>
      </c>
      <c r="K13">
        <f t="shared" si="0"/>
        <v>9900</v>
      </c>
    </row>
    <row r="14" spans="2:11" x14ac:dyDescent="0.2">
      <c r="G14" t="s">
        <v>33</v>
      </c>
      <c r="I14">
        <f>6*D54+3*D19+3*D8+2*D6 +2*D17</f>
        <v>11400</v>
      </c>
      <c r="J14">
        <v>20000</v>
      </c>
      <c r="K14">
        <f t="shared" si="0"/>
        <v>8600</v>
      </c>
    </row>
    <row r="15" spans="2:11" x14ac:dyDescent="0.2">
      <c r="B15" t="s">
        <v>9</v>
      </c>
      <c r="D15">
        <v>1200</v>
      </c>
      <c r="G15" t="s">
        <v>44</v>
      </c>
      <c r="I15">
        <f>6*D46+2*D19 +4*D12 +2*D18+2*D16</f>
        <v>9200</v>
      </c>
      <c r="J15">
        <v>26011</v>
      </c>
      <c r="K15">
        <f t="shared" si="0"/>
        <v>16811</v>
      </c>
    </row>
    <row r="16" spans="2:11" x14ac:dyDescent="0.2">
      <c r="B16" t="s">
        <v>10</v>
      </c>
      <c r="D16">
        <v>700</v>
      </c>
      <c r="G16" t="s">
        <v>45</v>
      </c>
      <c r="I16">
        <f>D57+5*D11+4*D15+D19+2*D8+3*D9</f>
        <v>69700</v>
      </c>
      <c r="J16">
        <v>80000</v>
      </c>
      <c r="K16">
        <f t="shared" si="0"/>
        <v>10300</v>
      </c>
    </row>
    <row r="17" spans="1:11" x14ac:dyDescent="0.2">
      <c r="B17" t="s">
        <v>11</v>
      </c>
      <c r="D17">
        <v>1200</v>
      </c>
    </row>
    <row r="18" spans="1:11" x14ac:dyDescent="0.2">
      <c r="B18" t="s">
        <v>12</v>
      </c>
      <c r="D18">
        <v>450</v>
      </c>
    </row>
    <row r="19" spans="1:11" x14ac:dyDescent="0.2">
      <c r="B19" t="s">
        <v>13</v>
      </c>
      <c r="D19">
        <v>1200</v>
      </c>
    </row>
    <row r="21" spans="1:11" x14ac:dyDescent="0.2">
      <c r="B21" t="s">
        <v>52</v>
      </c>
      <c r="G21" t="s">
        <v>51</v>
      </c>
      <c r="I21" t="s">
        <v>48</v>
      </c>
      <c r="J21" t="s">
        <v>49</v>
      </c>
      <c r="K21" t="s">
        <v>50</v>
      </c>
    </row>
    <row r="23" spans="1:11" x14ac:dyDescent="0.2">
      <c r="A23" t="s">
        <v>29</v>
      </c>
      <c r="B23" t="s">
        <v>14</v>
      </c>
      <c r="D23">
        <v>750</v>
      </c>
      <c r="F23" t="s">
        <v>29</v>
      </c>
      <c r="G23" t="s">
        <v>14</v>
      </c>
      <c r="I23">
        <f>D23+2*D7+D6</f>
        <v>1650</v>
      </c>
      <c r="J23">
        <v>1600</v>
      </c>
      <c r="K23">
        <f>J23-I23</f>
        <v>-50</v>
      </c>
    </row>
    <row r="24" spans="1:11" x14ac:dyDescent="0.2">
      <c r="B24" t="s">
        <v>15</v>
      </c>
      <c r="D24">
        <v>750</v>
      </c>
      <c r="G24" t="s">
        <v>15</v>
      </c>
      <c r="I24">
        <f>D24+D6+D7+D8</f>
        <v>1650</v>
      </c>
      <c r="J24">
        <v>1600</v>
      </c>
      <c r="K24">
        <f t="shared" ref="K24:K40" si="1">J24-I24</f>
        <v>-50</v>
      </c>
    </row>
    <row r="25" spans="1:11" x14ac:dyDescent="0.2">
      <c r="B25" t="s">
        <v>16</v>
      </c>
      <c r="D25">
        <v>750</v>
      </c>
      <c r="G25" t="s">
        <v>16</v>
      </c>
      <c r="I25">
        <f>D25+D6+D7+D8</f>
        <v>1650</v>
      </c>
      <c r="J25">
        <v>1600</v>
      </c>
      <c r="K25">
        <f t="shared" si="1"/>
        <v>-50</v>
      </c>
    </row>
    <row r="26" spans="1:11" x14ac:dyDescent="0.2">
      <c r="B26" t="s">
        <v>17</v>
      </c>
      <c r="D26">
        <v>750</v>
      </c>
      <c r="G26" t="s">
        <v>17</v>
      </c>
      <c r="I26">
        <f>D26+2*D6+D8</f>
        <v>1650</v>
      </c>
      <c r="J26">
        <v>1600</v>
      </c>
      <c r="K26">
        <f t="shared" si="1"/>
        <v>-50</v>
      </c>
    </row>
    <row r="27" spans="1:11" x14ac:dyDescent="0.2">
      <c r="B27" t="s">
        <v>18</v>
      </c>
      <c r="D27">
        <v>600</v>
      </c>
      <c r="G27" t="s">
        <v>18</v>
      </c>
      <c r="I27">
        <f>D27+D6+D7</f>
        <v>1200</v>
      </c>
      <c r="J27">
        <v>1100</v>
      </c>
      <c r="K27">
        <f t="shared" si="1"/>
        <v>-100</v>
      </c>
    </row>
    <row r="28" spans="1:11" x14ac:dyDescent="0.2">
      <c r="B28" t="s">
        <v>19</v>
      </c>
      <c r="D28">
        <v>5600</v>
      </c>
      <c r="G28" t="s">
        <v>19</v>
      </c>
      <c r="I28">
        <f>D28+12*D8+D9+D10+D11</f>
        <v>11800</v>
      </c>
      <c r="J28">
        <v>12000</v>
      </c>
      <c r="K28">
        <f t="shared" si="1"/>
        <v>200</v>
      </c>
    </row>
    <row r="30" spans="1:11" x14ac:dyDescent="0.2">
      <c r="A30" t="s">
        <v>30</v>
      </c>
      <c r="B30" t="s">
        <v>20</v>
      </c>
      <c r="D30">
        <v>9350</v>
      </c>
      <c r="F30" t="s">
        <v>30</v>
      </c>
      <c r="G30" t="s">
        <v>20</v>
      </c>
      <c r="I30">
        <f>D30+4*D6+3*D8+4*D15+4*D16</f>
        <v>19050</v>
      </c>
      <c r="J30">
        <v>19700</v>
      </c>
      <c r="K30">
        <f t="shared" si="1"/>
        <v>650</v>
      </c>
    </row>
    <row r="31" spans="1:11" x14ac:dyDescent="0.2">
      <c r="B31" t="s">
        <v>21</v>
      </c>
      <c r="D31">
        <v>4250</v>
      </c>
      <c r="G31" t="s">
        <v>21</v>
      </c>
      <c r="I31">
        <f>D31+6*D8+5*D6+4*D7</f>
        <v>8750</v>
      </c>
      <c r="J31">
        <v>8000</v>
      </c>
      <c r="K31">
        <f t="shared" si="1"/>
        <v>-750</v>
      </c>
    </row>
    <row r="32" spans="1:11" x14ac:dyDescent="0.2">
      <c r="B32" t="s">
        <v>22</v>
      </c>
      <c r="D32">
        <v>20000</v>
      </c>
      <c r="G32" t="s">
        <v>22</v>
      </c>
      <c r="I32">
        <f>D32+D6+D7+D8 +4*D11 +8*I24</f>
        <v>38900</v>
      </c>
      <c r="J32">
        <v>43000</v>
      </c>
      <c r="K32">
        <f t="shared" si="1"/>
        <v>4100</v>
      </c>
    </row>
    <row r="34" spans="1:11" x14ac:dyDescent="0.2">
      <c r="A34" t="s">
        <v>31</v>
      </c>
      <c r="B34" t="s">
        <v>23</v>
      </c>
      <c r="D34">
        <v>10000</v>
      </c>
      <c r="F34" t="s">
        <v>31</v>
      </c>
      <c r="G34" t="s">
        <v>23</v>
      </c>
      <c r="I34">
        <f>D34+D6+D7+D8 +4*D11 +8*I24</f>
        <v>28900</v>
      </c>
      <c r="J34">
        <v>32000</v>
      </c>
      <c r="K34">
        <f t="shared" si="1"/>
        <v>3100</v>
      </c>
    </row>
    <row r="35" spans="1:11" x14ac:dyDescent="0.2">
      <c r="B35" t="s">
        <v>24</v>
      </c>
      <c r="D35">
        <v>15000</v>
      </c>
      <c r="G35" t="s">
        <v>24</v>
      </c>
      <c r="I35">
        <f>D35+8*D15+4*D11+D6+2*I31</f>
        <v>47200</v>
      </c>
      <c r="J35">
        <v>53000</v>
      </c>
      <c r="K35">
        <f t="shared" si="1"/>
        <v>5800</v>
      </c>
    </row>
    <row r="36" spans="1:11" x14ac:dyDescent="0.2">
      <c r="B36" t="s">
        <v>25</v>
      </c>
      <c r="D36">
        <v>28000</v>
      </c>
      <c r="G36" t="s">
        <v>25</v>
      </c>
      <c r="I36">
        <f>D36+8*D18+4*D11+D8+2*I31</f>
        <v>54200</v>
      </c>
      <c r="J36">
        <v>60000</v>
      </c>
      <c r="K36">
        <f t="shared" si="1"/>
        <v>5800</v>
      </c>
    </row>
    <row r="37" spans="1:11" x14ac:dyDescent="0.2">
      <c r="B37" t="s">
        <v>26</v>
      </c>
      <c r="D37">
        <v>36700</v>
      </c>
      <c r="G37" t="s">
        <v>26</v>
      </c>
      <c r="I37">
        <f>D37+8*D16+4*D11+2*D8+I32</f>
        <v>86600</v>
      </c>
      <c r="J37">
        <v>102000</v>
      </c>
      <c r="K37">
        <f t="shared" si="1"/>
        <v>15400</v>
      </c>
    </row>
    <row r="39" spans="1:11" x14ac:dyDescent="0.2">
      <c r="A39" t="s">
        <v>32</v>
      </c>
      <c r="B39" t="s">
        <v>27</v>
      </c>
      <c r="D39">
        <v>230000</v>
      </c>
      <c r="F39" t="s">
        <v>32</v>
      </c>
      <c r="G39" t="s">
        <v>27</v>
      </c>
      <c r="I39">
        <f>D39+8*D11+4*D17+2*I36+I37</f>
        <v>439400</v>
      </c>
      <c r="J39">
        <v>465000</v>
      </c>
      <c r="K39">
        <f t="shared" si="1"/>
        <v>25600</v>
      </c>
    </row>
    <row r="40" spans="1:11" x14ac:dyDescent="0.2">
      <c r="B40" t="s">
        <v>28</v>
      </c>
      <c r="D40">
        <v>55000</v>
      </c>
      <c r="G40" t="s">
        <v>28</v>
      </c>
      <c r="I40">
        <f>D40+8*I32+3*I37+2*I36</f>
        <v>734400</v>
      </c>
      <c r="J40">
        <v>970000</v>
      </c>
      <c r="K40">
        <f t="shared" si="1"/>
        <v>235600</v>
      </c>
    </row>
    <row r="42" spans="1:11" x14ac:dyDescent="0.2">
      <c r="B42" t="s">
        <v>53</v>
      </c>
    </row>
    <row r="44" spans="1:11" x14ac:dyDescent="0.2">
      <c r="B44" t="s">
        <v>37</v>
      </c>
      <c r="D44">
        <v>450</v>
      </c>
    </row>
    <row r="45" spans="1:11" x14ac:dyDescent="0.2">
      <c r="B45" t="s">
        <v>38</v>
      </c>
      <c r="D45">
        <v>450</v>
      </c>
    </row>
    <row r="46" spans="1:11" x14ac:dyDescent="0.2">
      <c r="B46" t="s">
        <v>44</v>
      </c>
      <c r="D46">
        <v>450</v>
      </c>
    </row>
    <row r="47" spans="1:11" x14ac:dyDescent="0.2">
      <c r="B47" t="s">
        <v>41</v>
      </c>
      <c r="D47">
        <v>450</v>
      </c>
    </row>
    <row r="48" spans="1:11" x14ac:dyDescent="0.2">
      <c r="B48" t="s">
        <v>40</v>
      </c>
      <c r="D48">
        <v>450</v>
      </c>
    </row>
    <row r="49" spans="2:4" x14ac:dyDescent="0.2">
      <c r="B49" t="s">
        <v>36</v>
      </c>
      <c r="D49">
        <v>450</v>
      </c>
    </row>
    <row r="50" spans="2:4" x14ac:dyDescent="0.2">
      <c r="B50" t="s">
        <v>34</v>
      </c>
      <c r="D50">
        <v>450</v>
      </c>
    </row>
    <row r="51" spans="2:4" x14ac:dyDescent="0.2">
      <c r="B51" t="s">
        <v>39</v>
      </c>
      <c r="D51">
        <v>450</v>
      </c>
    </row>
    <row r="52" spans="2:4" x14ac:dyDescent="0.2">
      <c r="B52" t="s">
        <v>46</v>
      </c>
      <c r="D52">
        <v>650</v>
      </c>
    </row>
    <row r="53" spans="2:4" x14ac:dyDescent="0.2">
      <c r="B53" t="s">
        <v>47</v>
      </c>
      <c r="D53">
        <v>650</v>
      </c>
    </row>
    <row r="54" spans="2:4" x14ac:dyDescent="0.2">
      <c r="B54" t="s">
        <v>33</v>
      </c>
      <c r="D54">
        <v>650</v>
      </c>
    </row>
    <row r="55" spans="2:4" x14ac:dyDescent="0.2">
      <c r="B55" t="s">
        <v>42</v>
      </c>
      <c r="D55">
        <v>650</v>
      </c>
    </row>
    <row r="56" spans="2:4" x14ac:dyDescent="0.2">
      <c r="B56" t="s">
        <v>43</v>
      </c>
      <c r="D56">
        <v>650</v>
      </c>
    </row>
    <row r="57" spans="2:4" x14ac:dyDescent="0.2">
      <c r="B57" t="s">
        <v>45</v>
      </c>
      <c r="D57">
        <v>55000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terms:created xsi:type="dcterms:W3CDTF">2017-05-07T12:29:01Z</dcterms:created>
</cp:coreProperties>
</file>