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35" i="1"/>
  <c r="D25"/>
  <c r="C25"/>
  <c r="D23"/>
  <c r="C23"/>
  <c r="D22"/>
  <c r="C22"/>
  <c r="C10"/>
  <c r="D24" s="1"/>
  <c r="D33" s="1"/>
  <c r="D36" s="1"/>
  <c r="D31" l="1"/>
  <c r="E31" s="1"/>
  <c r="C40"/>
  <c r="D32"/>
  <c r="C32"/>
  <c r="C24"/>
  <c r="C33" s="1"/>
  <c r="E33" s="1"/>
  <c r="C34"/>
  <c r="E34" s="1"/>
  <c r="E32" l="1"/>
  <c r="C36"/>
  <c r="E36" s="1"/>
  <c r="C39" s="1"/>
  <c r="C38" l="1"/>
</calcChain>
</file>

<file path=xl/sharedStrings.xml><?xml version="1.0" encoding="utf-8"?>
<sst xmlns="http://schemas.openxmlformats.org/spreadsheetml/2006/main" count="60" uniqueCount="39">
  <si>
    <r>
      <rPr>
        <b/>
        <sz val="12"/>
        <rFont val="맑은 고딕"/>
        <family val="3"/>
        <charset val="129"/>
      </rPr>
      <t>■</t>
    </r>
    <r>
      <rPr>
        <b/>
        <sz val="12"/>
        <rFont val="Calibri"/>
        <family val="2"/>
      </rPr>
      <t xml:space="preserve"> Données à compléter</t>
    </r>
    <r>
      <rPr>
        <b/>
        <sz val="12"/>
        <rFont val="맑은 고딕"/>
        <family val="3"/>
        <charset val="129"/>
      </rPr>
      <t>→</t>
    </r>
    <r>
      <rPr>
        <b/>
        <sz val="12"/>
        <color rgb="FFFF0000"/>
        <rFont val="Calibri"/>
        <family val="2"/>
      </rPr>
      <t xml:space="preserve"> </t>
    </r>
    <r>
      <rPr>
        <b/>
        <sz val="12"/>
        <color rgb="FFC00000"/>
        <rFont val="Calibri"/>
        <family val="2"/>
      </rPr>
      <t>(Entrez les données dans les cellules jaunes)</t>
    </r>
  </si>
  <si>
    <t>Données temporelles &amp; financières</t>
  </si>
  <si>
    <t>Unité</t>
  </si>
  <si>
    <t xml:space="preserve">Tarif du KWh </t>
  </si>
  <si>
    <t>EUR(€)/KWh</t>
  </si>
  <si>
    <t>Durée allumage (en heures par jour)</t>
  </si>
  <si>
    <t>Heures</t>
  </si>
  <si>
    <t>Nbre de jours d'utilisations/semaine</t>
  </si>
  <si>
    <t>Jours</t>
  </si>
  <si>
    <t>Nbre semaines / an</t>
  </si>
  <si>
    <t>Semaines</t>
  </si>
  <si>
    <t>Durée allumage (en heures par an)</t>
  </si>
  <si>
    <t>Actuel</t>
  </si>
  <si>
    <t xml:space="preserve">LED </t>
  </si>
  <si>
    <t>Puissance par lampe</t>
  </si>
  <si>
    <t>Prix unitaire des lampes</t>
  </si>
  <si>
    <t>EUR(€)</t>
  </si>
  <si>
    <t>Durée de vie des lampes</t>
  </si>
  <si>
    <t>Nombre de lampes utilisées</t>
  </si>
  <si>
    <t>Coût installation/pc (main d'oeuvre)</t>
  </si>
  <si>
    <r>
      <rPr>
        <b/>
        <sz val="12"/>
        <rFont val="맑은 고딕"/>
        <family val="3"/>
        <charset val="129"/>
      </rPr>
      <t>■</t>
    </r>
    <r>
      <rPr>
        <b/>
        <sz val="12"/>
        <rFont val="Calibri"/>
        <family val="2"/>
      </rPr>
      <t xml:space="preserve"> Comparaison (éclairage actuel et éclairage led)</t>
    </r>
  </si>
  <si>
    <t xml:space="preserve">Consommation totale </t>
  </si>
  <si>
    <t>Prix total des lampes</t>
  </si>
  <si>
    <t>Coût de l'électricité sur 1 an</t>
  </si>
  <si>
    <t>Coût installation total (main d'oeuvre)</t>
  </si>
  <si>
    <r>
      <rPr>
        <b/>
        <sz val="12"/>
        <rFont val="맑은 고딕"/>
        <family val="3"/>
        <charset val="129"/>
      </rPr>
      <t>■</t>
    </r>
    <r>
      <rPr>
        <b/>
        <sz val="12"/>
        <rFont val="Calibri"/>
        <family val="2"/>
      </rPr>
      <t xml:space="preserve"> Retour sur investissement suivant les données</t>
    </r>
  </si>
  <si>
    <t>Economie</t>
  </si>
  <si>
    <t>Coût de remplacement initial</t>
  </si>
  <si>
    <t>Conso. d'électricité totale  (par an)</t>
  </si>
  <si>
    <t>Coût de remplacement (par an)</t>
  </si>
  <si>
    <t>Coût installation (par an)</t>
  </si>
  <si>
    <t>Coût total  sur 1 an (électricité + Lampes)</t>
  </si>
  <si>
    <t>Amortissement possible sur (ans) :</t>
  </si>
  <si>
    <t>An(s)</t>
  </si>
  <si>
    <t>Economie sur la durée de vie des LED</t>
  </si>
  <si>
    <t>Durée de vie des lampes LED</t>
  </si>
  <si>
    <t>Ans</t>
  </si>
  <si>
    <t>Watt</t>
    <phoneticPr fontId="2" type="noConversion"/>
  </si>
  <si>
    <t>KWh</t>
    <phoneticPr fontId="8" type="noConversion"/>
  </si>
</sst>
</file>

<file path=xl/styles.xml><?xml version="1.0" encoding="utf-8"?>
<styleSheet xmlns="http://schemas.openxmlformats.org/spreadsheetml/2006/main">
  <numFmts count="12">
    <numFmt numFmtId="44" formatCode="_ &quot;€&quot;\ * #,##0.00_ ;_ &quot;€&quot;\ * \-#,##0.00_ ;_ &quot;€&quot;\ * &quot;-&quot;??_ ;_ @_ "/>
    <numFmt numFmtId="164" formatCode="_-&quot;₩&quot;* #,##0_-;\-&quot;₩&quot;* #,##0_-;_-&quot;₩&quot;* &quot;-&quot;_-;_-@_-"/>
    <numFmt numFmtId="165" formatCode="_-* #,##0_-;\-* #,##0_-;_-* &quot;-&quot;_-;_-@_-"/>
    <numFmt numFmtId="166" formatCode="0.0_ "/>
    <numFmt numFmtId="167" formatCode="_-* #,##0.0_-;\-* #,##0.0_-;_-* &quot;-&quot;_-;_-@_-"/>
    <numFmt numFmtId="168" formatCode="_-[$₩-412]* #,##0.00_-;\-[$₩-412]* #,##0.00_-;_-[$₩-412]* &quot;-&quot;??_-;_-@_-"/>
    <numFmt numFmtId="169" formatCode="&quot;₩&quot;#,##0_);[Red]\(&quot;₩&quot;#,##0\)"/>
    <numFmt numFmtId="170" formatCode="#,##0_);[Red]\(#,##0\)"/>
    <numFmt numFmtId="171" formatCode="#,##0.0_);[Red]\(#,##0.0\)"/>
    <numFmt numFmtId="172" formatCode="#,##0.00_);[Red]\(#,##0.00\)"/>
    <numFmt numFmtId="173" formatCode="_-* #,##0.00_-;\-* #,##0.00_-;_-* &quot;-&quot;_-;_-@_-"/>
    <numFmt numFmtId="174" formatCode="_-* #,##0.00\ [$€-40C]_-;\-* #,##0.00\ [$€-40C]_-;_-* &quot;-&quot;??\ [$€-40C]_-;_-@_-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  <font>
      <b/>
      <sz val="12"/>
      <name val="맑은 고딕"/>
      <family val="3"/>
      <charset val="129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  <font>
      <sz val="11"/>
      <color theme="0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3"/>
      <name val="Calibri"/>
      <family val="2"/>
    </font>
    <font>
      <b/>
      <sz val="12"/>
      <color rgb="FFC00000"/>
      <name val="Calibri"/>
      <family val="2"/>
    </font>
    <font>
      <b/>
      <sz val="13"/>
      <color theme="0"/>
      <name val="Calibri"/>
      <family val="2"/>
    </font>
    <font>
      <b/>
      <i/>
      <sz val="12"/>
      <color theme="0"/>
      <name val="Calibri"/>
      <family val="2"/>
      <scheme val="minor"/>
    </font>
    <font>
      <b/>
      <sz val="12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4AC18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2" fillId="0" borderId="0">
      <alignment vertical="center"/>
    </xf>
    <xf numFmtId="165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</cellStyleXfs>
  <cellXfs count="119">
    <xf numFmtId="0" fontId="0" fillId="0" borderId="0" xfId="0"/>
    <xf numFmtId="172" fontId="12" fillId="5" borderId="14" xfId="2" applyNumberFormat="1" applyFont="1" applyFill="1" applyBorder="1" applyAlignment="1" applyProtection="1">
      <alignment vertical="center" wrapText="1"/>
    </xf>
    <xf numFmtId="170" fontId="10" fillId="5" borderId="12" xfId="2" applyNumberFormat="1" applyFont="1" applyFill="1" applyBorder="1" applyAlignment="1" applyProtection="1">
      <alignment horizontal="center" vertical="center"/>
    </xf>
    <xf numFmtId="173" fontId="6" fillId="8" borderId="4" xfId="2" applyNumberFormat="1" applyFont="1" applyFill="1" applyBorder="1" applyAlignment="1" applyProtection="1">
      <alignment horizontal="center"/>
    </xf>
    <xf numFmtId="167" fontId="6" fillId="8" borderId="1" xfId="2" applyNumberFormat="1" applyFont="1" applyFill="1" applyBorder="1" applyAlignment="1" applyProtection="1">
      <alignment horizontal="center"/>
    </xf>
    <xf numFmtId="2" fontId="13" fillId="12" borderId="26" xfId="5" applyNumberFormat="1" applyFont="1" applyFill="1" applyBorder="1" applyAlignment="1" applyProtection="1"/>
    <xf numFmtId="174" fontId="15" fillId="12" borderId="28" xfId="5" applyNumberFormat="1" applyFont="1" applyFill="1" applyBorder="1" applyAlignment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19" fillId="2" borderId="0" xfId="0" applyFont="1" applyFill="1" applyBorder="1" applyAlignment="1" applyProtection="1">
      <alignment vertical="center"/>
    </xf>
    <xf numFmtId="0" fontId="7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vertical="center"/>
    </xf>
    <xf numFmtId="0" fontId="18" fillId="5" borderId="19" xfId="0" applyFont="1" applyFill="1" applyBorder="1" applyAlignment="1">
      <alignment horizontal="center" vertical="center"/>
    </xf>
    <xf numFmtId="169" fontId="10" fillId="5" borderId="2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1" fillId="0" borderId="2" xfId="0" applyFont="1" applyBorder="1" applyAlignment="1">
      <alignment vertical="center"/>
    </xf>
    <xf numFmtId="168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6" xfId="0" applyNumberFormat="1" applyFont="1" applyFill="1" applyBorder="1" applyAlignment="1" applyProtection="1">
      <alignment horizontal="center" vertical="center" wrapText="1"/>
    </xf>
    <xf numFmtId="0" fontId="3" fillId="2" borderId="18" xfId="0" applyNumberFormat="1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vertical="center"/>
    </xf>
    <xf numFmtId="170" fontId="10" fillId="5" borderId="11" xfId="0" applyNumberFormat="1" applyFont="1" applyFill="1" applyBorder="1" applyAlignment="1" applyProtection="1">
      <alignment horizontal="center" vertical="center" wrapText="1"/>
    </xf>
    <xf numFmtId="0" fontId="4" fillId="2" borderId="30" xfId="0" applyFont="1" applyFill="1" applyBorder="1" applyAlignment="1" applyProtection="1">
      <alignment vertical="center"/>
    </xf>
    <xf numFmtId="171" fontId="11" fillId="3" borderId="11" xfId="0" applyNumberFormat="1" applyFont="1" applyFill="1" applyBorder="1" applyAlignment="1" applyProtection="1">
      <alignment vertical="center"/>
      <protection locked="0"/>
    </xf>
    <xf numFmtId="171" fontId="11" fillId="3" borderId="12" xfId="2" applyNumberFormat="1" applyFont="1" applyFill="1" applyBorder="1" applyProtection="1">
      <alignment vertical="center"/>
      <protection locked="0"/>
    </xf>
    <xf numFmtId="0" fontId="4" fillId="2" borderId="15" xfId="0" applyFont="1" applyFill="1" applyBorder="1" applyAlignment="1" applyProtection="1">
      <alignment vertical="center"/>
    </xf>
    <xf numFmtId="172" fontId="11" fillId="3" borderId="3" xfId="0" applyNumberFormat="1" applyFont="1" applyFill="1" applyBorder="1" applyAlignment="1" applyProtection="1">
      <alignment vertical="center"/>
      <protection locked="0"/>
    </xf>
    <xf numFmtId="172" fontId="11" fillId="3" borderId="31" xfId="2" applyNumberFormat="1" applyFont="1" applyFill="1" applyBorder="1" applyProtection="1">
      <alignment vertical="center"/>
      <protection locked="0"/>
    </xf>
    <xf numFmtId="0" fontId="4" fillId="2" borderId="32" xfId="0" applyFont="1" applyFill="1" applyBorder="1" applyAlignment="1" applyProtection="1">
      <alignment vertical="center"/>
    </xf>
    <xf numFmtId="170" fontId="11" fillId="3" borderId="6" xfId="0" applyNumberFormat="1" applyFont="1" applyFill="1" applyBorder="1" applyAlignment="1" applyProtection="1">
      <alignment vertical="center"/>
      <protection locked="0"/>
    </xf>
    <xf numFmtId="170" fontId="11" fillId="3" borderId="13" xfId="2" applyNumberFormat="1" applyFont="1" applyFill="1" applyBorder="1" applyProtection="1">
      <alignment vertical="center"/>
      <protection locked="0"/>
    </xf>
    <xf numFmtId="0" fontId="4" fillId="2" borderId="33" xfId="0" applyFont="1" applyFill="1" applyBorder="1" applyAlignment="1" applyProtection="1">
      <alignment vertical="center" wrapText="1"/>
    </xf>
    <xf numFmtId="170" fontId="11" fillId="3" borderId="33" xfId="0" applyNumberFormat="1" applyFont="1" applyFill="1" applyBorder="1" applyAlignment="1" applyProtection="1">
      <alignment vertical="center"/>
      <protection locked="0"/>
    </xf>
    <xf numFmtId="0" fontId="10" fillId="5" borderId="30" xfId="0" applyFont="1" applyFill="1" applyBorder="1" applyAlignment="1" applyProtection="1">
      <alignment vertical="center"/>
    </xf>
    <xf numFmtId="171" fontId="10" fillId="5" borderId="30" xfId="0" applyNumberFormat="1" applyFont="1" applyFill="1" applyBorder="1" applyAlignment="1" applyProtection="1">
      <alignment vertical="center"/>
      <protection locked="0"/>
    </xf>
    <xf numFmtId="171" fontId="10" fillId="5" borderId="2" xfId="2" applyNumberFormat="1" applyFont="1" applyFill="1" applyBorder="1" applyProtection="1">
      <alignment vertical="center"/>
      <protection locked="0"/>
    </xf>
    <xf numFmtId="170" fontId="3" fillId="2" borderId="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0" fillId="5" borderId="2" xfId="0" applyFont="1" applyFill="1" applyBorder="1" applyAlignment="1" applyProtection="1">
      <alignment vertical="center"/>
    </xf>
    <xf numFmtId="49" fontId="4" fillId="2" borderId="15" xfId="0" applyNumberFormat="1" applyFont="1" applyFill="1" applyBorder="1" applyAlignment="1" applyProtection="1">
      <alignment vertical="center"/>
    </xf>
    <xf numFmtId="0" fontId="3" fillId="2" borderId="23" xfId="0" applyFont="1" applyFill="1" applyBorder="1" applyAlignment="1" applyProtection="1">
      <alignment vertical="center"/>
    </xf>
    <xf numFmtId="0" fontId="3" fillId="2" borderId="16" xfId="0" applyFont="1" applyFill="1" applyBorder="1" applyAlignment="1" applyProtection="1">
      <alignment horizontal="center" vertical="center"/>
    </xf>
    <xf numFmtId="49" fontId="4" fillId="2" borderId="6" xfId="0" applyNumberFormat="1" applyFont="1" applyFill="1" applyBorder="1" applyAlignment="1" applyProtection="1">
      <alignment horizontal="left" vertical="center"/>
    </xf>
    <xf numFmtId="171" fontId="3" fillId="7" borderId="1" xfId="0" applyNumberFormat="1" applyFont="1" applyFill="1" applyBorder="1" applyAlignment="1" applyProtection="1">
      <alignment vertical="center" wrapText="1"/>
    </xf>
    <xf numFmtId="171" fontId="4" fillId="10" borderId="13" xfId="0" applyNumberFormat="1" applyFont="1" applyFill="1" applyBorder="1" applyAlignment="1" applyProtection="1">
      <alignment vertical="center" wrapText="1"/>
    </xf>
    <xf numFmtId="168" fontId="3" fillId="2" borderId="17" xfId="0" applyNumberFormat="1" applyFont="1" applyFill="1" applyBorder="1" applyAlignment="1" applyProtection="1">
      <alignment horizontal="center" vertical="center"/>
    </xf>
    <xf numFmtId="172" fontId="3" fillId="7" borderId="1" xfId="0" applyNumberFormat="1" applyFont="1" applyFill="1" applyBorder="1" applyAlignment="1" applyProtection="1">
      <alignment vertical="center" wrapText="1"/>
    </xf>
    <xf numFmtId="172" fontId="4" fillId="10" borderId="13" xfId="0" applyNumberFormat="1" applyFont="1" applyFill="1" applyBorder="1" applyAlignment="1" applyProtection="1">
      <alignment vertical="center" wrapText="1"/>
    </xf>
    <xf numFmtId="0" fontId="4" fillId="2" borderId="6" xfId="0" applyFont="1" applyFill="1" applyBorder="1" applyAlignment="1" applyProtection="1">
      <alignment horizontal="left" vertical="center"/>
    </xf>
    <xf numFmtId="49" fontId="10" fillId="5" borderId="8" xfId="0" applyNumberFormat="1" applyFont="1" applyFill="1" applyBorder="1" applyAlignment="1" applyProtection="1">
      <alignment vertical="center"/>
    </xf>
    <xf numFmtId="172" fontId="12" fillId="5" borderId="9" xfId="0" applyNumberFormat="1" applyFont="1" applyFill="1" applyBorder="1" applyAlignment="1" applyProtection="1">
      <alignment vertical="center" wrapText="1"/>
    </xf>
    <xf numFmtId="168" fontId="5" fillId="2" borderId="18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left"/>
    </xf>
    <xf numFmtId="0" fontId="10" fillId="5" borderId="2" xfId="0" applyFont="1" applyFill="1" applyBorder="1" applyAlignment="1" applyProtection="1">
      <alignment horizontal="left" vertical="center"/>
    </xf>
    <xf numFmtId="170" fontId="10" fillId="5" borderId="34" xfId="2" applyNumberFormat="1" applyFont="1" applyFill="1" applyBorder="1" applyAlignment="1" applyProtection="1">
      <alignment horizontal="center" vertical="center"/>
    </xf>
    <xf numFmtId="0" fontId="10" fillId="5" borderId="20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/>
    <xf numFmtId="167" fontId="5" fillId="11" borderId="35" xfId="2" applyNumberFormat="1" applyFont="1" applyFill="1" applyBorder="1" applyAlignment="1" applyProtection="1">
      <alignment horizontal="center"/>
    </xf>
    <xf numFmtId="173" fontId="6" fillId="8" borderId="34" xfId="2" applyNumberFormat="1" applyFont="1" applyFill="1" applyBorder="1" applyAlignment="1" applyProtection="1">
      <alignment horizontal="center"/>
    </xf>
    <xf numFmtId="173" fontId="15" fillId="4" borderId="36" xfId="2" applyNumberFormat="1" applyFont="1" applyFill="1" applyBorder="1" applyAlignment="1" applyProtection="1">
      <alignment horizontal="center"/>
    </xf>
    <xf numFmtId="168" fontId="5" fillId="2" borderId="36" xfId="0" applyNumberFormat="1" applyFont="1" applyFill="1" applyBorder="1" applyAlignment="1" applyProtection="1">
      <alignment horizontal="center"/>
    </xf>
    <xf numFmtId="0" fontId="6" fillId="2" borderId="37" xfId="0" applyFont="1" applyFill="1" applyBorder="1" applyAlignment="1" applyProtection="1"/>
    <xf numFmtId="167" fontId="5" fillId="11" borderId="38" xfId="2" applyNumberFormat="1" applyFont="1" applyFill="1" applyBorder="1" applyAlignment="1" applyProtection="1">
      <alignment horizontal="center"/>
    </xf>
    <xf numFmtId="167" fontId="6" fillId="8" borderId="39" xfId="2" applyNumberFormat="1" applyFont="1" applyFill="1" applyBorder="1" applyAlignment="1" applyProtection="1">
      <alignment horizontal="center"/>
    </xf>
    <xf numFmtId="165" fontId="15" fillId="4" borderId="40" xfId="2" applyFont="1" applyFill="1" applyBorder="1" applyAlignment="1" applyProtection="1">
      <alignment horizontal="center"/>
    </xf>
    <xf numFmtId="0" fontId="5" fillId="2" borderId="40" xfId="0" applyFont="1" applyFill="1" applyBorder="1" applyAlignment="1" applyProtection="1">
      <alignment horizontal="center"/>
    </xf>
    <xf numFmtId="0" fontId="6" fillId="2" borderId="3" xfId="0" applyFont="1" applyFill="1" applyBorder="1" applyAlignment="1" applyProtection="1"/>
    <xf numFmtId="173" fontId="5" fillId="11" borderId="41" xfId="2" applyNumberFormat="1" applyFont="1" applyFill="1" applyBorder="1" applyAlignment="1" applyProtection="1">
      <alignment horizontal="center"/>
    </xf>
    <xf numFmtId="174" fontId="15" fillId="4" borderId="5" xfId="5" applyNumberFormat="1" applyFont="1" applyFill="1" applyBorder="1" applyAlignment="1" applyProtection="1">
      <alignment horizontal="center"/>
    </xf>
    <xf numFmtId="168" fontId="5" fillId="2" borderId="5" xfId="0" applyNumberFormat="1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/>
    <xf numFmtId="173" fontId="5" fillId="11" borderId="42" xfId="2" applyNumberFormat="1" applyFont="1" applyFill="1" applyBorder="1" applyAlignment="1" applyProtection="1">
      <alignment horizontal="center"/>
    </xf>
    <xf numFmtId="174" fontId="15" fillId="4" borderId="7" xfId="5" applyNumberFormat="1" applyFont="1" applyFill="1" applyBorder="1" applyAlignment="1" applyProtection="1">
      <alignment horizontal="center"/>
    </xf>
    <xf numFmtId="168" fontId="5" fillId="2" borderId="7" xfId="0" applyNumberFormat="1" applyFont="1" applyFill="1" applyBorder="1" applyAlignment="1" applyProtection="1">
      <alignment horizontal="center"/>
    </xf>
    <xf numFmtId="0" fontId="10" fillId="5" borderId="8" xfId="0" applyFont="1" applyFill="1" applyBorder="1" applyAlignment="1" applyProtection="1">
      <alignment horizontal="left"/>
    </xf>
    <xf numFmtId="167" fontId="12" fillId="5" borderId="43" xfId="2" applyNumberFormat="1" applyFont="1" applyFill="1" applyBorder="1" applyAlignment="1" applyProtection="1">
      <alignment horizontal="center"/>
    </xf>
    <xf numFmtId="167" fontId="10" fillId="5" borderId="9" xfId="2" applyNumberFormat="1" applyFont="1" applyFill="1" applyBorder="1" applyAlignment="1" applyProtection="1">
      <alignment horizontal="center"/>
    </xf>
    <xf numFmtId="165" fontId="17" fillId="5" borderId="10" xfId="2" applyFont="1" applyFill="1" applyBorder="1" applyAlignment="1" applyProtection="1">
      <alignment horizontal="center"/>
    </xf>
    <xf numFmtId="168" fontId="12" fillId="5" borderId="10" xfId="0" applyNumberFormat="1" applyFont="1" applyFill="1" applyBorder="1" applyAlignment="1" applyProtection="1">
      <alignment horizontal="center"/>
    </xf>
    <xf numFmtId="0" fontId="6" fillId="2" borderId="37" xfId="0" applyFont="1" applyFill="1" applyBorder="1" applyAlignment="1" applyProtection="1">
      <alignment horizontal="left"/>
    </xf>
    <xf numFmtId="173" fontId="5" fillId="11" borderId="38" xfId="2" applyNumberFormat="1" applyFont="1" applyFill="1" applyBorder="1" applyAlignment="1" applyProtection="1">
      <alignment horizontal="center"/>
    </xf>
    <xf numFmtId="173" fontId="6" fillId="8" borderId="39" xfId="2" applyNumberFormat="1" applyFont="1" applyFill="1" applyBorder="1" applyAlignment="1" applyProtection="1">
      <alignment horizontal="center"/>
    </xf>
    <xf numFmtId="174" fontId="15" fillId="4" borderId="40" xfId="2" applyNumberFormat="1" applyFont="1" applyFill="1" applyBorder="1" applyAlignment="1" applyProtection="1">
      <alignment horizontal="center"/>
    </xf>
    <xf numFmtId="168" fontId="5" fillId="2" borderId="2" xfId="0" applyNumberFormat="1" applyFont="1" applyFill="1" applyBorder="1" applyAlignment="1" applyProtection="1">
      <alignment horizontal="center"/>
    </xf>
    <xf numFmtId="0" fontId="4" fillId="2" borderId="44" xfId="0" applyFont="1" applyFill="1" applyBorder="1" applyAlignment="1" applyProtection="1"/>
    <xf numFmtId="166" fontId="5" fillId="2" borderId="21" xfId="0" applyNumberFormat="1" applyFont="1" applyFill="1" applyBorder="1" applyAlignment="1" applyProtection="1">
      <alignment horizontal="center"/>
    </xf>
    <xf numFmtId="0" fontId="3" fillId="2" borderId="21" xfId="0" applyFont="1" applyFill="1" applyBorder="1" applyAlignment="1" applyProtection="1"/>
    <xf numFmtId="165" fontId="5" fillId="2" borderId="21" xfId="2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4" fillId="9" borderId="3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/>
    <xf numFmtId="0" fontId="5" fillId="2" borderId="22" xfId="0" applyFont="1" applyFill="1" applyBorder="1" applyAlignment="1" applyProtection="1">
      <alignment horizontal="center"/>
    </xf>
    <xf numFmtId="0" fontId="6" fillId="9" borderId="25" xfId="0" applyFont="1" applyFill="1" applyBorder="1" applyAlignment="1" applyProtection="1">
      <alignment horizontal="left"/>
    </xf>
    <xf numFmtId="166" fontId="4" fillId="2" borderId="0" xfId="0" applyNumberFormat="1" applyFont="1" applyFill="1" applyBorder="1" applyAlignment="1" applyProtection="1"/>
    <xf numFmtId="0" fontId="4" fillId="2" borderId="0" xfId="0" applyFont="1" applyFill="1" applyBorder="1" applyAlignment="1" applyProtection="1"/>
    <xf numFmtId="168" fontId="5" fillId="2" borderId="24" xfId="0" applyNumberFormat="1" applyFont="1" applyFill="1" applyBorder="1" applyAlignment="1" applyProtection="1">
      <alignment horizontal="center"/>
    </xf>
    <xf numFmtId="0" fontId="4" fillId="9" borderId="8" xfId="0" applyFont="1" applyFill="1" applyBorder="1" applyAlignment="1" applyProtection="1">
      <alignment vertical="center"/>
    </xf>
    <xf numFmtId="166" fontId="13" fillId="12" borderId="10" xfId="0" applyNumberFormat="1" applyFont="1" applyFill="1" applyBorder="1" applyAlignment="1" applyProtection="1"/>
    <xf numFmtId="0" fontId="3" fillId="0" borderId="27" xfId="0" applyFont="1" applyBorder="1" applyAlignment="1" applyProtection="1">
      <alignment vertical="center"/>
    </xf>
    <xf numFmtId="0" fontId="3" fillId="0" borderId="27" xfId="0" applyFont="1" applyBorder="1" applyAlignment="1" applyProtection="1">
      <alignment horizontal="right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170" fontId="11" fillId="3" borderId="14" xfId="0" applyNumberFormat="1" applyFont="1" applyFill="1" applyBorder="1" applyAlignment="1" applyProtection="1">
      <alignment vertical="center"/>
      <protection locked="0"/>
    </xf>
    <xf numFmtId="170" fontId="11" fillId="3" borderId="11" xfId="0" applyNumberFormat="1" applyFont="1" applyFill="1" applyBorder="1" applyAlignment="1" applyProtection="1">
      <alignment horizontal="center" vertical="center"/>
      <protection locked="0"/>
    </xf>
    <xf numFmtId="170" fontId="11" fillId="3" borderId="12" xfId="0" applyNumberFormat="1" applyFont="1" applyFill="1" applyBorder="1" applyAlignment="1" applyProtection="1">
      <alignment horizontal="center" vertical="center"/>
      <protection locked="0"/>
    </xf>
    <xf numFmtId="170" fontId="10" fillId="6" borderId="11" xfId="0" applyNumberFormat="1" applyFont="1" applyFill="1" applyBorder="1" applyAlignment="1" applyProtection="1">
      <alignment horizontal="center" vertical="center"/>
      <protection locked="0"/>
    </xf>
    <xf numFmtId="170" fontId="10" fillId="6" borderId="12" xfId="0" applyNumberFormat="1" applyFont="1" applyFill="1" applyBorder="1" applyAlignment="1" applyProtection="1">
      <alignment horizontal="center" vertical="center"/>
      <protection locked="0"/>
    </xf>
    <xf numFmtId="170" fontId="11" fillId="3" borderId="30" xfId="0" applyNumberFormat="1" applyFont="1" applyFill="1" applyBorder="1" applyAlignment="1" applyProtection="1">
      <alignment horizontal="center" vertical="center"/>
      <protection locked="0"/>
    </xf>
    <xf numFmtId="170" fontId="11" fillId="3" borderId="29" xfId="0" applyNumberFormat="1" applyFont="1" applyFill="1" applyBorder="1" applyAlignment="1" applyProtection="1">
      <alignment horizontal="center" vertical="center"/>
      <protection locked="0"/>
    </xf>
    <xf numFmtId="170" fontId="10" fillId="5" borderId="29" xfId="0" applyNumberFormat="1" applyFont="1" applyFill="1" applyBorder="1" applyAlignment="1" applyProtection="1">
      <alignment horizontal="center" vertical="center" wrapText="1"/>
    </xf>
    <xf numFmtId="172" fontId="11" fillId="3" borderId="11" xfId="0" applyNumberFormat="1" applyFont="1" applyFill="1" applyBorder="1" applyAlignment="1" applyProtection="1">
      <alignment horizontal="center" vertical="center"/>
      <protection locked="0"/>
    </xf>
    <xf numFmtId="172" fontId="11" fillId="3" borderId="12" xfId="0" applyNumberFormat="1" applyFont="1" applyFill="1" applyBorder="1" applyAlignment="1" applyProtection="1">
      <alignment horizontal="center" vertical="center"/>
      <protection locked="0"/>
    </xf>
  </cellXfs>
  <cellStyles count="6">
    <cellStyle name="Milliers [0] 2" xfId="2"/>
    <cellStyle name="Monétaire [0] 2" xfId="4"/>
    <cellStyle name="Monétaire 2" xfId="5"/>
    <cellStyle name="Normal" xfId="0" builtinId="0"/>
    <cellStyle name="Normal 2" xfId="1"/>
    <cellStyle name="Pourcentage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2"/>
  <sheetViews>
    <sheetView tabSelected="1" zoomScaleNormal="100" workbookViewId="0">
      <selection activeCell="D16" sqref="D16 D13"/>
    </sheetView>
  </sheetViews>
  <sheetFormatPr baseColWidth="10" defaultRowHeight="15"/>
  <cols>
    <col min="1" max="1" width="2.140625" customWidth="1"/>
    <col min="2" max="2" width="37.42578125" customWidth="1"/>
    <col min="3" max="3" width="14.5703125" customWidth="1"/>
    <col min="4" max="4" width="10.42578125" customWidth="1"/>
    <col min="5" max="5" width="15.7109375" customWidth="1"/>
  </cols>
  <sheetData>
    <row r="1" spans="1:6">
      <c r="A1" s="7"/>
      <c r="B1" s="7"/>
      <c r="C1" s="7"/>
      <c r="D1" s="7"/>
      <c r="E1" s="8"/>
      <c r="F1" s="7"/>
    </row>
    <row r="2" spans="1:6">
      <c r="A2" s="7"/>
      <c r="B2" s="7"/>
      <c r="C2" s="7"/>
      <c r="D2" s="7"/>
      <c r="E2" s="8"/>
      <c r="F2" s="7"/>
    </row>
    <row r="3" spans="1:6" ht="14.25" customHeight="1">
      <c r="A3" s="7"/>
      <c r="B3" s="7"/>
      <c r="C3" s="7"/>
      <c r="D3" s="7"/>
      <c r="E3" s="8"/>
      <c r="F3" s="7"/>
    </row>
    <row r="4" spans="1:6" ht="18" thickBot="1">
      <c r="A4" s="9"/>
      <c r="B4" s="10" t="s">
        <v>0</v>
      </c>
      <c r="C4" s="11"/>
      <c r="D4" s="11"/>
      <c r="E4" s="12"/>
      <c r="F4" s="13"/>
    </row>
    <row r="5" spans="1:6" ht="16.5" thickBot="1">
      <c r="A5" s="13"/>
      <c r="B5" s="14" t="s">
        <v>1</v>
      </c>
      <c r="C5" s="116"/>
      <c r="D5" s="116"/>
      <c r="E5" s="15" t="s">
        <v>2</v>
      </c>
      <c r="F5" s="13"/>
    </row>
    <row r="6" spans="1:6" ht="16.5" customHeight="1" thickBot="1">
      <c r="A6" s="16"/>
      <c r="B6" s="17" t="s">
        <v>3</v>
      </c>
      <c r="C6" s="117">
        <v>0.2</v>
      </c>
      <c r="D6" s="118"/>
      <c r="E6" s="18" t="s">
        <v>4</v>
      </c>
      <c r="F6" s="16"/>
    </row>
    <row r="7" spans="1:6" ht="15.75" thickBot="1">
      <c r="A7" s="16"/>
      <c r="B7" s="17" t="s">
        <v>5</v>
      </c>
      <c r="C7" s="114">
        <v>6</v>
      </c>
      <c r="D7" s="115"/>
      <c r="E7" s="18" t="s">
        <v>6</v>
      </c>
      <c r="F7" s="16"/>
    </row>
    <row r="8" spans="1:6" ht="15.75" thickBot="1">
      <c r="A8" s="16"/>
      <c r="B8" s="17" t="s">
        <v>7</v>
      </c>
      <c r="C8" s="110">
        <v>6</v>
      </c>
      <c r="D8" s="111"/>
      <c r="E8" s="19" t="s">
        <v>8</v>
      </c>
      <c r="F8" s="16"/>
    </row>
    <row r="9" spans="1:6" ht="15.75" thickBot="1">
      <c r="A9" s="16"/>
      <c r="B9" s="17" t="s">
        <v>9</v>
      </c>
      <c r="C9" s="110">
        <v>52</v>
      </c>
      <c r="D9" s="111"/>
      <c r="E9" s="20" t="s">
        <v>10</v>
      </c>
      <c r="F9" s="16"/>
    </row>
    <row r="10" spans="1:6" ht="15.75" thickBot="1">
      <c r="A10" s="13"/>
      <c r="B10" s="21" t="s">
        <v>11</v>
      </c>
      <c r="C10" s="112">
        <f>C7*C8*C9</f>
        <v>1872</v>
      </c>
      <c r="D10" s="113"/>
      <c r="E10" s="22" t="s">
        <v>6</v>
      </c>
      <c r="F10" s="13"/>
    </row>
    <row r="11" spans="1:6" ht="16.5" thickBot="1">
      <c r="A11" s="13"/>
      <c r="B11" s="23"/>
      <c r="C11" s="24"/>
      <c r="D11" s="13"/>
      <c r="E11" s="25"/>
      <c r="F11" s="13"/>
    </row>
    <row r="12" spans="1:6" ht="15.75" thickBot="1">
      <c r="A12" s="11"/>
      <c r="B12" s="26"/>
      <c r="C12" s="27" t="s">
        <v>12</v>
      </c>
      <c r="D12" s="2" t="s">
        <v>13</v>
      </c>
      <c r="E12" s="15" t="s">
        <v>2</v>
      </c>
      <c r="F12" s="11"/>
    </row>
    <row r="13" spans="1:6" ht="14.25" customHeight="1" thickBot="1">
      <c r="A13" s="11"/>
      <c r="B13" s="28" t="s">
        <v>14</v>
      </c>
      <c r="C13" s="29">
        <v>35</v>
      </c>
      <c r="D13" s="30">
        <v>3</v>
      </c>
      <c r="E13" s="22" t="s">
        <v>37</v>
      </c>
      <c r="F13" s="11"/>
    </row>
    <row r="14" spans="1:6" ht="15.75" thickBot="1">
      <c r="A14" s="11"/>
      <c r="B14" s="31" t="s">
        <v>15</v>
      </c>
      <c r="C14" s="32">
        <v>1.5</v>
      </c>
      <c r="D14" s="33">
        <v>6</v>
      </c>
      <c r="E14" s="18" t="s">
        <v>16</v>
      </c>
      <c r="F14" s="11"/>
    </row>
    <row r="15" spans="1:6" ht="15.75" thickBot="1">
      <c r="A15" s="11"/>
      <c r="B15" s="34" t="s">
        <v>17</v>
      </c>
      <c r="C15" s="35">
        <v>2000</v>
      </c>
      <c r="D15" s="36">
        <v>25000</v>
      </c>
      <c r="E15" s="18" t="s">
        <v>6</v>
      </c>
      <c r="F15" s="11"/>
    </row>
    <row r="16" spans="1:6" ht="15.75" thickBot="1">
      <c r="A16" s="11"/>
      <c r="B16" s="37" t="s">
        <v>18</v>
      </c>
      <c r="C16" s="38">
        <v>30</v>
      </c>
      <c r="D16" s="109">
        <v>30</v>
      </c>
      <c r="E16" s="20"/>
      <c r="F16" s="11"/>
    </row>
    <row r="17" spans="1:6" ht="15.75" hidden="1" thickBot="1">
      <c r="A17" s="7"/>
      <c r="B17" s="39" t="s">
        <v>19</v>
      </c>
      <c r="C17" s="40">
        <v>0</v>
      </c>
      <c r="D17" s="41">
        <v>0</v>
      </c>
      <c r="E17" s="18" t="s">
        <v>16</v>
      </c>
      <c r="F17" s="11"/>
    </row>
    <row r="18" spans="1:6">
      <c r="A18" s="7"/>
      <c r="B18" s="24"/>
      <c r="C18" s="42"/>
      <c r="D18" s="42"/>
      <c r="E18" s="43"/>
      <c r="F18" s="11"/>
    </row>
    <row r="19" spans="1:6" ht="18" thickBot="1">
      <c r="A19" s="7"/>
      <c r="B19" s="10" t="s">
        <v>20</v>
      </c>
      <c r="C19" s="7"/>
      <c r="D19" s="7"/>
      <c r="E19" s="44"/>
      <c r="F19" s="11"/>
    </row>
    <row r="20" spans="1:6" ht="15.75" thickBot="1">
      <c r="A20" s="7"/>
      <c r="B20" s="45"/>
      <c r="C20" s="27" t="s">
        <v>12</v>
      </c>
      <c r="D20" s="2" t="s">
        <v>13</v>
      </c>
      <c r="E20" s="15" t="s">
        <v>2</v>
      </c>
      <c r="F20" s="11"/>
    </row>
    <row r="21" spans="1:6">
      <c r="A21" s="7"/>
      <c r="B21" s="46"/>
      <c r="C21" s="47"/>
      <c r="D21" s="47"/>
      <c r="E21" s="48"/>
      <c r="F21" s="7"/>
    </row>
    <row r="22" spans="1:6">
      <c r="A22" s="7"/>
      <c r="B22" s="49" t="s">
        <v>21</v>
      </c>
      <c r="C22" s="50">
        <f>C16*C13</f>
        <v>1050</v>
      </c>
      <c r="D22" s="51">
        <f>D16*D13</f>
        <v>90</v>
      </c>
      <c r="E22" s="52" t="s">
        <v>37</v>
      </c>
      <c r="F22" s="7"/>
    </row>
    <row r="23" spans="1:6">
      <c r="A23" s="7"/>
      <c r="B23" s="49" t="s">
        <v>22</v>
      </c>
      <c r="C23" s="53">
        <f>C14*C16</f>
        <v>45</v>
      </c>
      <c r="D23" s="54">
        <f>D14*D16</f>
        <v>180</v>
      </c>
      <c r="E23" s="52" t="s">
        <v>16</v>
      </c>
      <c r="F23" s="7"/>
    </row>
    <row r="24" spans="1:6">
      <c r="A24" s="7"/>
      <c r="B24" s="55" t="s">
        <v>23</v>
      </c>
      <c r="C24" s="53">
        <f>C13*C16*C10/1000*C6</f>
        <v>393.12</v>
      </c>
      <c r="D24" s="54">
        <f>D13*D16*C10/1000*C6</f>
        <v>33.695999999999998</v>
      </c>
      <c r="E24" s="52" t="s">
        <v>16</v>
      </c>
      <c r="F24" s="7"/>
    </row>
    <row r="25" spans="1:6" ht="15.75" hidden="1" thickBot="1">
      <c r="A25" s="7"/>
      <c r="B25" s="56" t="s">
        <v>24</v>
      </c>
      <c r="C25" s="57">
        <f>C17*C16</f>
        <v>0</v>
      </c>
      <c r="D25" s="1">
        <f>D17*D16</f>
        <v>0</v>
      </c>
      <c r="E25" s="58" t="s">
        <v>16</v>
      </c>
      <c r="F25" s="7"/>
    </row>
    <row r="26" spans="1:6">
      <c r="A26" s="7"/>
      <c r="B26" s="7"/>
      <c r="C26" s="7"/>
      <c r="D26" s="7"/>
      <c r="E26" s="8"/>
      <c r="F26" s="7"/>
    </row>
    <row r="27" spans="1:6">
      <c r="A27" s="7"/>
      <c r="B27" s="7"/>
      <c r="C27" s="7"/>
      <c r="D27" s="7"/>
      <c r="E27" s="8"/>
      <c r="F27" s="7"/>
    </row>
    <row r="28" spans="1:6">
      <c r="A28" s="7"/>
      <c r="B28" s="7"/>
      <c r="C28" s="7"/>
      <c r="D28" s="7"/>
      <c r="E28" s="8"/>
      <c r="F28" s="7"/>
    </row>
    <row r="29" spans="1:6" ht="18" thickBot="1">
      <c r="A29" s="7"/>
      <c r="B29" s="10" t="s">
        <v>25</v>
      </c>
      <c r="C29" s="59"/>
      <c r="D29" s="59"/>
      <c r="E29" s="59"/>
      <c r="F29" s="11"/>
    </row>
    <row r="30" spans="1:6" ht="15.75" thickBot="1">
      <c r="A30" s="7"/>
      <c r="B30" s="60"/>
      <c r="C30" s="27" t="s">
        <v>12</v>
      </c>
      <c r="D30" s="61" t="s">
        <v>13</v>
      </c>
      <c r="E30" s="62" t="s">
        <v>26</v>
      </c>
      <c r="F30" s="62" t="s">
        <v>2</v>
      </c>
    </row>
    <row r="31" spans="1:6" ht="18" thickBot="1">
      <c r="A31" s="7"/>
      <c r="B31" s="63" t="s">
        <v>27</v>
      </c>
      <c r="C31" s="64">
        <v>0</v>
      </c>
      <c r="D31" s="65">
        <f>D23+D25</f>
        <v>180</v>
      </c>
      <c r="E31" s="66">
        <f t="shared" ref="E31:E36" si="0">C31-D31</f>
        <v>-180</v>
      </c>
      <c r="F31" s="67" t="s">
        <v>16</v>
      </c>
    </row>
    <row r="32" spans="1:6" ht="18" thickBot="1">
      <c r="A32" s="7"/>
      <c r="B32" s="68" t="s">
        <v>28</v>
      </c>
      <c r="C32" s="69">
        <f>C22*C10/1000</f>
        <v>1965.6</v>
      </c>
      <c r="D32" s="70">
        <f>D22*C10/1000</f>
        <v>168.48</v>
      </c>
      <c r="E32" s="71">
        <f t="shared" si="0"/>
        <v>1797.12</v>
      </c>
      <c r="F32" s="72" t="s">
        <v>38</v>
      </c>
    </row>
    <row r="33" spans="1:6" ht="17.25">
      <c r="A33" s="7"/>
      <c r="B33" s="73" t="s">
        <v>23</v>
      </c>
      <c r="C33" s="74">
        <f>C24</f>
        <v>393.12</v>
      </c>
      <c r="D33" s="3">
        <f>D24</f>
        <v>33.695999999999998</v>
      </c>
      <c r="E33" s="75">
        <f t="shared" si="0"/>
        <v>359.42399999999998</v>
      </c>
      <c r="F33" s="76" t="s">
        <v>16</v>
      </c>
    </row>
    <row r="34" spans="1:6" ht="18" thickBot="1">
      <c r="A34" s="7"/>
      <c r="B34" s="77" t="s">
        <v>29</v>
      </c>
      <c r="C34" s="78">
        <f>(C10/C15*C14*C16)</f>
        <v>42.120000000000005</v>
      </c>
      <c r="D34" s="4">
        <v>0</v>
      </c>
      <c r="E34" s="79">
        <f t="shared" si="0"/>
        <v>42.120000000000005</v>
      </c>
      <c r="F34" s="80" t="s">
        <v>16</v>
      </c>
    </row>
    <row r="35" spans="1:6" ht="18" hidden="1" thickBot="1">
      <c r="A35" s="7"/>
      <c r="B35" s="81" t="s">
        <v>30</v>
      </c>
      <c r="C35" s="82">
        <v>0</v>
      </c>
      <c r="D35" s="83">
        <v>0</v>
      </c>
      <c r="E35" s="84">
        <f t="shared" si="0"/>
        <v>0</v>
      </c>
      <c r="F35" s="85" t="s">
        <v>16</v>
      </c>
    </row>
    <row r="36" spans="1:6" ht="18" thickBot="1">
      <c r="A36" s="7"/>
      <c r="B36" s="86" t="s">
        <v>31</v>
      </c>
      <c r="C36" s="87">
        <f>SUM(C33:C35)</f>
        <v>435.24</v>
      </c>
      <c r="D36" s="88">
        <f>SUM(D33:D35)</f>
        <v>33.695999999999998</v>
      </c>
      <c r="E36" s="89">
        <f t="shared" si="0"/>
        <v>401.54399999999998</v>
      </c>
      <c r="F36" s="90" t="s">
        <v>16</v>
      </c>
    </row>
    <row r="37" spans="1:6" ht="15.75" thickBot="1">
      <c r="A37" s="7"/>
      <c r="B37" s="91"/>
      <c r="C37" s="92"/>
      <c r="D37" s="93"/>
      <c r="E37" s="94"/>
      <c r="F37" s="95"/>
    </row>
    <row r="38" spans="1:6" ht="18.75">
      <c r="A38" s="7"/>
      <c r="B38" s="96" t="s">
        <v>32</v>
      </c>
      <c r="C38" s="5">
        <f>ABS(E31)/E36</f>
        <v>0.44826967903890985</v>
      </c>
      <c r="D38" s="97"/>
      <c r="E38" s="97"/>
      <c r="F38" s="98" t="s">
        <v>33</v>
      </c>
    </row>
    <row r="39" spans="1:6" ht="17.25">
      <c r="A39" s="7"/>
      <c r="B39" s="99" t="s">
        <v>34</v>
      </c>
      <c r="C39" s="6">
        <f>E36*(D15/C10)+E31</f>
        <v>5182.5</v>
      </c>
      <c r="D39" s="100"/>
      <c r="E39" s="101"/>
      <c r="F39" s="102" t="s">
        <v>16</v>
      </c>
    </row>
    <row r="40" spans="1:6" ht="19.5" thickBot="1">
      <c r="A40" s="7"/>
      <c r="B40" s="103" t="s">
        <v>35</v>
      </c>
      <c r="C40" s="104">
        <f>D15/C10</f>
        <v>13.354700854700855</v>
      </c>
      <c r="D40" s="105"/>
      <c r="E40" s="106"/>
      <c r="F40" s="107" t="s">
        <v>36</v>
      </c>
    </row>
    <row r="41" spans="1:6">
      <c r="A41" s="7"/>
      <c r="B41" s="7"/>
      <c r="C41" s="7"/>
      <c r="D41" s="108"/>
      <c r="E41" s="8"/>
      <c r="F41" s="7"/>
    </row>
    <row r="42" spans="1:6">
      <c r="A42" s="7"/>
      <c r="B42" s="7"/>
      <c r="C42" s="7"/>
      <c r="D42" s="7"/>
      <c r="E42" s="8"/>
      <c r="F42" s="7"/>
    </row>
  </sheetData>
  <sheetProtection password="DBAF" sheet="1" objects="1" scenarios="1"/>
  <mergeCells count="6">
    <mergeCell ref="C8:D8"/>
    <mergeCell ref="C9:D9"/>
    <mergeCell ref="C10:D10"/>
    <mergeCell ref="C7:D7"/>
    <mergeCell ref="C5:D5"/>
    <mergeCell ref="C6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2014-11-08T14:12:36Z</cp:lastPrinted>
  <dcterms:created xsi:type="dcterms:W3CDTF">2014-11-08T14:06:26Z</dcterms:created>
  <dcterms:modified xsi:type="dcterms:W3CDTF">2014-12-06T14:21:58Z</dcterms:modified>
</cp:coreProperties>
</file>