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tchatcheachat\Fichiers excel\"/>
    </mc:Choice>
  </mc:AlternateContent>
  <bookViews>
    <workbookView xWindow="0" yWindow="0" windowWidth="25200" windowHeight="11887"/>
  </bookViews>
  <sheets>
    <sheet name="Bilan" sheetId="3" r:id="rId1"/>
    <sheet name="Sébastien" sheetId="1" r:id="rId2"/>
    <sheet name="Clotilde" sheetId="4" r:id="rId3"/>
    <sheet name="Nely" sheetId="5" r:id="rId4"/>
    <sheet name="Mathieu" sheetId="6" r:id="rId5"/>
    <sheet name="Amélie" sheetId="7" r:id="rId6"/>
    <sheet name="Delphine" sheetId="8" r:id="rId7"/>
    <sheet name="Noël" sheetId="9" r:id="rId8"/>
    <sheet name="Aurélie" sheetId="10" r:id="rId9"/>
  </sheets>
  <calcPr calcId="162913"/>
</workbook>
</file>

<file path=xl/calcChain.xml><?xml version="1.0" encoding="utf-8"?>
<calcChain xmlns="http://schemas.openxmlformats.org/spreadsheetml/2006/main">
  <c r="G298" i="3" l="1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J298" i="10"/>
  <c r="K298" i="10" s="1"/>
  <c r="I298" i="10"/>
  <c r="H298" i="10"/>
  <c r="F298" i="10"/>
  <c r="E298" i="10"/>
  <c r="D298" i="10"/>
  <c r="C298" i="10"/>
  <c r="B298" i="10"/>
  <c r="K297" i="10"/>
  <c r="J297" i="10"/>
  <c r="I297" i="10"/>
  <c r="H297" i="10"/>
  <c r="F297" i="10"/>
  <c r="E297" i="10"/>
  <c r="D297" i="10"/>
  <c r="C297" i="10"/>
  <c r="B297" i="10"/>
  <c r="J296" i="10"/>
  <c r="K296" i="10" s="1"/>
  <c r="I296" i="10"/>
  <c r="H296" i="10"/>
  <c r="F296" i="10"/>
  <c r="E296" i="10"/>
  <c r="D296" i="10"/>
  <c r="C296" i="10"/>
  <c r="B296" i="10"/>
  <c r="K295" i="10"/>
  <c r="J295" i="10"/>
  <c r="I295" i="10"/>
  <c r="H295" i="10"/>
  <c r="F295" i="10"/>
  <c r="E295" i="10"/>
  <c r="D295" i="10"/>
  <c r="C295" i="10"/>
  <c r="B295" i="10"/>
  <c r="J294" i="10"/>
  <c r="K294" i="10" s="1"/>
  <c r="I294" i="10"/>
  <c r="H294" i="10"/>
  <c r="F294" i="10"/>
  <c r="E294" i="10"/>
  <c r="D294" i="10"/>
  <c r="C294" i="10"/>
  <c r="B294" i="10"/>
  <c r="K293" i="10"/>
  <c r="J293" i="10"/>
  <c r="I293" i="10"/>
  <c r="H293" i="10"/>
  <c r="F293" i="10"/>
  <c r="E293" i="10"/>
  <c r="D293" i="10"/>
  <c r="C293" i="10"/>
  <c r="B293" i="10"/>
  <c r="J292" i="10"/>
  <c r="K292" i="10" s="1"/>
  <c r="I292" i="10"/>
  <c r="H292" i="10"/>
  <c r="F292" i="10"/>
  <c r="E292" i="10"/>
  <c r="D292" i="10"/>
  <c r="C292" i="10"/>
  <c r="B292" i="10"/>
  <c r="J291" i="10"/>
  <c r="K291" i="10" s="1"/>
  <c r="I291" i="10"/>
  <c r="H291" i="10"/>
  <c r="F291" i="10"/>
  <c r="E291" i="10"/>
  <c r="D291" i="10"/>
  <c r="C291" i="10"/>
  <c r="B291" i="10"/>
  <c r="J290" i="10"/>
  <c r="K290" i="10" s="1"/>
  <c r="I290" i="10"/>
  <c r="H290" i="10"/>
  <c r="F290" i="10"/>
  <c r="E290" i="10"/>
  <c r="D290" i="10"/>
  <c r="C290" i="10"/>
  <c r="B290" i="10"/>
  <c r="J289" i="10"/>
  <c r="K289" i="10" s="1"/>
  <c r="I289" i="10"/>
  <c r="H289" i="10"/>
  <c r="F289" i="10"/>
  <c r="E289" i="10"/>
  <c r="D289" i="10"/>
  <c r="C289" i="10"/>
  <c r="B289" i="10"/>
  <c r="J288" i="10"/>
  <c r="K288" i="10" s="1"/>
  <c r="I288" i="10"/>
  <c r="H288" i="10"/>
  <c r="F288" i="10"/>
  <c r="E288" i="10"/>
  <c r="D288" i="10"/>
  <c r="C288" i="10"/>
  <c r="B288" i="10"/>
  <c r="K287" i="10"/>
  <c r="J287" i="10"/>
  <c r="I287" i="10"/>
  <c r="H287" i="10"/>
  <c r="F287" i="10"/>
  <c r="E287" i="10"/>
  <c r="D287" i="10"/>
  <c r="C287" i="10"/>
  <c r="B287" i="10"/>
  <c r="J286" i="10"/>
  <c r="K286" i="10" s="1"/>
  <c r="I286" i="10"/>
  <c r="H286" i="10"/>
  <c r="F286" i="10"/>
  <c r="E286" i="10"/>
  <c r="D286" i="10"/>
  <c r="C286" i="10"/>
  <c r="B286" i="10"/>
  <c r="D285" i="10"/>
  <c r="D284" i="10"/>
  <c r="J283" i="10"/>
  <c r="K283" i="10" s="1"/>
  <c r="I283" i="10"/>
  <c r="H283" i="10"/>
  <c r="F283" i="10"/>
  <c r="E283" i="10"/>
  <c r="D283" i="10"/>
  <c r="C283" i="10"/>
  <c r="B283" i="10"/>
  <c r="J282" i="10"/>
  <c r="K282" i="10" s="1"/>
  <c r="I282" i="10"/>
  <c r="H282" i="10"/>
  <c r="F282" i="10"/>
  <c r="E282" i="10"/>
  <c r="D282" i="10"/>
  <c r="C282" i="10"/>
  <c r="B282" i="10"/>
  <c r="J281" i="10"/>
  <c r="K281" i="10" s="1"/>
  <c r="K284" i="10" s="1"/>
  <c r="I281" i="10"/>
  <c r="H281" i="10"/>
  <c r="F281" i="10"/>
  <c r="E281" i="10"/>
  <c r="D281" i="10"/>
  <c r="C281" i="10"/>
  <c r="B281" i="10"/>
  <c r="D280" i="10"/>
  <c r="D279" i="10"/>
  <c r="J278" i="10"/>
  <c r="K278" i="10" s="1"/>
  <c r="I278" i="10"/>
  <c r="H278" i="10"/>
  <c r="F278" i="10"/>
  <c r="E278" i="10"/>
  <c r="D278" i="10"/>
  <c r="C278" i="10"/>
  <c r="B278" i="10"/>
  <c r="K277" i="10"/>
  <c r="J277" i="10"/>
  <c r="I277" i="10"/>
  <c r="H277" i="10"/>
  <c r="F277" i="10"/>
  <c r="E277" i="10"/>
  <c r="D277" i="10"/>
  <c r="C277" i="10"/>
  <c r="B277" i="10"/>
  <c r="J276" i="10"/>
  <c r="K276" i="10" s="1"/>
  <c r="I276" i="10"/>
  <c r="H276" i="10"/>
  <c r="F276" i="10"/>
  <c r="E276" i="10"/>
  <c r="D276" i="10"/>
  <c r="C276" i="10"/>
  <c r="B276" i="10"/>
  <c r="J275" i="10"/>
  <c r="K275" i="10" s="1"/>
  <c r="I275" i="10"/>
  <c r="H275" i="10"/>
  <c r="F275" i="10"/>
  <c r="E275" i="10"/>
  <c r="D275" i="10"/>
  <c r="C275" i="10"/>
  <c r="B275" i="10"/>
  <c r="J274" i="10"/>
  <c r="K274" i="10" s="1"/>
  <c r="I274" i="10"/>
  <c r="H274" i="10"/>
  <c r="F274" i="10"/>
  <c r="E274" i="10"/>
  <c r="D274" i="10"/>
  <c r="C274" i="10"/>
  <c r="B274" i="10"/>
  <c r="J273" i="10"/>
  <c r="K273" i="10" s="1"/>
  <c r="I273" i="10"/>
  <c r="H273" i="10"/>
  <c r="F273" i="10"/>
  <c r="E273" i="10"/>
  <c r="D273" i="10"/>
  <c r="C273" i="10"/>
  <c r="B273" i="10"/>
  <c r="D272" i="10"/>
  <c r="D271" i="10"/>
  <c r="J270" i="10"/>
  <c r="K270" i="10" s="1"/>
  <c r="I270" i="10"/>
  <c r="H270" i="10"/>
  <c r="F270" i="10"/>
  <c r="E270" i="10"/>
  <c r="D270" i="10"/>
  <c r="C270" i="10"/>
  <c r="B270" i="10"/>
  <c r="J269" i="10"/>
  <c r="K269" i="10" s="1"/>
  <c r="I269" i="10"/>
  <c r="H269" i="10"/>
  <c r="F269" i="10"/>
  <c r="E269" i="10"/>
  <c r="D269" i="10"/>
  <c r="C269" i="10"/>
  <c r="B269" i="10"/>
  <c r="J268" i="10"/>
  <c r="K268" i="10" s="1"/>
  <c r="I268" i="10"/>
  <c r="H268" i="10"/>
  <c r="F268" i="10"/>
  <c r="E268" i="10"/>
  <c r="D268" i="10"/>
  <c r="C268" i="10"/>
  <c r="B268" i="10"/>
  <c r="J267" i="10"/>
  <c r="K267" i="10" s="1"/>
  <c r="I267" i="10"/>
  <c r="H267" i="10"/>
  <c r="F267" i="10"/>
  <c r="E267" i="10"/>
  <c r="D267" i="10"/>
  <c r="C267" i="10"/>
  <c r="B267" i="10"/>
  <c r="K266" i="10"/>
  <c r="J266" i="10"/>
  <c r="I266" i="10"/>
  <c r="H266" i="10"/>
  <c r="F266" i="10"/>
  <c r="E266" i="10"/>
  <c r="D266" i="10"/>
  <c r="C266" i="10"/>
  <c r="B266" i="10"/>
  <c r="D265" i="10"/>
  <c r="D264" i="10"/>
  <c r="J263" i="10"/>
  <c r="K263" i="10" s="1"/>
  <c r="I263" i="10"/>
  <c r="H263" i="10"/>
  <c r="F263" i="10"/>
  <c r="E263" i="10"/>
  <c r="D263" i="10"/>
  <c r="C263" i="10"/>
  <c r="B263" i="10"/>
  <c r="J262" i="10"/>
  <c r="K262" i="10" s="1"/>
  <c r="I262" i="10"/>
  <c r="H262" i="10"/>
  <c r="F262" i="10"/>
  <c r="E262" i="10"/>
  <c r="D262" i="10"/>
  <c r="C262" i="10"/>
  <c r="B262" i="10"/>
  <c r="J261" i="10"/>
  <c r="K261" i="10" s="1"/>
  <c r="I261" i="10"/>
  <c r="H261" i="10"/>
  <c r="F261" i="10"/>
  <c r="E261" i="10"/>
  <c r="D261" i="10"/>
  <c r="C261" i="10"/>
  <c r="B261" i="10"/>
  <c r="J260" i="10"/>
  <c r="K260" i="10" s="1"/>
  <c r="I260" i="10"/>
  <c r="H260" i="10"/>
  <c r="F260" i="10"/>
  <c r="E260" i="10"/>
  <c r="D260" i="10"/>
  <c r="C260" i="10"/>
  <c r="B260" i="10"/>
  <c r="K259" i="10"/>
  <c r="J259" i="10"/>
  <c r="I259" i="10"/>
  <c r="H259" i="10"/>
  <c r="F259" i="10"/>
  <c r="E259" i="10"/>
  <c r="D259" i="10"/>
  <c r="C259" i="10"/>
  <c r="B259" i="10"/>
  <c r="J258" i="10"/>
  <c r="K258" i="10" s="1"/>
  <c r="I258" i="10"/>
  <c r="H258" i="10"/>
  <c r="F258" i="10"/>
  <c r="E258" i="10"/>
  <c r="D258" i="10"/>
  <c r="C258" i="10"/>
  <c r="B258" i="10"/>
  <c r="J257" i="10"/>
  <c r="K257" i="10" s="1"/>
  <c r="I257" i="10"/>
  <c r="H257" i="10"/>
  <c r="F257" i="10"/>
  <c r="E257" i="10"/>
  <c r="D257" i="10"/>
  <c r="C257" i="10"/>
  <c r="B257" i="10"/>
  <c r="J256" i="10"/>
  <c r="K256" i="10" s="1"/>
  <c r="I256" i="10"/>
  <c r="H256" i="10"/>
  <c r="F256" i="10"/>
  <c r="E256" i="10"/>
  <c r="D256" i="10"/>
  <c r="C256" i="10"/>
  <c r="B256" i="10"/>
  <c r="J255" i="10"/>
  <c r="K255" i="10" s="1"/>
  <c r="I255" i="10"/>
  <c r="H255" i="10"/>
  <c r="F255" i="10"/>
  <c r="E255" i="10"/>
  <c r="D255" i="10"/>
  <c r="C255" i="10"/>
  <c r="B255" i="10"/>
  <c r="J254" i="10"/>
  <c r="K254" i="10" s="1"/>
  <c r="I254" i="10"/>
  <c r="H254" i="10"/>
  <c r="F254" i="10"/>
  <c r="E254" i="10"/>
  <c r="D254" i="10"/>
  <c r="C254" i="10"/>
  <c r="B254" i="10"/>
  <c r="J253" i="10"/>
  <c r="K253" i="10" s="1"/>
  <c r="I253" i="10"/>
  <c r="H253" i="10"/>
  <c r="F253" i="10"/>
  <c r="E253" i="10"/>
  <c r="D253" i="10"/>
  <c r="C253" i="10"/>
  <c r="B253" i="10"/>
  <c r="J252" i="10"/>
  <c r="K252" i="10" s="1"/>
  <c r="I252" i="10"/>
  <c r="H252" i="10"/>
  <c r="F252" i="10"/>
  <c r="E252" i="10"/>
  <c r="D252" i="10"/>
  <c r="C252" i="10"/>
  <c r="B252" i="10"/>
  <c r="J251" i="10"/>
  <c r="K251" i="10" s="1"/>
  <c r="I251" i="10"/>
  <c r="H251" i="10"/>
  <c r="F251" i="10"/>
  <c r="E251" i="10"/>
  <c r="D251" i="10"/>
  <c r="C251" i="10"/>
  <c r="B251" i="10"/>
  <c r="D250" i="10"/>
  <c r="D249" i="10"/>
  <c r="K248" i="10"/>
  <c r="J248" i="10"/>
  <c r="I248" i="10"/>
  <c r="H248" i="10"/>
  <c r="F248" i="10"/>
  <c r="E248" i="10"/>
  <c r="D248" i="10"/>
  <c r="C248" i="10"/>
  <c r="B248" i="10"/>
  <c r="J247" i="10"/>
  <c r="K247" i="10" s="1"/>
  <c r="K249" i="10" s="1"/>
  <c r="I247" i="10"/>
  <c r="H247" i="10"/>
  <c r="F247" i="10"/>
  <c r="E247" i="10"/>
  <c r="D247" i="10"/>
  <c r="C247" i="10"/>
  <c r="B247" i="10"/>
  <c r="D246" i="10"/>
  <c r="D245" i="10"/>
  <c r="J244" i="10"/>
  <c r="K244" i="10" s="1"/>
  <c r="I244" i="10"/>
  <c r="H244" i="10"/>
  <c r="F244" i="10"/>
  <c r="E244" i="10"/>
  <c r="D244" i="10"/>
  <c r="C244" i="10"/>
  <c r="B244" i="10"/>
  <c r="K243" i="10"/>
  <c r="J243" i="10"/>
  <c r="I243" i="10"/>
  <c r="H243" i="10"/>
  <c r="F243" i="10"/>
  <c r="E243" i="10"/>
  <c r="D243" i="10"/>
  <c r="C243" i="10"/>
  <c r="B243" i="10"/>
  <c r="J242" i="10"/>
  <c r="K242" i="10" s="1"/>
  <c r="I242" i="10"/>
  <c r="H242" i="10"/>
  <c r="F242" i="10"/>
  <c r="E242" i="10"/>
  <c r="D242" i="10"/>
  <c r="C242" i="10"/>
  <c r="B242" i="10"/>
  <c r="J241" i="10"/>
  <c r="K241" i="10" s="1"/>
  <c r="I241" i="10"/>
  <c r="H241" i="10"/>
  <c r="F241" i="10"/>
  <c r="E241" i="10"/>
  <c r="D241" i="10"/>
  <c r="C241" i="10"/>
  <c r="B241" i="10"/>
  <c r="J240" i="10"/>
  <c r="K240" i="10" s="1"/>
  <c r="I240" i="10"/>
  <c r="H240" i="10"/>
  <c r="F240" i="10"/>
  <c r="E240" i="10"/>
  <c r="D240" i="10"/>
  <c r="C240" i="10"/>
  <c r="B240" i="10"/>
  <c r="K239" i="10"/>
  <c r="J239" i="10"/>
  <c r="I239" i="10"/>
  <c r="H239" i="10"/>
  <c r="F239" i="10"/>
  <c r="E239" i="10"/>
  <c r="D239" i="10"/>
  <c r="C239" i="10"/>
  <c r="B239" i="10"/>
  <c r="J238" i="10"/>
  <c r="K238" i="10" s="1"/>
  <c r="I238" i="10"/>
  <c r="H238" i="10"/>
  <c r="F238" i="10"/>
  <c r="E238" i="10"/>
  <c r="D238" i="10"/>
  <c r="C238" i="10"/>
  <c r="B238" i="10"/>
  <c r="J237" i="10"/>
  <c r="K237" i="10" s="1"/>
  <c r="I237" i="10"/>
  <c r="H237" i="10"/>
  <c r="F237" i="10"/>
  <c r="E237" i="10"/>
  <c r="D237" i="10"/>
  <c r="C237" i="10"/>
  <c r="B237" i="10"/>
  <c r="J236" i="10"/>
  <c r="K236" i="10" s="1"/>
  <c r="I236" i="10"/>
  <c r="H236" i="10"/>
  <c r="F236" i="10"/>
  <c r="E236" i="10"/>
  <c r="D236" i="10"/>
  <c r="C236" i="10"/>
  <c r="B236" i="10"/>
  <c r="J235" i="10"/>
  <c r="K235" i="10" s="1"/>
  <c r="I235" i="10"/>
  <c r="H235" i="10"/>
  <c r="F235" i="10"/>
  <c r="E235" i="10"/>
  <c r="D235" i="10"/>
  <c r="C235" i="10"/>
  <c r="B235" i="10"/>
  <c r="J234" i="10"/>
  <c r="K234" i="10" s="1"/>
  <c r="I234" i="10"/>
  <c r="H234" i="10"/>
  <c r="F234" i="10"/>
  <c r="E234" i="10"/>
  <c r="D234" i="10"/>
  <c r="C234" i="10"/>
  <c r="B234" i="10"/>
  <c r="J233" i="10"/>
  <c r="K233" i="10" s="1"/>
  <c r="I233" i="10"/>
  <c r="H233" i="10"/>
  <c r="F233" i="10"/>
  <c r="E233" i="10"/>
  <c r="D233" i="10"/>
  <c r="C233" i="10"/>
  <c r="B233" i="10"/>
  <c r="K232" i="10"/>
  <c r="J232" i="10"/>
  <c r="I232" i="10"/>
  <c r="H232" i="10"/>
  <c r="F232" i="10"/>
  <c r="E232" i="10"/>
  <c r="D232" i="10"/>
  <c r="C232" i="10"/>
  <c r="B232" i="10"/>
  <c r="J231" i="10"/>
  <c r="K231" i="10" s="1"/>
  <c r="I231" i="10"/>
  <c r="H231" i="10"/>
  <c r="F231" i="10"/>
  <c r="E231" i="10"/>
  <c r="D231" i="10"/>
  <c r="C231" i="10"/>
  <c r="B231" i="10"/>
  <c r="J230" i="10"/>
  <c r="K230" i="10" s="1"/>
  <c r="I230" i="10"/>
  <c r="H230" i="10"/>
  <c r="F230" i="10"/>
  <c r="E230" i="10"/>
  <c r="D230" i="10"/>
  <c r="C230" i="10"/>
  <c r="B230" i="10"/>
  <c r="K229" i="10"/>
  <c r="J229" i="10"/>
  <c r="I229" i="10"/>
  <c r="H229" i="10"/>
  <c r="F229" i="10"/>
  <c r="E229" i="10"/>
  <c r="D229" i="10"/>
  <c r="C229" i="10"/>
  <c r="B229" i="10"/>
  <c r="J228" i="10"/>
  <c r="K228" i="10" s="1"/>
  <c r="I228" i="10"/>
  <c r="H228" i="10"/>
  <c r="F228" i="10"/>
  <c r="E228" i="10"/>
  <c r="D228" i="10"/>
  <c r="C228" i="10"/>
  <c r="B228" i="10"/>
  <c r="J227" i="10"/>
  <c r="K227" i="10" s="1"/>
  <c r="I227" i="10"/>
  <c r="H227" i="10"/>
  <c r="F227" i="10"/>
  <c r="E227" i="10"/>
  <c r="D227" i="10"/>
  <c r="C227" i="10"/>
  <c r="B227" i="10"/>
  <c r="J226" i="10"/>
  <c r="K226" i="10" s="1"/>
  <c r="I226" i="10"/>
  <c r="H226" i="10"/>
  <c r="F226" i="10"/>
  <c r="E226" i="10"/>
  <c r="D226" i="10"/>
  <c r="C226" i="10"/>
  <c r="B226" i="10"/>
  <c r="D225" i="10"/>
  <c r="D224" i="10"/>
  <c r="J223" i="10"/>
  <c r="K223" i="10" s="1"/>
  <c r="I223" i="10"/>
  <c r="H223" i="10"/>
  <c r="F223" i="10"/>
  <c r="E223" i="10"/>
  <c r="D223" i="10"/>
  <c r="C223" i="10"/>
  <c r="B223" i="10"/>
  <c r="K222" i="10"/>
  <c r="J222" i="10"/>
  <c r="I222" i="10"/>
  <c r="H222" i="10"/>
  <c r="F222" i="10"/>
  <c r="E222" i="10"/>
  <c r="D222" i="10"/>
  <c r="C222" i="10"/>
  <c r="B222" i="10"/>
  <c r="J221" i="10"/>
  <c r="K221" i="10" s="1"/>
  <c r="I221" i="10"/>
  <c r="H221" i="10"/>
  <c r="F221" i="10"/>
  <c r="E221" i="10"/>
  <c r="D221" i="10"/>
  <c r="C221" i="10"/>
  <c r="B221" i="10"/>
  <c r="J220" i="10"/>
  <c r="K220" i="10" s="1"/>
  <c r="I220" i="10"/>
  <c r="H220" i="10"/>
  <c r="F220" i="10"/>
  <c r="E220" i="10"/>
  <c r="D220" i="10"/>
  <c r="C220" i="10"/>
  <c r="B220" i="10"/>
  <c r="J219" i="10"/>
  <c r="K219" i="10" s="1"/>
  <c r="I219" i="10"/>
  <c r="H219" i="10"/>
  <c r="F219" i="10"/>
  <c r="E219" i="10"/>
  <c r="D219" i="10"/>
  <c r="C219" i="10"/>
  <c r="B219" i="10"/>
  <c r="J218" i="10"/>
  <c r="K218" i="10" s="1"/>
  <c r="I218" i="10"/>
  <c r="H218" i="10"/>
  <c r="F218" i="10"/>
  <c r="E218" i="10"/>
  <c r="D218" i="10"/>
  <c r="C218" i="10"/>
  <c r="B218" i="10"/>
  <c r="D217" i="10"/>
  <c r="D216" i="10"/>
  <c r="J215" i="10"/>
  <c r="K215" i="10" s="1"/>
  <c r="I215" i="10"/>
  <c r="H215" i="10"/>
  <c r="F215" i="10"/>
  <c r="E215" i="10"/>
  <c r="D215" i="10"/>
  <c r="C215" i="10"/>
  <c r="B215" i="10"/>
  <c r="J214" i="10"/>
  <c r="K214" i="10" s="1"/>
  <c r="I214" i="10"/>
  <c r="H214" i="10"/>
  <c r="F214" i="10"/>
  <c r="E214" i="10"/>
  <c r="D214" i="10"/>
  <c r="C214" i="10"/>
  <c r="B214" i="10"/>
  <c r="D213" i="10"/>
  <c r="D212" i="10"/>
  <c r="J211" i="10"/>
  <c r="K211" i="10" s="1"/>
  <c r="K212" i="10" s="1"/>
  <c r="I211" i="10"/>
  <c r="H211" i="10"/>
  <c r="F211" i="10"/>
  <c r="E211" i="10"/>
  <c r="D211" i="10"/>
  <c r="C211" i="10"/>
  <c r="B211" i="10"/>
  <c r="D210" i="10"/>
  <c r="D209" i="10"/>
  <c r="J208" i="10"/>
  <c r="K208" i="10" s="1"/>
  <c r="I208" i="10"/>
  <c r="H208" i="10"/>
  <c r="F208" i="10"/>
  <c r="E208" i="10"/>
  <c r="D208" i="10"/>
  <c r="C208" i="10"/>
  <c r="B208" i="10"/>
  <c r="J207" i="10"/>
  <c r="K207" i="10" s="1"/>
  <c r="K209" i="10" s="1"/>
  <c r="I207" i="10"/>
  <c r="H207" i="10"/>
  <c r="F207" i="10"/>
  <c r="E207" i="10"/>
  <c r="D207" i="10"/>
  <c r="C207" i="10"/>
  <c r="B207" i="10"/>
  <c r="D206" i="10"/>
  <c r="D205" i="10"/>
  <c r="J204" i="10"/>
  <c r="K204" i="10" s="1"/>
  <c r="K205" i="10" s="1"/>
  <c r="I204" i="10"/>
  <c r="H204" i="10"/>
  <c r="F204" i="10"/>
  <c r="E204" i="10"/>
  <c r="D204" i="10"/>
  <c r="C204" i="10"/>
  <c r="B204" i="10"/>
  <c r="D203" i="10"/>
  <c r="D202" i="10"/>
  <c r="J201" i="10"/>
  <c r="K201" i="10" s="1"/>
  <c r="K202" i="10" s="1"/>
  <c r="I201" i="10"/>
  <c r="H201" i="10"/>
  <c r="F201" i="10"/>
  <c r="E201" i="10"/>
  <c r="D201" i="10"/>
  <c r="C201" i="10"/>
  <c r="B201" i="10"/>
  <c r="D200" i="10"/>
  <c r="D199" i="10"/>
  <c r="J198" i="10"/>
  <c r="K198" i="10" s="1"/>
  <c r="K199" i="10" s="1"/>
  <c r="I198" i="10"/>
  <c r="H198" i="10"/>
  <c r="F198" i="10"/>
  <c r="E198" i="10"/>
  <c r="D198" i="10"/>
  <c r="C198" i="10"/>
  <c r="B198" i="10"/>
  <c r="D197" i="10"/>
  <c r="D196" i="10"/>
  <c r="J195" i="10"/>
  <c r="K195" i="10" s="1"/>
  <c r="K196" i="10" s="1"/>
  <c r="I195" i="10"/>
  <c r="H195" i="10"/>
  <c r="F195" i="10"/>
  <c r="E195" i="10"/>
  <c r="D195" i="10"/>
  <c r="C195" i="10"/>
  <c r="B195" i="10"/>
  <c r="D194" i="10"/>
  <c r="D193" i="10"/>
  <c r="J192" i="10"/>
  <c r="K192" i="10" s="1"/>
  <c r="I192" i="10"/>
  <c r="H192" i="10"/>
  <c r="F192" i="10"/>
  <c r="E192" i="10"/>
  <c r="D192" i="10"/>
  <c r="C192" i="10"/>
  <c r="B192" i="10"/>
  <c r="J191" i="10"/>
  <c r="K191" i="10" s="1"/>
  <c r="K193" i="10" s="1"/>
  <c r="I191" i="10"/>
  <c r="H191" i="10"/>
  <c r="F191" i="10"/>
  <c r="E191" i="10"/>
  <c r="D191" i="10"/>
  <c r="C191" i="10"/>
  <c r="B191" i="10"/>
  <c r="D190" i="10"/>
  <c r="D189" i="10"/>
  <c r="J188" i="10"/>
  <c r="K188" i="10" s="1"/>
  <c r="I188" i="10"/>
  <c r="H188" i="10"/>
  <c r="F188" i="10"/>
  <c r="E188" i="10"/>
  <c r="D188" i="10"/>
  <c r="C188" i="10"/>
  <c r="B188" i="10"/>
  <c r="J187" i="10"/>
  <c r="K187" i="10" s="1"/>
  <c r="I187" i="10"/>
  <c r="H187" i="10"/>
  <c r="F187" i="10"/>
  <c r="E187" i="10"/>
  <c r="D187" i="10"/>
  <c r="C187" i="10"/>
  <c r="B187" i="10"/>
  <c r="J186" i="10"/>
  <c r="K186" i="10" s="1"/>
  <c r="K189" i="10" s="1"/>
  <c r="I186" i="10"/>
  <c r="H186" i="10"/>
  <c r="F186" i="10"/>
  <c r="E186" i="10"/>
  <c r="D186" i="10"/>
  <c r="C186" i="10"/>
  <c r="B186" i="10"/>
  <c r="D185" i="10"/>
  <c r="D184" i="10"/>
  <c r="J183" i="10"/>
  <c r="K183" i="10" s="1"/>
  <c r="I183" i="10"/>
  <c r="H183" i="10"/>
  <c r="F183" i="10"/>
  <c r="E183" i="10"/>
  <c r="D183" i="10"/>
  <c r="C183" i="10"/>
  <c r="B183" i="10"/>
  <c r="J182" i="10"/>
  <c r="K182" i="10" s="1"/>
  <c r="I182" i="10"/>
  <c r="H182" i="10"/>
  <c r="F182" i="10"/>
  <c r="E182" i="10"/>
  <c r="D182" i="10"/>
  <c r="C182" i="10"/>
  <c r="B182" i="10"/>
  <c r="J181" i="10"/>
  <c r="K181" i="10" s="1"/>
  <c r="I181" i="10"/>
  <c r="H181" i="10"/>
  <c r="F181" i="10"/>
  <c r="E181" i="10"/>
  <c r="D181" i="10"/>
  <c r="C181" i="10"/>
  <c r="B181" i="10"/>
  <c r="J180" i="10"/>
  <c r="K180" i="10" s="1"/>
  <c r="I180" i="10"/>
  <c r="H180" i="10"/>
  <c r="F180" i="10"/>
  <c r="E180" i="10"/>
  <c r="D180" i="10"/>
  <c r="C180" i="10"/>
  <c r="B180" i="10"/>
  <c r="J179" i="10"/>
  <c r="K179" i="10" s="1"/>
  <c r="I179" i="10"/>
  <c r="H179" i="10"/>
  <c r="F179" i="10"/>
  <c r="E179" i="10"/>
  <c r="D179" i="10"/>
  <c r="C179" i="10"/>
  <c r="B179" i="10"/>
  <c r="J178" i="10"/>
  <c r="K178" i="10" s="1"/>
  <c r="I178" i="10"/>
  <c r="H178" i="10"/>
  <c r="F178" i="10"/>
  <c r="E178" i="10"/>
  <c r="D178" i="10"/>
  <c r="C178" i="10"/>
  <c r="B178" i="10"/>
  <c r="J177" i="10"/>
  <c r="K177" i="10" s="1"/>
  <c r="I177" i="10"/>
  <c r="H177" i="10"/>
  <c r="F177" i="10"/>
  <c r="E177" i="10"/>
  <c r="D177" i="10"/>
  <c r="C177" i="10"/>
  <c r="B177" i="10"/>
  <c r="J176" i="10"/>
  <c r="K176" i="10" s="1"/>
  <c r="I176" i="10"/>
  <c r="H176" i="10"/>
  <c r="F176" i="10"/>
  <c r="E176" i="10"/>
  <c r="D176" i="10"/>
  <c r="C176" i="10"/>
  <c r="B176" i="10"/>
  <c r="D175" i="10"/>
  <c r="D174" i="10"/>
  <c r="J173" i="10"/>
  <c r="K173" i="10" s="1"/>
  <c r="I173" i="10"/>
  <c r="H173" i="10"/>
  <c r="F173" i="10"/>
  <c r="E173" i="10"/>
  <c r="D173" i="10"/>
  <c r="C173" i="10"/>
  <c r="B173" i="10"/>
  <c r="J172" i="10"/>
  <c r="K172" i="10" s="1"/>
  <c r="I172" i="10"/>
  <c r="H172" i="10"/>
  <c r="F172" i="10"/>
  <c r="E172" i="10"/>
  <c r="D172" i="10"/>
  <c r="C172" i="10"/>
  <c r="B172" i="10"/>
  <c r="J171" i="10"/>
  <c r="K171" i="10" s="1"/>
  <c r="I171" i="10"/>
  <c r="H171" i="10"/>
  <c r="F171" i="10"/>
  <c r="E171" i="10"/>
  <c r="D171" i="10"/>
  <c r="C171" i="10"/>
  <c r="B171" i="10"/>
  <c r="J170" i="10"/>
  <c r="K170" i="10" s="1"/>
  <c r="I170" i="10"/>
  <c r="H170" i="10"/>
  <c r="F170" i="10"/>
  <c r="E170" i="10"/>
  <c r="D170" i="10"/>
  <c r="C170" i="10"/>
  <c r="B170" i="10"/>
  <c r="K169" i="10"/>
  <c r="K174" i="10" s="1"/>
  <c r="J169" i="10"/>
  <c r="I169" i="10"/>
  <c r="H169" i="10"/>
  <c r="F169" i="10"/>
  <c r="E169" i="10"/>
  <c r="D169" i="10"/>
  <c r="C169" i="10"/>
  <c r="B169" i="10"/>
  <c r="D168" i="10"/>
  <c r="D167" i="10"/>
  <c r="J166" i="10"/>
  <c r="K166" i="10" s="1"/>
  <c r="I166" i="10"/>
  <c r="H166" i="10"/>
  <c r="F166" i="10"/>
  <c r="E166" i="10"/>
  <c r="D166" i="10"/>
  <c r="C166" i="10"/>
  <c r="B166" i="10"/>
  <c r="K165" i="10"/>
  <c r="J165" i="10"/>
  <c r="I165" i="10"/>
  <c r="H165" i="10"/>
  <c r="F165" i="10"/>
  <c r="E165" i="10"/>
  <c r="D165" i="10"/>
  <c r="C165" i="10"/>
  <c r="B165" i="10"/>
  <c r="J164" i="10"/>
  <c r="K164" i="10" s="1"/>
  <c r="I164" i="10"/>
  <c r="H164" i="10"/>
  <c r="F164" i="10"/>
  <c r="E164" i="10"/>
  <c r="D164" i="10"/>
  <c r="C164" i="10"/>
  <c r="B164" i="10"/>
  <c r="J163" i="10"/>
  <c r="K163" i="10" s="1"/>
  <c r="I163" i="10"/>
  <c r="H163" i="10"/>
  <c r="F163" i="10"/>
  <c r="E163" i="10"/>
  <c r="D163" i="10"/>
  <c r="C163" i="10"/>
  <c r="B163" i="10"/>
  <c r="K162" i="10"/>
  <c r="J162" i="10"/>
  <c r="I162" i="10"/>
  <c r="H162" i="10"/>
  <c r="F162" i="10"/>
  <c r="E162" i="10"/>
  <c r="D162" i="10"/>
  <c r="C162" i="10"/>
  <c r="B162" i="10"/>
  <c r="J161" i="10"/>
  <c r="K161" i="10" s="1"/>
  <c r="I161" i="10"/>
  <c r="H161" i="10"/>
  <c r="F161" i="10"/>
  <c r="E161" i="10"/>
  <c r="D161" i="10"/>
  <c r="C161" i="10"/>
  <c r="B161" i="10"/>
  <c r="J160" i="10"/>
  <c r="K160" i="10" s="1"/>
  <c r="I160" i="10"/>
  <c r="H160" i="10"/>
  <c r="F160" i="10"/>
  <c r="E160" i="10"/>
  <c r="D160" i="10"/>
  <c r="C160" i="10"/>
  <c r="B160" i="10"/>
  <c r="J159" i="10"/>
  <c r="K159" i="10" s="1"/>
  <c r="I159" i="10"/>
  <c r="H159" i="10"/>
  <c r="F159" i="10"/>
  <c r="E159" i="10"/>
  <c r="D159" i="10"/>
  <c r="C159" i="10"/>
  <c r="B159" i="10"/>
  <c r="J158" i="10"/>
  <c r="K158" i="10" s="1"/>
  <c r="I158" i="10"/>
  <c r="H158" i="10"/>
  <c r="F158" i="10"/>
  <c r="E158" i="10"/>
  <c r="D158" i="10"/>
  <c r="C158" i="10"/>
  <c r="B158" i="10"/>
  <c r="J157" i="10"/>
  <c r="K157" i="10" s="1"/>
  <c r="I157" i="10"/>
  <c r="H157" i="10"/>
  <c r="F157" i="10"/>
  <c r="E157" i="10"/>
  <c r="D157" i="10"/>
  <c r="C157" i="10"/>
  <c r="B157" i="10"/>
  <c r="J156" i="10"/>
  <c r="K156" i="10" s="1"/>
  <c r="I156" i="10"/>
  <c r="H156" i="10"/>
  <c r="F156" i="10"/>
  <c r="E156" i="10"/>
  <c r="D156" i="10"/>
  <c r="C156" i="10"/>
  <c r="B156" i="10"/>
  <c r="J155" i="10"/>
  <c r="K155" i="10" s="1"/>
  <c r="I155" i="10"/>
  <c r="H155" i="10"/>
  <c r="F155" i="10"/>
  <c r="E155" i="10"/>
  <c r="D155" i="10"/>
  <c r="C155" i="10"/>
  <c r="B155" i="10"/>
  <c r="D154" i="10"/>
  <c r="D153" i="10"/>
  <c r="J152" i="10"/>
  <c r="K152" i="10" s="1"/>
  <c r="I152" i="10"/>
  <c r="H152" i="10"/>
  <c r="F152" i="10"/>
  <c r="E152" i="10"/>
  <c r="D152" i="10"/>
  <c r="C152" i="10"/>
  <c r="B152" i="10"/>
  <c r="J151" i="10"/>
  <c r="K151" i="10" s="1"/>
  <c r="I151" i="10"/>
  <c r="H151" i="10"/>
  <c r="F151" i="10"/>
  <c r="E151" i="10"/>
  <c r="D151" i="10"/>
  <c r="C151" i="10"/>
  <c r="B151" i="10"/>
  <c r="J150" i="10"/>
  <c r="K150" i="10" s="1"/>
  <c r="I150" i="10"/>
  <c r="H150" i="10"/>
  <c r="F150" i="10"/>
  <c r="E150" i="10"/>
  <c r="D150" i="10"/>
  <c r="C150" i="10"/>
  <c r="B150" i="10"/>
  <c r="J149" i="10"/>
  <c r="K149" i="10" s="1"/>
  <c r="I149" i="10"/>
  <c r="H149" i="10"/>
  <c r="F149" i="10"/>
  <c r="E149" i="10"/>
  <c r="D149" i="10"/>
  <c r="C149" i="10"/>
  <c r="B149" i="10"/>
  <c r="J148" i="10"/>
  <c r="K148" i="10" s="1"/>
  <c r="I148" i="10"/>
  <c r="H148" i="10"/>
  <c r="F148" i="10"/>
  <c r="E148" i="10"/>
  <c r="D148" i="10"/>
  <c r="C148" i="10"/>
  <c r="B148" i="10"/>
  <c r="D147" i="10"/>
  <c r="D146" i="10"/>
  <c r="J145" i="10"/>
  <c r="K145" i="10" s="1"/>
  <c r="I145" i="10"/>
  <c r="H145" i="10"/>
  <c r="F145" i="10"/>
  <c r="E145" i="10"/>
  <c r="D145" i="10"/>
  <c r="C145" i="10"/>
  <c r="B145" i="10"/>
  <c r="J144" i="10"/>
  <c r="K144" i="10" s="1"/>
  <c r="I144" i="10"/>
  <c r="H144" i="10"/>
  <c r="F144" i="10"/>
  <c r="E144" i="10"/>
  <c r="D144" i="10"/>
  <c r="C144" i="10"/>
  <c r="B144" i="10"/>
  <c r="J143" i="10"/>
  <c r="K143" i="10" s="1"/>
  <c r="I143" i="10"/>
  <c r="H143" i="10"/>
  <c r="F143" i="10"/>
  <c r="E143" i="10"/>
  <c r="D143" i="10"/>
  <c r="C143" i="10"/>
  <c r="B143" i="10"/>
  <c r="J142" i="10"/>
  <c r="K142" i="10" s="1"/>
  <c r="I142" i="10"/>
  <c r="H142" i="10"/>
  <c r="F142" i="10"/>
  <c r="E142" i="10"/>
  <c r="D142" i="10"/>
  <c r="C142" i="10"/>
  <c r="B142" i="10"/>
  <c r="J141" i="10"/>
  <c r="K141" i="10" s="1"/>
  <c r="I141" i="10"/>
  <c r="H141" i="10"/>
  <c r="F141" i="10"/>
  <c r="E141" i="10"/>
  <c r="D141" i="10"/>
  <c r="C141" i="10"/>
  <c r="B141" i="10"/>
  <c r="J140" i="10"/>
  <c r="K140" i="10" s="1"/>
  <c r="I140" i="10"/>
  <c r="H140" i="10"/>
  <c r="F140" i="10"/>
  <c r="E140" i="10"/>
  <c r="D140" i="10"/>
  <c r="C140" i="10"/>
  <c r="B140" i="10"/>
  <c r="J139" i="10"/>
  <c r="K139" i="10" s="1"/>
  <c r="I139" i="10"/>
  <c r="H139" i="10"/>
  <c r="F139" i="10"/>
  <c r="E139" i="10"/>
  <c r="D139" i="10"/>
  <c r="C139" i="10"/>
  <c r="B139" i="10"/>
  <c r="J138" i="10"/>
  <c r="K138" i="10" s="1"/>
  <c r="I138" i="10"/>
  <c r="H138" i="10"/>
  <c r="F138" i="10"/>
  <c r="E138" i="10"/>
  <c r="D138" i="10"/>
  <c r="C138" i="10"/>
  <c r="B138" i="10"/>
  <c r="J137" i="10"/>
  <c r="K137" i="10" s="1"/>
  <c r="I137" i="10"/>
  <c r="H137" i="10"/>
  <c r="F137" i="10"/>
  <c r="E137" i="10"/>
  <c r="D137" i="10"/>
  <c r="C137" i="10"/>
  <c r="B137" i="10"/>
  <c r="J136" i="10"/>
  <c r="K136" i="10" s="1"/>
  <c r="I136" i="10"/>
  <c r="H136" i="10"/>
  <c r="F136" i="10"/>
  <c r="E136" i="10"/>
  <c r="D136" i="10"/>
  <c r="C136" i="10"/>
  <c r="B136" i="10"/>
  <c r="J135" i="10"/>
  <c r="K135" i="10" s="1"/>
  <c r="I135" i="10"/>
  <c r="H135" i="10"/>
  <c r="F135" i="10"/>
  <c r="E135" i="10"/>
  <c r="D135" i="10"/>
  <c r="C135" i="10"/>
  <c r="B135" i="10"/>
  <c r="J134" i="10"/>
  <c r="K134" i="10" s="1"/>
  <c r="I134" i="10"/>
  <c r="H134" i="10"/>
  <c r="F134" i="10"/>
  <c r="E134" i="10"/>
  <c r="D134" i="10"/>
  <c r="C134" i="10"/>
  <c r="B134" i="10"/>
  <c r="J133" i="10"/>
  <c r="K133" i="10" s="1"/>
  <c r="I133" i="10"/>
  <c r="H133" i="10"/>
  <c r="F133" i="10"/>
  <c r="E133" i="10"/>
  <c r="D133" i="10"/>
  <c r="C133" i="10"/>
  <c r="B133" i="10"/>
  <c r="K132" i="10"/>
  <c r="J132" i="10"/>
  <c r="I132" i="10"/>
  <c r="H132" i="10"/>
  <c r="F132" i="10"/>
  <c r="E132" i="10"/>
  <c r="D132" i="10"/>
  <c r="C132" i="10"/>
  <c r="B132" i="10"/>
  <c r="J131" i="10"/>
  <c r="K131" i="10" s="1"/>
  <c r="I131" i="10"/>
  <c r="H131" i="10"/>
  <c r="F131" i="10"/>
  <c r="E131" i="10"/>
  <c r="D131" i="10"/>
  <c r="C131" i="10"/>
  <c r="B131" i="10"/>
  <c r="J130" i="10"/>
  <c r="K130" i="10" s="1"/>
  <c r="I130" i="10"/>
  <c r="H130" i="10"/>
  <c r="F130" i="10"/>
  <c r="E130" i="10"/>
  <c r="D130" i="10"/>
  <c r="C130" i="10"/>
  <c r="B130" i="10"/>
  <c r="J129" i="10"/>
  <c r="K129" i="10" s="1"/>
  <c r="I129" i="10"/>
  <c r="H129" i="10"/>
  <c r="F129" i="10"/>
  <c r="E129" i="10"/>
  <c r="D129" i="10"/>
  <c r="C129" i="10"/>
  <c r="B129" i="10"/>
  <c r="J128" i="10"/>
  <c r="K128" i="10" s="1"/>
  <c r="I128" i="10"/>
  <c r="H128" i="10"/>
  <c r="F128" i="10"/>
  <c r="E128" i="10"/>
  <c r="D128" i="10"/>
  <c r="C128" i="10"/>
  <c r="B128" i="10"/>
  <c r="J127" i="10"/>
  <c r="K127" i="10" s="1"/>
  <c r="I127" i="10"/>
  <c r="H127" i="10"/>
  <c r="F127" i="10"/>
  <c r="E127" i="10"/>
  <c r="D127" i="10"/>
  <c r="C127" i="10"/>
  <c r="B127" i="10"/>
  <c r="J126" i="10"/>
  <c r="K126" i="10" s="1"/>
  <c r="I126" i="10"/>
  <c r="H126" i="10"/>
  <c r="F126" i="10"/>
  <c r="E126" i="10"/>
  <c r="D126" i="10"/>
  <c r="C126" i="10"/>
  <c r="B126" i="10"/>
  <c r="J125" i="10"/>
  <c r="K125" i="10" s="1"/>
  <c r="I125" i="10"/>
  <c r="H125" i="10"/>
  <c r="F125" i="10"/>
  <c r="E125" i="10"/>
  <c r="D125" i="10"/>
  <c r="C125" i="10"/>
  <c r="B125" i="10"/>
  <c r="J124" i="10"/>
  <c r="K124" i="10" s="1"/>
  <c r="I124" i="10"/>
  <c r="H124" i="10"/>
  <c r="F124" i="10"/>
  <c r="E124" i="10"/>
  <c r="D124" i="10"/>
  <c r="C124" i="10"/>
  <c r="B124" i="10"/>
  <c r="K123" i="10"/>
  <c r="J123" i="10"/>
  <c r="I123" i="10"/>
  <c r="H123" i="10"/>
  <c r="F123" i="10"/>
  <c r="E123" i="10"/>
  <c r="D123" i="10"/>
  <c r="C123" i="10"/>
  <c r="B123" i="10"/>
  <c r="J122" i="10"/>
  <c r="K122" i="10" s="1"/>
  <c r="I122" i="10"/>
  <c r="H122" i="10"/>
  <c r="F122" i="10"/>
  <c r="E122" i="10"/>
  <c r="D122" i="10"/>
  <c r="C122" i="10"/>
  <c r="B122" i="10"/>
  <c r="J121" i="10"/>
  <c r="K121" i="10" s="1"/>
  <c r="I121" i="10"/>
  <c r="H121" i="10"/>
  <c r="F121" i="10"/>
  <c r="E121" i="10"/>
  <c r="D121" i="10"/>
  <c r="C121" i="10"/>
  <c r="B121" i="10"/>
  <c r="K120" i="10"/>
  <c r="J120" i="10"/>
  <c r="I120" i="10"/>
  <c r="H120" i="10"/>
  <c r="F120" i="10"/>
  <c r="E120" i="10"/>
  <c r="D120" i="10"/>
  <c r="C120" i="10"/>
  <c r="B120" i="10"/>
  <c r="D119" i="10"/>
  <c r="D118" i="10"/>
  <c r="K117" i="10"/>
  <c r="J117" i="10"/>
  <c r="I117" i="10"/>
  <c r="H117" i="10"/>
  <c r="F117" i="10"/>
  <c r="E117" i="10"/>
  <c r="D117" i="10"/>
  <c r="C117" i="10"/>
  <c r="B117" i="10"/>
  <c r="K116" i="10"/>
  <c r="J116" i="10"/>
  <c r="I116" i="10"/>
  <c r="H116" i="10"/>
  <c r="F116" i="10"/>
  <c r="E116" i="10"/>
  <c r="D116" i="10"/>
  <c r="C116" i="10"/>
  <c r="B116" i="10"/>
  <c r="J115" i="10"/>
  <c r="K115" i="10" s="1"/>
  <c r="I115" i="10"/>
  <c r="H115" i="10"/>
  <c r="F115" i="10"/>
  <c r="E115" i="10"/>
  <c r="D115" i="10"/>
  <c r="C115" i="10"/>
  <c r="B115" i="10"/>
  <c r="J114" i="10"/>
  <c r="K114" i="10" s="1"/>
  <c r="I114" i="10"/>
  <c r="H114" i="10"/>
  <c r="F114" i="10"/>
  <c r="E114" i="10"/>
  <c r="D114" i="10"/>
  <c r="C114" i="10"/>
  <c r="B114" i="10"/>
  <c r="J113" i="10"/>
  <c r="K113" i="10" s="1"/>
  <c r="I113" i="10"/>
  <c r="H113" i="10"/>
  <c r="F113" i="10"/>
  <c r="E113" i="10"/>
  <c r="D113" i="10"/>
  <c r="C113" i="10"/>
  <c r="B113" i="10"/>
  <c r="J112" i="10"/>
  <c r="K112" i="10" s="1"/>
  <c r="I112" i="10"/>
  <c r="H112" i="10"/>
  <c r="F112" i="10"/>
  <c r="E112" i="10"/>
  <c r="D112" i="10"/>
  <c r="C112" i="10"/>
  <c r="B112" i="10"/>
  <c r="J111" i="10"/>
  <c r="K111" i="10" s="1"/>
  <c r="I111" i="10"/>
  <c r="H111" i="10"/>
  <c r="F111" i="10"/>
  <c r="E111" i="10"/>
  <c r="D111" i="10"/>
  <c r="C111" i="10"/>
  <c r="B111" i="10"/>
  <c r="J110" i="10"/>
  <c r="K110" i="10" s="1"/>
  <c r="I110" i="10"/>
  <c r="H110" i="10"/>
  <c r="F110" i="10"/>
  <c r="E110" i="10"/>
  <c r="D110" i="10"/>
  <c r="C110" i="10"/>
  <c r="B110" i="10"/>
  <c r="J109" i="10"/>
  <c r="K109" i="10" s="1"/>
  <c r="I109" i="10"/>
  <c r="H109" i="10"/>
  <c r="F109" i="10"/>
  <c r="E109" i="10"/>
  <c r="D109" i="10"/>
  <c r="C109" i="10"/>
  <c r="B109" i="10"/>
  <c r="J108" i="10"/>
  <c r="K108" i="10" s="1"/>
  <c r="I108" i="10"/>
  <c r="H108" i="10"/>
  <c r="F108" i="10"/>
  <c r="E108" i="10"/>
  <c r="D108" i="10"/>
  <c r="C108" i="10"/>
  <c r="B108" i="10"/>
  <c r="J107" i="10"/>
  <c r="K107" i="10" s="1"/>
  <c r="I107" i="10"/>
  <c r="H107" i="10"/>
  <c r="F107" i="10"/>
  <c r="E107" i="10"/>
  <c r="D107" i="10"/>
  <c r="C107" i="10"/>
  <c r="B107" i="10"/>
  <c r="J106" i="10"/>
  <c r="K106" i="10" s="1"/>
  <c r="I106" i="10"/>
  <c r="H106" i="10"/>
  <c r="F106" i="10"/>
  <c r="E106" i="10"/>
  <c r="D106" i="10"/>
  <c r="C106" i="10"/>
  <c r="B106" i="10"/>
  <c r="J105" i="10"/>
  <c r="K105" i="10" s="1"/>
  <c r="I105" i="10"/>
  <c r="H105" i="10"/>
  <c r="F105" i="10"/>
  <c r="E105" i="10"/>
  <c r="D105" i="10"/>
  <c r="C105" i="10"/>
  <c r="B105" i="10"/>
  <c r="J104" i="10"/>
  <c r="K104" i="10" s="1"/>
  <c r="I104" i="10"/>
  <c r="H104" i="10"/>
  <c r="F104" i="10"/>
  <c r="E104" i="10"/>
  <c r="D104" i="10"/>
  <c r="C104" i="10"/>
  <c r="B104" i="10"/>
  <c r="J103" i="10"/>
  <c r="K103" i="10" s="1"/>
  <c r="I103" i="10"/>
  <c r="H103" i="10"/>
  <c r="F103" i="10"/>
  <c r="E103" i="10"/>
  <c r="D103" i="10"/>
  <c r="C103" i="10"/>
  <c r="B103" i="10"/>
  <c r="J102" i="10"/>
  <c r="K102" i="10" s="1"/>
  <c r="I102" i="10"/>
  <c r="H102" i="10"/>
  <c r="F102" i="10"/>
  <c r="E102" i="10"/>
  <c r="D102" i="10"/>
  <c r="C102" i="10"/>
  <c r="B102" i="10"/>
  <c r="K101" i="10"/>
  <c r="J101" i="10"/>
  <c r="I101" i="10"/>
  <c r="H101" i="10"/>
  <c r="F101" i="10"/>
  <c r="E101" i="10"/>
  <c r="D101" i="10"/>
  <c r="C101" i="10"/>
  <c r="B101" i="10"/>
  <c r="J100" i="10"/>
  <c r="K100" i="10" s="1"/>
  <c r="I100" i="10"/>
  <c r="H100" i="10"/>
  <c r="F100" i="10"/>
  <c r="E100" i="10"/>
  <c r="D100" i="10"/>
  <c r="C100" i="10"/>
  <c r="B100" i="10"/>
  <c r="J99" i="10"/>
  <c r="K99" i="10" s="1"/>
  <c r="I99" i="10"/>
  <c r="H99" i="10"/>
  <c r="F99" i="10"/>
  <c r="E99" i="10"/>
  <c r="D99" i="10"/>
  <c r="C99" i="10"/>
  <c r="B99" i="10"/>
  <c r="D98" i="10"/>
  <c r="D97" i="10"/>
  <c r="J96" i="10"/>
  <c r="K96" i="10" s="1"/>
  <c r="I96" i="10"/>
  <c r="H96" i="10"/>
  <c r="F96" i="10"/>
  <c r="E96" i="10"/>
  <c r="D96" i="10"/>
  <c r="C96" i="10"/>
  <c r="B96" i="10"/>
  <c r="J95" i="10"/>
  <c r="K95" i="10" s="1"/>
  <c r="I95" i="10"/>
  <c r="H95" i="10"/>
  <c r="F95" i="10"/>
  <c r="E95" i="10"/>
  <c r="D95" i="10"/>
  <c r="C95" i="10"/>
  <c r="B95" i="10"/>
  <c r="J94" i="10"/>
  <c r="K94" i="10" s="1"/>
  <c r="I94" i="10"/>
  <c r="H94" i="10"/>
  <c r="F94" i="10"/>
  <c r="E94" i="10"/>
  <c r="D94" i="10"/>
  <c r="C94" i="10"/>
  <c r="B94" i="10"/>
  <c r="J93" i="10"/>
  <c r="K93" i="10" s="1"/>
  <c r="I93" i="10"/>
  <c r="H93" i="10"/>
  <c r="F93" i="10"/>
  <c r="E93" i="10"/>
  <c r="D93" i="10"/>
  <c r="C93" i="10"/>
  <c r="B93" i="10"/>
  <c r="J92" i="10"/>
  <c r="K92" i="10" s="1"/>
  <c r="I92" i="10"/>
  <c r="H92" i="10"/>
  <c r="F92" i="10"/>
  <c r="E92" i="10"/>
  <c r="D92" i="10"/>
  <c r="C92" i="10"/>
  <c r="B92" i="10"/>
  <c r="J91" i="10"/>
  <c r="K91" i="10" s="1"/>
  <c r="I91" i="10"/>
  <c r="H91" i="10"/>
  <c r="F91" i="10"/>
  <c r="E91" i="10"/>
  <c r="D91" i="10"/>
  <c r="C91" i="10"/>
  <c r="B91" i="10"/>
  <c r="J90" i="10"/>
  <c r="K90" i="10" s="1"/>
  <c r="I90" i="10"/>
  <c r="H90" i="10"/>
  <c r="F90" i="10"/>
  <c r="E90" i="10"/>
  <c r="D90" i="10"/>
  <c r="C90" i="10"/>
  <c r="B90" i="10"/>
  <c r="K89" i="10"/>
  <c r="J89" i="10"/>
  <c r="I89" i="10"/>
  <c r="H89" i="10"/>
  <c r="F89" i="10"/>
  <c r="E89" i="10"/>
  <c r="D89" i="10"/>
  <c r="C89" i="10"/>
  <c r="B89" i="10"/>
  <c r="J88" i="10"/>
  <c r="K88" i="10" s="1"/>
  <c r="I88" i="10"/>
  <c r="H88" i="10"/>
  <c r="F88" i="10"/>
  <c r="E88" i="10"/>
  <c r="D88" i="10"/>
  <c r="C88" i="10"/>
  <c r="B88" i="10"/>
  <c r="J87" i="10"/>
  <c r="K87" i="10" s="1"/>
  <c r="I87" i="10"/>
  <c r="H87" i="10"/>
  <c r="F87" i="10"/>
  <c r="E87" i="10"/>
  <c r="D87" i="10"/>
  <c r="C87" i="10"/>
  <c r="B87" i="10"/>
  <c r="K86" i="10"/>
  <c r="J86" i="10"/>
  <c r="I86" i="10"/>
  <c r="H86" i="10"/>
  <c r="F86" i="10"/>
  <c r="E86" i="10"/>
  <c r="D86" i="10"/>
  <c r="C86" i="10"/>
  <c r="B86" i="10"/>
  <c r="J85" i="10"/>
  <c r="K85" i="10" s="1"/>
  <c r="I85" i="10"/>
  <c r="H85" i="10"/>
  <c r="F85" i="10"/>
  <c r="E85" i="10"/>
  <c r="D85" i="10"/>
  <c r="C85" i="10"/>
  <c r="B85" i="10"/>
  <c r="J84" i="10"/>
  <c r="K84" i="10" s="1"/>
  <c r="I84" i="10"/>
  <c r="H84" i="10"/>
  <c r="F84" i="10"/>
  <c r="E84" i="10"/>
  <c r="D84" i="10"/>
  <c r="C84" i="10"/>
  <c r="B84" i="10"/>
  <c r="J83" i="10"/>
  <c r="K83" i="10" s="1"/>
  <c r="I83" i="10"/>
  <c r="H83" i="10"/>
  <c r="F83" i="10"/>
  <c r="E83" i="10"/>
  <c r="D83" i="10"/>
  <c r="C83" i="10"/>
  <c r="B83" i="10"/>
  <c r="J82" i="10"/>
  <c r="K82" i="10" s="1"/>
  <c r="I82" i="10"/>
  <c r="H82" i="10"/>
  <c r="F82" i="10"/>
  <c r="E82" i="10"/>
  <c r="D82" i="10"/>
  <c r="C82" i="10"/>
  <c r="B82" i="10"/>
  <c r="K81" i="10"/>
  <c r="J81" i="10"/>
  <c r="I81" i="10"/>
  <c r="H81" i="10"/>
  <c r="F81" i="10"/>
  <c r="E81" i="10"/>
  <c r="D81" i="10"/>
  <c r="C81" i="10"/>
  <c r="B81" i="10"/>
  <c r="J80" i="10"/>
  <c r="K80" i="10" s="1"/>
  <c r="I80" i="10"/>
  <c r="H80" i="10"/>
  <c r="F80" i="10"/>
  <c r="E80" i="10"/>
  <c r="D80" i="10"/>
  <c r="C80" i="10"/>
  <c r="B80" i="10"/>
  <c r="J79" i="10"/>
  <c r="K79" i="10" s="1"/>
  <c r="I79" i="10"/>
  <c r="H79" i="10"/>
  <c r="F79" i="10"/>
  <c r="E79" i="10"/>
  <c r="D79" i="10"/>
  <c r="C79" i="10"/>
  <c r="B79" i="10"/>
  <c r="D78" i="10"/>
  <c r="D77" i="10"/>
  <c r="J76" i="10"/>
  <c r="K76" i="10" s="1"/>
  <c r="I76" i="10"/>
  <c r="H76" i="10"/>
  <c r="F76" i="10"/>
  <c r="E76" i="10"/>
  <c r="D76" i="10"/>
  <c r="C76" i="10"/>
  <c r="B76" i="10"/>
  <c r="J75" i="10"/>
  <c r="K75" i="10" s="1"/>
  <c r="I75" i="10"/>
  <c r="H75" i="10"/>
  <c r="F75" i="10"/>
  <c r="E75" i="10"/>
  <c r="D75" i="10"/>
  <c r="C75" i="10"/>
  <c r="B75" i="10"/>
  <c r="J74" i="10"/>
  <c r="K74" i="10" s="1"/>
  <c r="I74" i="10"/>
  <c r="H74" i="10"/>
  <c r="F74" i="10"/>
  <c r="E74" i="10"/>
  <c r="D74" i="10"/>
  <c r="C74" i="10"/>
  <c r="B74" i="10"/>
  <c r="J73" i="10"/>
  <c r="K73" i="10" s="1"/>
  <c r="I73" i="10"/>
  <c r="H73" i="10"/>
  <c r="F73" i="10"/>
  <c r="E73" i="10"/>
  <c r="D73" i="10"/>
  <c r="C73" i="10"/>
  <c r="B73" i="10"/>
  <c r="J72" i="10"/>
  <c r="K72" i="10" s="1"/>
  <c r="I72" i="10"/>
  <c r="H72" i="10"/>
  <c r="F72" i="10"/>
  <c r="E72" i="10"/>
  <c r="D72" i="10"/>
  <c r="C72" i="10"/>
  <c r="B72" i="10"/>
  <c r="K71" i="10"/>
  <c r="J71" i="10"/>
  <c r="I71" i="10"/>
  <c r="H71" i="10"/>
  <c r="F71" i="10"/>
  <c r="E71" i="10"/>
  <c r="D71" i="10"/>
  <c r="C71" i="10"/>
  <c r="B71" i="10"/>
  <c r="J70" i="10"/>
  <c r="K70" i="10" s="1"/>
  <c r="I70" i="10"/>
  <c r="H70" i="10"/>
  <c r="F70" i="10"/>
  <c r="E70" i="10"/>
  <c r="D70" i="10"/>
  <c r="C70" i="10"/>
  <c r="B70" i="10"/>
  <c r="J69" i="10"/>
  <c r="K69" i="10" s="1"/>
  <c r="I69" i="10"/>
  <c r="H69" i="10"/>
  <c r="F69" i="10"/>
  <c r="E69" i="10"/>
  <c r="D69" i="10"/>
  <c r="C69" i="10"/>
  <c r="B69" i="10"/>
  <c r="J68" i="10"/>
  <c r="K68" i="10" s="1"/>
  <c r="I68" i="10"/>
  <c r="H68" i="10"/>
  <c r="F68" i="10"/>
  <c r="E68" i="10"/>
  <c r="D68" i="10"/>
  <c r="C68" i="10"/>
  <c r="B68" i="10"/>
  <c r="D67" i="10"/>
  <c r="D66" i="10"/>
  <c r="J65" i="10"/>
  <c r="K65" i="10" s="1"/>
  <c r="I65" i="10"/>
  <c r="H65" i="10"/>
  <c r="F65" i="10"/>
  <c r="E65" i="10"/>
  <c r="D65" i="10"/>
  <c r="C65" i="10"/>
  <c r="B65" i="10"/>
  <c r="J64" i="10"/>
  <c r="K64" i="10" s="1"/>
  <c r="I64" i="10"/>
  <c r="H64" i="10"/>
  <c r="F64" i="10"/>
  <c r="E64" i="10"/>
  <c r="D64" i="10"/>
  <c r="C64" i="10"/>
  <c r="B64" i="10"/>
  <c r="K63" i="10"/>
  <c r="J63" i="10"/>
  <c r="I63" i="10"/>
  <c r="H63" i="10"/>
  <c r="F63" i="10"/>
  <c r="E63" i="10"/>
  <c r="D63" i="10"/>
  <c r="C63" i="10"/>
  <c r="B63" i="10"/>
  <c r="J62" i="10"/>
  <c r="K62" i="10" s="1"/>
  <c r="I62" i="10"/>
  <c r="H62" i="10"/>
  <c r="F62" i="10"/>
  <c r="E62" i="10"/>
  <c r="D62" i="10"/>
  <c r="C62" i="10"/>
  <c r="B62" i="10"/>
  <c r="J61" i="10"/>
  <c r="K61" i="10" s="1"/>
  <c r="I61" i="10"/>
  <c r="H61" i="10"/>
  <c r="F61" i="10"/>
  <c r="E61" i="10"/>
  <c r="D61" i="10"/>
  <c r="C61" i="10"/>
  <c r="B61" i="10"/>
  <c r="K60" i="10"/>
  <c r="J60" i="10"/>
  <c r="I60" i="10"/>
  <c r="H60" i="10"/>
  <c r="F60" i="10"/>
  <c r="E60" i="10"/>
  <c r="D60" i="10"/>
  <c r="C60" i="10"/>
  <c r="B60" i="10"/>
  <c r="J59" i="10"/>
  <c r="K59" i="10" s="1"/>
  <c r="I59" i="10"/>
  <c r="H59" i="10"/>
  <c r="F59" i="10"/>
  <c r="E59" i="10"/>
  <c r="D59" i="10"/>
  <c r="C59" i="10"/>
  <c r="B59" i="10"/>
  <c r="J58" i="10"/>
  <c r="K58" i="10" s="1"/>
  <c r="I58" i="10"/>
  <c r="H58" i="10"/>
  <c r="F58" i="10"/>
  <c r="E58" i="10"/>
  <c r="D58" i="10"/>
  <c r="C58" i="10"/>
  <c r="B58" i="10"/>
  <c r="J57" i="10"/>
  <c r="K57" i="10" s="1"/>
  <c r="I57" i="10"/>
  <c r="H57" i="10"/>
  <c r="F57" i="10"/>
  <c r="E57" i="10"/>
  <c r="D57" i="10"/>
  <c r="C57" i="10"/>
  <c r="B57" i="10"/>
  <c r="J56" i="10"/>
  <c r="K56" i="10" s="1"/>
  <c r="I56" i="10"/>
  <c r="H56" i="10"/>
  <c r="F56" i="10"/>
  <c r="E56" i="10"/>
  <c r="D56" i="10"/>
  <c r="C56" i="10"/>
  <c r="B56" i="10"/>
  <c r="D55" i="10"/>
  <c r="D54" i="10"/>
  <c r="J53" i="10"/>
  <c r="K53" i="10" s="1"/>
  <c r="I53" i="10"/>
  <c r="H53" i="10"/>
  <c r="F53" i="10"/>
  <c r="E53" i="10"/>
  <c r="D53" i="10"/>
  <c r="C53" i="10"/>
  <c r="B53" i="10"/>
  <c r="J52" i="10"/>
  <c r="K52" i="10" s="1"/>
  <c r="I52" i="10"/>
  <c r="H52" i="10"/>
  <c r="F52" i="10"/>
  <c r="E52" i="10"/>
  <c r="D52" i="10"/>
  <c r="C52" i="10"/>
  <c r="B52" i="10"/>
  <c r="J51" i="10"/>
  <c r="K51" i="10" s="1"/>
  <c r="I51" i="10"/>
  <c r="H51" i="10"/>
  <c r="F51" i="10"/>
  <c r="E51" i="10"/>
  <c r="D51" i="10"/>
  <c r="C51" i="10"/>
  <c r="B51" i="10"/>
  <c r="J50" i="10"/>
  <c r="K50" i="10" s="1"/>
  <c r="I50" i="10"/>
  <c r="H50" i="10"/>
  <c r="F50" i="10"/>
  <c r="E50" i="10"/>
  <c r="D50" i="10"/>
  <c r="C50" i="10"/>
  <c r="B50" i="10"/>
  <c r="K49" i="10"/>
  <c r="J49" i="10"/>
  <c r="I49" i="10"/>
  <c r="H49" i="10"/>
  <c r="F49" i="10"/>
  <c r="E49" i="10"/>
  <c r="D49" i="10"/>
  <c r="C49" i="10"/>
  <c r="B49" i="10"/>
  <c r="K48" i="10"/>
  <c r="J48" i="10"/>
  <c r="I48" i="10"/>
  <c r="H48" i="10"/>
  <c r="F48" i="10"/>
  <c r="E48" i="10"/>
  <c r="D48" i="10"/>
  <c r="C48" i="10"/>
  <c r="B48" i="10"/>
  <c r="D47" i="10"/>
  <c r="D46" i="10"/>
  <c r="J45" i="10"/>
  <c r="K45" i="10" s="1"/>
  <c r="I45" i="10"/>
  <c r="H45" i="10"/>
  <c r="F45" i="10"/>
  <c r="E45" i="10"/>
  <c r="D45" i="10"/>
  <c r="C45" i="10"/>
  <c r="B45" i="10"/>
  <c r="J44" i="10"/>
  <c r="K44" i="10" s="1"/>
  <c r="I44" i="10"/>
  <c r="H44" i="10"/>
  <c r="F44" i="10"/>
  <c r="E44" i="10"/>
  <c r="D44" i="10"/>
  <c r="C44" i="10"/>
  <c r="B44" i="10"/>
  <c r="J43" i="10"/>
  <c r="K43" i="10" s="1"/>
  <c r="I43" i="10"/>
  <c r="H43" i="10"/>
  <c r="F43" i="10"/>
  <c r="E43" i="10"/>
  <c r="D43" i="10"/>
  <c r="C43" i="10"/>
  <c r="B43" i="10"/>
  <c r="K42" i="10"/>
  <c r="J42" i="10"/>
  <c r="I42" i="10"/>
  <c r="H42" i="10"/>
  <c r="F42" i="10"/>
  <c r="E42" i="10"/>
  <c r="D42" i="10"/>
  <c r="C42" i="10"/>
  <c r="B42" i="10"/>
  <c r="J41" i="10"/>
  <c r="K41" i="10" s="1"/>
  <c r="I41" i="10"/>
  <c r="H41" i="10"/>
  <c r="F41" i="10"/>
  <c r="E41" i="10"/>
  <c r="D41" i="10"/>
  <c r="C41" i="10"/>
  <c r="B41" i="10"/>
  <c r="J40" i="10"/>
  <c r="K40" i="10" s="1"/>
  <c r="I40" i="10"/>
  <c r="H40" i="10"/>
  <c r="F40" i="10"/>
  <c r="E40" i="10"/>
  <c r="D40" i="10"/>
  <c r="C40" i="10"/>
  <c r="B40" i="10"/>
  <c r="J39" i="10"/>
  <c r="K39" i="10" s="1"/>
  <c r="I39" i="10"/>
  <c r="H39" i="10"/>
  <c r="F39" i="10"/>
  <c r="E39" i="10"/>
  <c r="D39" i="10"/>
  <c r="C39" i="10"/>
  <c r="B39" i="10"/>
  <c r="K38" i="10"/>
  <c r="J38" i="10"/>
  <c r="I38" i="10"/>
  <c r="H38" i="10"/>
  <c r="F38" i="10"/>
  <c r="E38" i="10"/>
  <c r="D38" i="10"/>
  <c r="C38" i="10"/>
  <c r="B38" i="10"/>
  <c r="J37" i="10"/>
  <c r="K37" i="10" s="1"/>
  <c r="I37" i="10"/>
  <c r="H37" i="10"/>
  <c r="F37" i="10"/>
  <c r="E37" i="10"/>
  <c r="D37" i="10"/>
  <c r="C37" i="10"/>
  <c r="B37" i="10"/>
  <c r="J36" i="10"/>
  <c r="K36" i="10" s="1"/>
  <c r="I36" i="10"/>
  <c r="H36" i="10"/>
  <c r="F36" i="10"/>
  <c r="E36" i="10"/>
  <c r="D36" i="10"/>
  <c r="C36" i="10"/>
  <c r="B36" i="10"/>
  <c r="J35" i="10"/>
  <c r="K35" i="10" s="1"/>
  <c r="I35" i="10"/>
  <c r="H35" i="10"/>
  <c r="F35" i="10"/>
  <c r="E35" i="10"/>
  <c r="D35" i="10"/>
  <c r="C35" i="10"/>
  <c r="B35" i="10"/>
  <c r="J34" i="10"/>
  <c r="K34" i="10" s="1"/>
  <c r="I34" i="10"/>
  <c r="H34" i="10"/>
  <c r="F34" i="10"/>
  <c r="E34" i="10"/>
  <c r="D34" i="10"/>
  <c r="C34" i="10"/>
  <c r="B34" i="10"/>
  <c r="J33" i="10"/>
  <c r="K33" i="10" s="1"/>
  <c r="I33" i="10"/>
  <c r="H33" i="10"/>
  <c r="F33" i="10"/>
  <c r="E33" i="10"/>
  <c r="D33" i="10"/>
  <c r="C33" i="10"/>
  <c r="B33" i="10"/>
  <c r="J32" i="10"/>
  <c r="K32" i="10" s="1"/>
  <c r="I32" i="10"/>
  <c r="H32" i="10"/>
  <c r="F32" i="10"/>
  <c r="E32" i="10"/>
  <c r="D32" i="10"/>
  <c r="C32" i="10"/>
  <c r="B32" i="10"/>
  <c r="D31" i="10"/>
  <c r="D30" i="10"/>
  <c r="J29" i="10"/>
  <c r="K29" i="10" s="1"/>
  <c r="I29" i="10"/>
  <c r="H29" i="10"/>
  <c r="F29" i="10"/>
  <c r="E29" i="10"/>
  <c r="D29" i="10"/>
  <c r="C29" i="10"/>
  <c r="B29" i="10"/>
  <c r="J28" i="10"/>
  <c r="K28" i="10" s="1"/>
  <c r="I28" i="10"/>
  <c r="H28" i="10"/>
  <c r="F28" i="10"/>
  <c r="E28" i="10"/>
  <c r="D28" i="10"/>
  <c r="C28" i="10"/>
  <c r="B28" i="10"/>
  <c r="K27" i="10"/>
  <c r="J27" i="10"/>
  <c r="I27" i="10"/>
  <c r="H27" i="10"/>
  <c r="F27" i="10"/>
  <c r="E27" i="10"/>
  <c r="D27" i="10"/>
  <c r="C27" i="10"/>
  <c r="B27" i="10"/>
  <c r="J26" i="10"/>
  <c r="K26" i="10" s="1"/>
  <c r="I26" i="10"/>
  <c r="H26" i="10"/>
  <c r="F26" i="10"/>
  <c r="E26" i="10"/>
  <c r="D26" i="10"/>
  <c r="C26" i="10"/>
  <c r="B26" i="10"/>
  <c r="J25" i="10"/>
  <c r="K25" i="10" s="1"/>
  <c r="I25" i="10"/>
  <c r="H25" i="10"/>
  <c r="F25" i="10"/>
  <c r="E25" i="10"/>
  <c r="D25" i="10"/>
  <c r="C25" i="10"/>
  <c r="B25" i="10"/>
  <c r="J24" i="10"/>
  <c r="K24" i="10" s="1"/>
  <c r="I24" i="10"/>
  <c r="H24" i="10"/>
  <c r="F24" i="10"/>
  <c r="E24" i="10"/>
  <c r="D24" i="10"/>
  <c r="C24" i="10"/>
  <c r="B24" i="10"/>
  <c r="J23" i="10"/>
  <c r="K23" i="10" s="1"/>
  <c r="I23" i="10"/>
  <c r="H23" i="10"/>
  <c r="F23" i="10"/>
  <c r="E23" i="10"/>
  <c r="D23" i="10"/>
  <c r="C23" i="10"/>
  <c r="B23" i="10"/>
  <c r="J22" i="10"/>
  <c r="K22" i="10" s="1"/>
  <c r="I22" i="10"/>
  <c r="H22" i="10"/>
  <c r="F22" i="10"/>
  <c r="E22" i="10"/>
  <c r="D22" i="10"/>
  <c r="C22" i="10"/>
  <c r="B22" i="10"/>
  <c r="D21" i="10"/>
  <c r="D20" i="10"/>
  <c r="J19" i="10"/>
  <c r="K19" i="10" s="1"/>
  <c r="I19" i="10"/>
  <c r="H19" i="10"/>
  <c r="F19" i="10"/>
  <c r="E19" i="10"/>
  <c r="D19" i="10"/>
  <c r="C19" i="10"/>
  <c r="B19" i="10"/>
  <c r="J18" i="10"/>
  <c r="K18" i="10" s="1"/>
  <c r="I18" i="10"/>
  <c r="H18" i="10"/>
  <c r="F18" i="10"/>
  <c r="E18" i="10"/>
  <c r="D18" i="10"/>
  <c r="C18" i="10"/>
  <c r="B18" i="10"/>
  <c r="J17" i="10"/>
  <c r="K17" i="10" s="1"/>
  <c r="I17" i="10"/>
  <c r="H17" i="10"/>
  <c r="F17" i="10"/>
  <c r="E17" i="10"/>
  <c r="D17" i="10"/>
  <c r="C17" i="10"/>
  <c r="B17" i="10"/>
  <c r="J16" i="10"/>
  <c r="K16" i="10" s="1"/>
  <c r="I16" i="10"/>
  <c r="H16" i="10"/>
  <c r="F16" i="10"/>
  <c r="E16" i="10"/>
  <c r="D16" i="10"/>
  <c r="C16" i="10"/>
  <c r="B16" i="10"/>
  <c r="J15" i="10"/>
  <c r="K15" i="10" s="1"/>
  <c r="I15" i="10"/>
  <c r="H15" i="10"/>
  <c r="F15" i="10"/>
  <c r="E15" i="10"/>
  <c r="D15" i="10"/>
  <c r="C15" i="10"/>
  <c r="B15" i="10"/>
  <c r="J14" i="10"/>
  <c r="K14" i="10" s="1"/>
  <c r="I14" i="10"/>
  <c r="H14" i="10"/>
  <c r="F14" i="10"/>
  <c r="E14" i="10"/>
  <c r="D14" i="10"/>
  <c r="C14" i="10"/>
  <c r="B14" i="10"/>
  <c r="J13" i="10"/>
  <c r="K13" i="10" s="1"/>
  <c r="I13" i="10"/>
  <c r="H13" i="10"/>
  <c r="F13" i="10"/>
  <c r="E13" i="10"/>
  <c r="D13" i="10"/>
  <c r="C13" i="10"/>
  <c r="B13" i="10"/>
  <c r="J12" i="10"/>
  <c r="K12" i="10" s="1"/>
  <c r="I12" i="10"/>
  <c r="H12" i="10"/>
  <c r="F12" i="10"/>
  <c r="E12" i="10"/>
  <c r="D12" i="10"/>
  <c r="C12" i="10"/>
  <c r="B12" i="10"/>
  <c r="J11" i="10"/>
  <c r="K11" i="10" s="1"/>
  <c r="I11" i="10"/>
  <c r="H11" i="10"/>
  <c r="F11" i="10"/>
  <c r="E11" i="10"/>
  <c r="D11" i="10"/>
  <c r="C11" i="10"/>
  <c r="B11" i="10"/>
  <c r="J10" i="10"/>
  <c r="K10" i="10" s="1"/>
  <c r="I10" i="10"/>
  <c r="H10" i="10"/>
  <c r="F10" i="10"/>
  <c r="E10" i="10"/>
  <c r="D10" i="10"/>
  <c r="C10" i="10"/>
  <c r="B10" i="10"/>
  <c r="J9" i="10"/>
  <c r="K9" i="10" s="1"/>
  <c r="I9" i="10"/>
  <c r="H9" i="10"/>
  <c r="F9" i="10"/>
  <c r="E9" i="10"/>
  <c r="D9" i="10"/>
  <c r="C9" i="10"/>
  <c r="B9" i="10"/>
  <c r="D7" i="10"/>
  <c r="J298" i="9"/>
  <c r="K298" i="9" s="1"/>
  <c r="I298" i="9"/>
  <c r="H298" i="9"/>
  <c r="F298" i="9"/>
  <c r="E298" i="9"/>
  <c r="D298" i="9"/>
  <c r="C298" i="9"/>
  <c r="B298" i="9"/>
  <c r="J297" i="9"/>
  <c r="K297" i="9" s="1"/>
  <c r="I297" i="9"/>
  <c r="H297" i="9"/>
  <c r="F297" i="9"/>
  <c r="E297" i="9"/>
  <c r="D297" i="9"/>
  <c r="C297" i="9"/>
  <c r="B297" i="9"/>
  <c r="J296" i="9"/>
  <c r="K296" i="9" s="1"/>
  <c r="I296" i="9"/>
  <c r="H296" i="9"/>
  <c r="F296" i="9"/>
  <c r="E296" i="9"/>
  <c r="D296" i="9"/>
  <c r="C296" i="9"/>
  <c r="B296" i="9"/>
  <c r="K295" i="9"/>
  <c r="J295" i="9"/>
  <c r="I295" i="9"/>
  <c r="H295" i="9"/>
  <c r="F295" i="9"/>
  <c r="E295" i="9"/>
  <c r="D295" i="9"/>
  <c r="C295" i="9"/>
  <c r="B295" i="9"/>
  <c r="J294" i="9"/>
  <c r="K294" i="9" s="1"/>
  <c r="I294" i="9"/>
  <c r="H294" i="9"/>
  <c r="F294" i="9"/>
  <c r="E294" i="9"/>
  <c r="D294" i="9"/>
  <c r="C294" i="9"/>
  <c r="B294" i="9"/>
  <c r="J293" i="9"/>
  <c r="K293" i="9" s="1"/>
  <c r="I293" i="9"/>
  <c r="H293" i="9"/>
  <c r="F293" i="9"/>
  <c r="E293" i="9"/>
  <c r="D293" i="9"/>
  <c r="C293" i="9"/>
  <c r="B293" i="9"/>
  <c r="J292" i="9"/>
  <c r="K292" i="9" s="1"/>
  <c r="I292" i="9"/>
  <c r="H292" i="9"/>
  <c r="F292" i="9"/>
  <c r="E292" i="9"/>
  <c r="D292" i="9"/>
  <c r="C292" i="9"/>
  <c r="B292" i="9"/>
  <c r="J291" i="9"/>
  <c r="K291" i="9" s="1"/>
  <c r="I291" i="9"/>
  <c r="H291" i="9"/>
  <c r="F291" i="9"/>
  <c r="E291" i="9"/>
  <c r="D291" i="9"/>
  <c r="C291" i="9"/>
  <c r="B291" i="9"/>
  <c r="J290" i="9"/>
  <c r="K290" i="9" s="1"/>
  <c r="I290" i="9"/>
  <c r="H290" i="9"/>
  <c r="F290" i="9"/>
  <c r="E290" i="9"/>
  <c r="D290" i="9"/>
  <c r="C290" i="9"/>
  <c r="B290" i="9"/>
  <c r="J289" i="9"/>
  <c r="K289" i="9" s="1"/>
  <c r="I289" i="9"/>
  <c r="H289" i="9"/>
  <c r="F289" i="9"/>
  <c r="E289" i="9"/>
  <c r="D289" i="9"/>
  <c r="C289" i="9"/>
  <c r="B289" i="9"/>
  <c r="J288" i="9"/>
  <c r="K288" i="9" s="1"/>
  <c r="I288" i="9"/>
  <c r="H288" i="9"/>
  <c r="F288" i="9"/>
  <c r="E288" i="9"/>
  <c r="D288" i="9"/>
  <c r="C288" i="9"/>
  <c r="B288" i="9"/>
  <c r="K287" i="9"/>
  <c r="J287" i="9"/>
  <c r="I287" i="9"/>
  <c r="H287" i="9"/>
  <c r="F287" i="9"/>
  <c r="E287" i="9"/>
  <c r="D287" i="9"/>
  <c r="C287" i="9"/>
  <c r="B287" i="9"/>
  <c r="J286" i="9"/>
  <c r="K286" i="9" s="1"/>
  <c r="I286" i="9"/>
  <c r="H286" i="9"/>
  <c r="F286" i="9"/>
  <c r="E286" i="9"/>
  <c r="D286" i="9"/>
  <c r="C286" i="9"/>
  <c r="B286" i="9"/>
  <c r="D285" i="9"/>
  <c r="D284" i="9"/>
  <c r="J283" i="9"/>
  <c r="K283" i="9" s="1"/>
  <c r="I283" i="9"/>
  <c r="H283" i="9"/>
  <c r="F283" i="9"/>
  <c r="E283" i="9"/>
  <c r="D283" i="9"/>
  <c r="C283" i="9"/>
  <c r="B283" i="9"/>
  <c r="J282" i="9"/>
  <c r="K282" i="9" s="1"/>
  <c r="I282" i="9"/>
  <c r="H282" i="9"/>
  <c r="F282" i="9"/>
  <c r="E282" i="9"/>
  <c r="D282" i="9"/>
  <c r="C282" i="9"/>
  <c r="B282" i="9"/>
  <c r="J281" i="9"/>
  <c r="K281" i="9" s="1"/>
  <c r="K284" i="9" s="1"/>
  <c r="I281" i="9"/>
  <c r="H281" i="9"/>
  <c r="F281" i="9"/>
  <c r="E281" i="9"/>
  <c r="D281" i="9"/>
  <c r="C281" i="9"/>
  <c r="B281" i="9"/>
  <c r="D280" i="9"/>
  <c r="D279" i="9"/>
  <c r="J278" i="9"/>
  <c r="K278" i="9" s="1"/>
  <c r="I278" i="9"/>
  <c r="H278" i="9"/>
  <c r="F278" i="9"/>
  <c r="E278" i="9"/>
  <c r="D278" i="9"/>
  <c r="C278" i="9"/>
  <c r="B278" i="9"/>
  <c r="J277" i="9"/>
  <c r="K277" i="9" s="1"/>
  <c r="I277" i="9"/>
  <c r="H277" i="9"/>
  <c r="F277" i="9"/>
  <c r="E277" i="9"/>
  <c r="D277" i="9"/>
  <c r="C277" i="9"/>
  <c r="B277" i="9"/>
  <c r="J276" i="9"/>
  <c r="K276" i="9" s="1"/>
  <c r="I276" i="9"/>
  <c r="H276" i="9"/>
  <c r="F276" i="9"/>
  <c r="E276" i="9"/>
  <c r="D276" i="9"/>
  <c r="C276" i="9"/>
  <c r="B276" i="9"/>
  <c r="J275" i="9"/>
  <c r="K275" i="9" s="1"/>
  <c r="I275" i="9"/>
  <c r="H275" i="9"/>
  <c r="F275" i="9"/>
  <c r="E275" i="9"/>
  <c r="D275" i="9"/>
  <c r="C275" i="9"/>
  <c r="B275" i="9"/>
  <c r="J274" i="9"/>
  <c r="K274" i="9" s="1"/>
  <c r="I274" i="9"/>
  <c r="H274" i="9"/>
  <c r="F274" i="9"/>
  <c r="E274" i="9"/>
  <c r="D274" i="9"/>
  <c r="C274" i="9"/>
  <c r="B274" i="9"/>
  <c r="J273" i="9"/>
  <c r="K273" i="9" s="1"/>
  <c r="I273" i="9"/>
  <c r="H273" i="9"/>
  <c r="F273" i="9"/>
  <c r="E273" i="9"/>
  <c r="D273" i="9"/>
  <c r="C273" i="9"/>
  <c r="B273" i="9"/>
  <c r="D272" i="9"/>
  <c r="D271" i="9"/>
  <c r="J270" i="9"/>
  <c r="K270" i="9" s="1"/>
  <c r="I270" i="9"/>
  <c r="H270" i="9"/>
  <c r="F270" i="9"/>
  <c r="E270" i="9"/>
  <c r="D270" i="9"/>
  <c r="C270" i="9"/>
  <c r="B270" i="9"/>
  <c r="J269" i="9"/>
  <c r="K269" i="9" s="1"/>
  <c r="I269" i="9"/>
  <c r="H269" i="9"/>
  <c r="F269" i="9"/>
  <c r="E269" i="9"/>
  <c r="D269" i="9"/>
  <c r="C269" i="9"/>
  <c r="B269" i="9"/>
  <c r="J268" i="9"/>
  <c r="K268" i="9" s="1"/>
  <c r="I268" i="9"/>
  <c r="H268" i="9"/>
  <c r="F268" i="9"/>
  <c r="E268" i="9"/>
  <c r="D268" i="9"/>
  <c r="C268" i="9"/>
  <c r="B268" i="9"/>
  <c r="J267" i="9"/>
  <c r="K267" i="9" s="1"/>
  <c r="I267" i="9"/>
  <c r="H267" i="9"/>
  <c r="F267" i="9"/>
  <c r="E267" i="9"/>
  <c r="D267" i="9"/>
  <c r="C267" i="9"/>
  <c r="B267" i="9"/>
  <c r="J266" i="9"/>
  <c r="K266" i="9" s="1"/>
  <c r="K271" i="9" s="1"/>
  <c r="I266" i="9"/>
  <c r="H266" i="9"/>
  <c r="F266" i="9"/>
  <c r="E266" i="9"/>
  <c r="D266" i="9"/>
  <c r="C266" i="9"/>
  <c r="B266" i="9"/>
  <c r="D265" i="9"/>
  <c r="D264" i="9"/>
  <c r="J263" i="9"/>
  <c r="K263" i="9" s="1"/>
  <c r="I263" i="9"/>
  <c r="H263" i="9"/>
  <c r="F263" i="9"/>
  <c r="E263" i="9"/>
  <c r="D263" i="9"/>
  <c r="C263" i="9"/>
  <c r="B263" i="9"/>
  <c r="J262" i="9"/>
  <c r="K262" i="9" s="1"/>
  <c r="I262" i="9"/>
  <c r="H262" i="9"/>
  <c r="F262" i="9"/>
  <c r="E262" i="9"/>
  <c r="D262" i="9"/>
  <c r="C262" i="9"/>
  <c r="B262" i="9"/>
  <c r="J261" i="9"/>
  <c r="K261" i="9" s="1"/>
  <c r="I261" i="9"/>
  <c r="H261" i="9"/>
  <c r="F261" i="9"/>
  <c r="E261" i="9"/>
  <c r="D261" i="9"/>
  <c r="C261" i="9"/>
  <c r="B261" i="9"/>
  <c r="J260" i="9"/>
  <c r="K260" i="9" s="1"/>
  <c r="I260" i="9"/>
  <c r="H260" i="9"/>
  <c r="F260" i="9"/>
  <c r="E260" i="9"/>
  <c r="D260" i="9"/>
  <c r="C260" i="9"/>
  <c r="B260" i="9"/>
  <c r="J259" i="9"/>
  <c r="K259" i="9" s="1"/>
  <c r="I259" i="9"/>
  <c r="H259" i="9"/>
  <c r="F259" i="9"/>
  <c r="E259" i="9"/>
  <c r="D259" i="9"/>
  <c r="C259" i="9"/>
  <c r="B259" i="9"/>
  <c r="J258" i="9"/>
  <c r="K258" i="9" s="1"/>
  <c r="I258" i="9"/>
  <c r="H258" i="9"/>
  <c r="F258" i="9"/>
  <c r="E258" i="9"/>
  <c r="D258" i="9"/>
  <c r="C258" i="9"/>
  <c r="B258" i="9"/>
  <c r="K257" i="9"/>
  <c r="J257" i="9"/>
  <c r="I257" i="9"/>
  <c r="H257" i="9"/>
  <c r="F257" i="9"/>
  <c r="E257" i="9"/>
  <c r="D257" i="9"/>
  <c r="C257" i="9"/>
  <c r="B257" i="9"/>
  <c r="J256" i="9"/>
  <c r="K256" i="9" s="1"/>
  <c r="I256" i="9"/>
  <c r="H256" i="9"/>
  <c r="F256" i="9"/>
  <c r="E256" i="9"/>
  <c r="D256" i="9"/>
  <c r="C256" i="9"/>
  <c r="B256" i="9"/>
  <c r="J255" i="9"/>
  <c r="K255" i="9" s="1"/>
  <c r="I255" i="9"/>
  <c r="H255" i="9"/>
  <c r="F255" i="9"/>
  <c r="E255" i="9"/>
  <c r="D255" i="9"/>
  <c r="C255" i="9"/>
  <c r="B255" i="9"/>
  <c r="J254" i="9"/>
  <c r="K254" i="9" s="1"/>
  <c r="I254" i="9"/>
  <c r="H254" i="9"/>
  <c r="F254" i="9"/>
  <c r="E254" i="9"/>
  <c r="D254" i="9"/>
  <c r="C254" i="9"/>
  <c r="B254" i="9"/>
  <c r="J253" i="9"/>
  <c r="K253" i="9" s="1"/>
  <c r="I253" i="9"/>
  <c r="H253" i="9"/>
  <c r="F253" i="9"/>
  <c r="E253" i="9"/>
  <c r="D253" i="9"/>
  <c r="C253" i="9"/>
  <c r="B253" i="9"/>
  <c r="J252" i="9"/>
  <c r="K252" i="9" s="1"/>
  <c r="I252" i="9"/>
  <c r="H252" i="9"/>
  <c r="F252" i="9"/>
  <c r="E252" i="9"/>
  <c r="D252" i="9"/>
  <c r="C252" i="9"/>
  <c r="B252" i="9"/>
  <c r="J251" i="9"/>
  <c r="K251" i="9" s="1"/>
  <c r="I251" i="9"/>
  <c r="H251" i="9"/>
  <c r="F251" i="9"/>
  <c r="E251" i="9"/>
  <c r="D251" i="9"/>
  <c r="C251" i="9"/>
  <c r="B251" i="9"/>
  <c r="D250" i="9"/>
  <c r="D249" i="9"/>
  <c r="J248" i="9"/>
  <c r="K248" i="9" s="1"/>
  <c r="I248" i="9"/>
  <c r="H248" i="9"/>
  <c r="F248" i="9"/>
  <c r="E248" i="9"/>
  <c r="D248" i="9"/>
  <c r="C248" i="9"/>
  <c r="B248" i="9"/>
  <c r="J247" i="9"/>
  <c r="K247" i="9" s="1"/>
  <c r="K249" i="9" s="1"/>
  <c r="I247" i="9"/>
  <c r="H247" i="9"/>
  <c r="F247" i="9"/>
  <c r="E247" i="9"/>
  <c r="D247" i="9"/>
  <c r="C247" i="9"/>
  <c r="B247" i="9"/>
  <c r="D246" i="9"/>
  <c r="D245" i="9"/>
  <c r="J244" i="9"/>
  <c r="K244" i="9" s="1"/>
  <c r="I244" i="9"/>
  <c r="H244" i="9"/>
  <c r="F244" i="9"/>
  <c r="E244" i="9"/>
  <c r="D244" i="9"/>
  <c r="C244" i="9"/>
  <c r="B244" i="9"/>
  <c r="J243" i="9"/>
  <c r="K243" i="9" s="1"/>
  <c r="I243" i="9"/>
  <c r="H243" i="9"/>
  <c r="F243" i="9"/>
  <c r="E243" i="9"/>
  <c r="D243" i="9"/>
  <c r="C243" i="9"/>
  <c r="B243" i="9"/>
  <c r="J242" i="9"/>
  <c r="K242" i="9" s="1"/>
  <c r="I242" i="9"/>
  <c r="H242" i="9"/>
  <c r="F242" i="9"/>
  <c r="E242" i="9"/>
  <c r="D242" i="9"/>
  <c r="C242" i="9"/>
  <c r="B242" i="9"/>
  <c r="K241" i="9"/>
  <c r="J241" i="9"/>
  <c r="I241" i="9"/>
  <c r="H241" i="9"/>
  <c r="F241" i="9"/>
  <c r="E241" i="9"/>
  <c r="D241" i="9"/>
  <c r="C241" i="9"/>
  <c r="B241" i="9"/>
  <c r="J240" i="9"/>
  <c r="K240" i="9" s="1"/>
  <c r="I240" i="9"/>
  <c r="H240" i="9"/>
  <c r="F240" i="9"/>
  <c r="E240" i="9"/>
  <c r="D240" i="9"/>
  <c r="C240" i="9"/>
  <c r="B240" i="9"/>
  <c r="K239" i="9"/>
  <c r="J239" i="9"/>
  <c r="I239" i="9"/>
  <c r="H239" i="9"/>
  <c r="F239" i="9"/>
  <c r="E239" i="9"/>
  <c r="D239" i="9"/>
  <c r="C239" i="9"/>
  <c r="B239" i="9"/>
  <c r="J238" i="9"/>
  <c r="K238" i="9" s="1"/>
  <c r="I238" i="9"/>
  <c r="H238" i="9"/>
  <c r="F238" i="9"/>
  <c r="E238" i="9"/>
  <c r="D238" i="9"/>
  <c r="C238" i="9"/>
  <c r="B238" i="9"/>
  <c r="J237" i="9"/>
  <c r="K237" i="9" s="1"/>
  <c r="I237" i="9"/>
  <c r="H237" i="9"/>
  <c r="F237" i="9"/>
  <c r="E237" i="9"/>
  <c r="D237" i="9"/>
  <c r="C237" i="9"/>
  <c r="B237" i="9"/>
  <c r="J236" i="9"/>
  <c r="K236" i="9" s="1"/>
  <c r="I236" i="9"/>
  <c r="H236" i="9"/>
  <c r="F236" i="9"/>
  <c r="E236" i="9"/>
  <c r="D236" i="9"/>
  <c r="C236" i="9"/>
  <c r="B236" i="9"/>
  <c r="J235" i="9"/>
  <c r="K235" i="9" s="1"/>
  <c r="I235" i="9"/>
  <c r="H235" i="9"/>
  <c r="F235" i="9"/>
  <c r="E235" i="9"/>
  <c r="D235" i="9"/>
  <c r="C235" i="9"/>
  <c r="B235" i="9"/>
  <c r="J234" i="9"/>
  <c r="K234" i="9" s="1"/>
  <c r="I234" i="9"/>
  <c r="H234" i="9"/>
  <c r="F234" i="9"/>
  <c r="E234" i="9"/>
  <c r="D234" i="9"/>
  <c r="C234" i="9"/>
  <c r="B234" i="9"/>
  <c r="J233" i="9"/>
  <c r="K233" i="9" s="1"/>
  <c r="I233" i="9"/>
  <c r="H233" i="9"/>
  <c r="F233" i="9"/>
  <c r="E233" i="9"/>
  <c r="D233" i="9"/>
  <c r="C233" i="9"/>
  <c r="B233" i="9"/>
  <c r="J232" i="9"/>
  <c r="K232" i="9" s="1"/>
  <c r="I232" i="9"/>
  <c r="H232" i="9"/>
  <c r="F232" i="9"/>
  <c r="E232" i="9"/>
  <c r="D232" i="9"/>
  <c r="C232" i="9"/>
  <c r="B232" i="9"/>
  <c r="J231" i="9"/>
  <c r="K231" i="9" s="1"/>
  <c r="I231" i="9"/>
  <c r="H231" i="9"/>
  <c r="F231" i="9"/>
  <c r="E231" i="9"/>
  <c r="D231" i="9"/>
  <c r="C231" i="9"/>
  <c r="B231" i="9"/>
  <c r="J230" i="9"/>
  <c r="K230" i="9" s="1"/>
  <c r="I230" i="9"/>
  <c r="H230" i="9"/>
  <c r="F230" i="9"/>
  <c r="E230" i="9"/>
  <c r="D230" i="9"/>
  <c r="C230" i="9"/>
  <c r="B230" i="9"/>
  <c r="K229" i="9"/>
  <c r="J229" i="9"/>
  <c r="I229" i="9"/>
  <c r="H229" i="9"/>
  <c r="F229" i="9"/>
  <c r="E229" i="9"/>
  <c r="D229" i="9"/>
  <c r="C229" i="9"/>
  <c r="B229" i="9"/>
  <c r="J228" i="9"/>
  <c r="K228" i="9" s="1"/>
  <c r="I228" i="9"/>
  <c r="H228" i="9"/>
  <c r="F228" i="9"/>
  <c r="E228" i="9"/>
  <c r="D228" i="9"/>
  <c r="C228" i="9"/>
  <c r="B228" i="9"/>
  <c r="J227" i="9"/>
  <c r="K227" i="9" s="1"/>
  <c r="I227" i="9"/>
  <c r="H227" i="9"/>
  <c r="F227" i="9"/>
  <c r="E227" i="9"/>
  <c r="D227" i="9"/>
  <c r="C227" i="9"/>
  <c r="B227" i="9"/>
  <c r="J226" i="9"/>
  <c r="K226" i="9" s="1"/>
  <c r="I226" i="9"/>
  <c r="H226" i="9"/>
  <c r="F226" i="9"/>
  <c r="E226" i="9"/>
  <c r="D226" i="9"/>
  <c r="C226" i="9"/>
  <c r="B226" i="9"/>
  <c r="D225" i="9"/>
  <c r="D224" i="9"/>
  <c r="J223" i="9"/>
  <c r="K223" i="9" s="1"/>
  <c r="I223" i="9"/>
  <c r="H223" i="9"/>
  <c r="F223" i="9"/>
  <c r="E223" i="9"/>
  <c r="D223" i="9"/>
  <c r="C223" i="9"/>
  <c r="B223" i="9"/>
  <c r="J222" i="9"/>
  <c r="K222" i="9" s="1"/>
  <c r="I222" i="9"/>
  <c r="H222" i="9"/>
  <c r="F222" i="9"/>
  <c r="E222" i="9"/>
  <c r="D222" i="9"/>
  <c r="C222" i="9"/>
  <c r="B222" i="9"/>
  <c r="J221" i="9"/>
  <c r="K221" i="9" s="1"/>
  <c r="I221" i="9"/>
  <c r="H221" i="9"/>
  <c r="F221" i="9"/>
  <c r="E221" i="9"/>
  <c r="D221" i="9"/>
  <c r="C221" i="9"/>
  <c r="B221" i="9"/>
  <c r="J220" i="9"/>
  <c r="K220" i="9" s="1"/>
  <c r="I220" i="9"/>
  <c r="H220" i="9"/>
  <c r="F220" i="9"/>
  <c r="E220" i="9"/>
  <c r="D220" i="9"/>
  <c r="C220" i="9"/>
  <c r="B220" i="9"/>
  <c r="J219" i="9"/>
  <c r="K219" i="9" s="1"/>
  <c r="I219" i="9"/>
  <c r="H219" i="9"/>
  <c r="F219" i="9"/>
  <c r="E219" i="9"/>
  <c r="D219" i="9"/>
  <c r="C219" i="9"/>
  <c r="B219" i="9"/>
  <c r="K218" i="9"/>
  <c r="J218" i="9"/>
  <c r="I218" i="9"/>
  <c r="H218" i="9"/>
  <c r="F218" i="9"/>
  <c r="E218" i="9"/>
  <c r="D218" i="9"/>
  <c r="C218" i="9"/>
  <c r="B218" i="9"/>
  <c r="D217" i="9"/>
  <c r="D216" i="9"/>
  <c r="J215" i="9"/>
  <c r="K215" i="9" s="1"/>
  <c r="I215" i="9"/>
  <c r="H215" i="9"/>
  <c r="F215" i="9"/>
  <c r="E215" i="9"/>
  <c r="D215" i="9"/>
  <c r="C215" i="9"/>
  <c r="B215" i="9"/>
  <c r="J214" i="9"/>
  <c r="K214" i="9" s="1"/>
  <c r="I214" i="9"/>
  <c r="H214" i="9"/>
  <c r="F214" i="9"/>
  <c r="E214" i="9"/>
  <c r="D214" i="9"/>
  <c r="C214" i="9"/>
  <c r="B214" i="9"/>
  <c r="D213" i="9"/>
  <c r="D212" i="9"/>
  <c r="J211" i="9"/>
  <c r="K211" i="9" s="1"/>
  <c r="K212" i="9" s="1"/>
  <c r="I211" i="9"/>
  <c r="H211" i="9"/>
  <c r="F211" i="9"/>
  <c r="E211" i="9"/>
  <c r="D211" i="9"/>
  <c r="C211" i="9"/>
  <c r="B211" i="9"/>
  <c r="D210" i="9"/>
  <c r="D209" i="9"/>
  <c r="J208" i="9"/>
  <c r="K208" i="9" s="1"/>
  <c r="I208" i="9"/>
  <c r="H208" i="9"/>
  <c r="F208" i="9"/>
  <c r="E208" i="9"/>
  <c r="D208" i="9"/>
  <c r="C208" i="9"/>
  <c r="B208" i="9"/>
  <c r="J207" i="9"/>
  <c r="K207" i="9" s="1"/>
  <c r="K209" i="9" s="1"/>
  <c r="I207" i="9"/>
  <c r="H207" i="9"/>
  <c r="F207" i="9"/>
  <c r="E207" i="9"/>
  <c r="D207" i="9"/>
  <c r="C207" i="9"/>
  <c r="B207" i="9"/>
  <c r="D206" i="9"/>
  <c r="D205" i="9"/>
  <c r="J204" i="9"/>
  <c r="K204" i="9" s="1"/>
  <c r="K205" i="9" s="1"/>
  <c r="I204" i="9"/>
  <c r="H204" i="9"/>
  <c r="F204" i="9"/>
  <c r="E204" i="9"/>
  <c r="D204" i="9"/>
  <c r="C204" i="9"/>
  <c r="B204" i="9"/>
  <c r="D203" i="9"/>
  <c r="D202" i="9"/>
  <c r="J201" i="9"/>
  <c r="K201" i="9" s="1"/>
  <c r="K202" i="9" s="1"/>
  <c r="I201" i="9"/>
  <c r="H201" i="9"/>
  <c r="F201" i="9"/>
  <c r="E201" i="9"/>
  <c r="D201" i="9"/>
  <c r="C201" i="9"/>
  <c r="B201" i="9"/>
  <c r="D200" i="9"/>
  <c r="D199" i="9"/>
  <c r="J198" i="9"/>
  <c r="K198" i="9" s="1"/>
  <c r="K199" i="9" s="1"/>
  <c r="I198" i="9"/>
  <c r="H198" i="9"/>
  <c r="F198" i="9"/>
  <c r="E198" i="9"/>
  <c r="D198" i="9"/>
  <c r="C198" i="9"/>
  <c r="B198" i="9"/>
  <c r="D197" i="9"/>
  <c r="D196" i="9"/>
  <c r="J195" i="9"/>
  <c r="K195" i="9" s="1"/>
  <c r="K196" i="9" s="1"/>
  <c r="I195" i="9"/>
  <c r="H195" i="9"/>
  <c r="F195" i="9"/>
  <c r="E195" i="9"/>
  <c r="D195" i="9"/>
  <c r="C195" i="9"/>
  <c r="B195" i="9"/>
  <c r="D194" i="9"/>
  <c r="D193" i="9"/>
  <c r="J192" i="9"/>
  <c r="K192" i="9" s="1"/>
  <c r="I192" i="9"/>
  <c r="H192" i="9"/>
  <c r="F192" i="9"/>
  <c r="E192" i="9"/>
  <c r="D192" i="9"/>
  <c r="C192" i="9"/>
  <c r="B192" i="9"/>
  <c r="J191" i="9"/>
  <c r="K191" i="9" s="1"/>
  <c r="K193" i="9" s="1"/>
  <c r="I191" i="9"/>
  <c r="H191" i="9"/>
  <c r="F191" i="9"/>
  <c r="E191" i="9"/>
  <c r="D191" i="9"/>
  <c r="C191" i="9"/>
  <c r="B191" i="9"/>
  <c r="D190" i="9"/>
  <c r="D189" i="9"/>
  <c r="J188" i="9"/>
  <c r="K188" i="9" s="1"/>
  <c r="I188" i="9"/>
  <c r="H188" i="9"/>
  <c r="F188" i="9"/>
  <c r="E188" i="9"/>
  <c r="D188" i="9"/>
  <c r="C188" i="9"/>
  <c r="B188" i="9"/>
  <c r="J187" i="9"/>
  <c r="K187" i="9" s="1"/>
  <c r="I187" i="9"/>
  <c r="H187" i="9"/>
  <c r="F187" i="9"/>
  <c r="E187" i="9"/>
  <c r="D187" i="9"/>
  <c r="C187" i="9"/>
  <c r="B187" i="9"/>
  <c r="J186" i="9"/>
  <c r="K186" i="9" s="1"/>
  <c r="I186" i="9"/>
  <c r="H186" i="9"/>
  <c r="F186" i="9"/>
  <c r="E186" i="9"/>
  <c r="D186" i="9"/>
  <c r="C186" i="9"/>
  <c r="B186" i="9"/>
  <c r="D185" i="9"/>
  <c r="D184" i="9"/>
  <c r="J183" i="9"/>
  <c r="K183" i="9" s="1"/>
  <c r="I183" i="9"/>
  <c r="H183" i="9"/>
  <c r="F183" i="9"/>
  <c r="E183" i="9"/>
  <c r="D183" i="9"/>
  <c r="C183" i="9"/>
  <c r="B183" i="9"/>
  <c r="K182" i="9"/>
  <c r="J182" i="9"/>
  <c r="I182" i="9"/>
  <c r="H182" i="9"/>
  <c r="F182" i="9"/>
  <c r="E182" i="9"/>
  <c r="D182" i="9"/>
  <c r="C182" i="9"/>
  <c r="B182" i="9"/>
  <c r="J181" i="9"/>
  <c r="K181" i="9" s="1"/>
  <c r="I181" i="9"/>
  <c r="H181" i="9"/>
  <c r="F181" i="9"/>
  <c r="E181" i="9"/>
  <c r="D181" i="9"/>
  <c r="C181" i="9"/>
  <c r="B181" i="9"/>
  <c r="J180" i="9"/>
  <c r="K180" i="9" s="1"/>
  <c r="I180" i="9"/>
  <c r="H180" i="9"/>
  <c r="F180" i="9"/>
  <c r="E180" i="9"/>
  <c r="D180" i="9"/>
  <c r="C180" i="9"/>
  <c r="B180" i="9"/>
  <c r="J179" i="9"/>
  <c r="K179" i="9" s="1"/>
  <c r="I179" i="9"/>
  <c r="H179" i="9"/>
  <c r="F179" i="9"/>
  <c r="E179" i="9"/>
  <c r="D179" i="9"/>
  <c r="C179" i="9"/>
  <c r="B179" i="9"/>
  <c r="J178" i="9"/>
  <c r="K178" i="9" s="1"/>
  <c r="I178" i="9"/>
  <c r="H178" i="9"/>
  <c r="F178" i="9"/>
  <c r="E178" i="9"/>
  <c r="D178" i="9"/>
  <c r="C178" i="9"/>
  <c r="B178" i="9"/>
  <c r="J177" i="9"/>
  <c r="K177" i="9" s="1"/>
  <c r="I177" i="9"/>
  <c r="H177" i="9"/>
  <c r="F177" i="9"/>
  <c r="E177" i="9"/>
  <c r="D177" i="9"/>
  <c r="C177" i="9"/>
  <c r="B177" i="9"/>
  <c r="J176" i="9"/>
  <c r="K176" i="9" s="1"/>
  <c r="I176" i="9"/>
  <c r="H176" i="9"/>
  <c r="F176" i="9"/>
  <c r="E176" i="9"/>
  <c r="D176" i="9"/>
  <c r="C176" i="9"/>
  <c r="B176" i="9"/>
  <c r="D175" i="9"/>
  <c r="D174" i="9"/>
  <c r="K173" i="9"/>
  <c r="J173" i="9"/>
  <c r="I173" i="9"/>
  <c r="H173" i="9"/>
  <c r="F173" i="9"/>
  <c r="E173" i="9"/>
  <c r="D173" i="9"/>
  <c r="C173" i="9"/>
  <c r="B173" i="9"/>
  <c r="J172" i="9"/>
  <c r="K172" i="9" s="1"/>
  <c r="I172" i="9"/>
  <c r="H172" i="9"/>
  <c r="F172" i="9"/>
  <c r="E172" i="9"/>
  <c r="D172" i="9"/>
  <c r="C172" i="9"/>
  <c r="B172" i="9"/>
  <c r="J171" i="9"/>
  <c r="K171" i="9" s="1"/>
  <c r="I171" i="9"/>
  <c r="H171" i="9"/>
  <c r="F171" i="9"/>
  <c r="E171" i="9"/>
  <c r="D171" i="9"/>
  <c r="C171" i="9"/>
  <c r="B171" i="9"/>
  <c r="J170" i="9"/>
  <c r="K170" i="9" s="1"/>
  <c r="I170" i="9"/>
  <c r="H170" i="9"/>
  <c r="F170" i="9"/>
  <c r="E170" i="9"/>
  <c r="D170" i="9"/>
  <c r="C170" i="9"/>
  <c r="B170" i="9"/>
  <c r="J169" i="9"/>
  <c r="K169" i="9" s="1"/>
  <c r="I169" i="9"/>
  <c r="H169" i="9"/>
  <c r="F169" i="9"/>
  <c r="E169" i="9"/>
  <c r="D169" i="9"/>
  <c r="C169" i="9"/>
  <c r="B169" i="9"/>
  <c r="D168" i="9"/>
  <c r="D167" i="9"/>
  <c r="J166" i="9"/>
  <c r="K166" i="9" s="1"/>
  <c r="I166" i="9"/>
  <c r="H166" i="9"/>
  <c r="F166" i="9"/>
  <c r="E166" i="9"/>
  <c r="D166" i="9"/>
  <c r="C166" i="9"/>
  <c r="B166" i="9"/>
  <c r="J165" i="9"/>
  <c r="K165" i="9" s="1"/>
  <c r="I165" i="9"/>
  <c r="H165" i="9"/>
  <c r="F165" i="9"/>
  <c r="E165" i="9"/>
  <c r="D165" i="9"/>
  <c r="C165" i="9"/>
  <c r="B165" i="9"/>
  <c r="K164" i="9"/>
  <c r="J164" i="9"/>
  <c r="I164" i="9"/>
  <c r="H164" i="9"/>
  <c r="F164" i="9"/>
  <c r="E164" i="9"/>
  <c r="D164" i="9"/>
  <c r="C164" i="9"/>
  <c r="B164" i="9"/>
  <c r="J163" i="9"/>
  <c r="K163" i="9" s="1"/>
  <c r="I163" i="9"/>
  <c r="H163" i="9"/>
  <c r="F163" i="9"/>
  <c r="E163" i="9"/>
  <c r="D163" i="9"/>
  <c r="C163" i="9"/>
  <c r="B163" i="9"/>
  <c r="J162" i="9"/>
  <c r="K162" i="9" s="1"/>
  <c r="I162" i="9"/>
  <c r="H162" i="9"/>
  <c r="F162" i="9"/>
  <c r="E162" i="9"/>
  <c r="D162" i="9"/>
  <c r="C162" i="9"/>
  <c r="B162" i="9"/>
  <c r="J161" i="9"/>
  <c r="K161" i="9" s="1"/>
  <c r="I161" i="9"/>
  <c r="H161" i="9"/>
  <c r="F161" i="9"/>
  <c r="E161" i="9"/>
  <c r="D161" i="9"/>
  <c r="C161" i="9"/>
  <c r="B161" i="9"/>
  <c r="J160" i="9"/>
  <c r="K160" i="9" s="1"/>
  <c r="I160" i="9"/>
  <c r="H160" i="9"/>
  <c r="F160" i="9"/>
  <c r="E160" i="9"/>
  <c r="D160" i="9"/>
  <c r="C160" i="9"/>
  <c r="B160" i="9"/>
  <c r="J159" i="9"/>
  <c r="K159" i="9" s="1"/>
  <c r="I159" i="9"/>
  <c r="H159" i="9"/>
  <c r="F159" i="9"/>
  <c r="E159" i="9"/>
  <c r="D159" i="9"/>
  <c r="C159" i="9"/>
  <c r="B159" i="9"/>
  <c r="J158" i="9"/>
  <c r="K158" i="9" s="1"/>
  <c r="I158" i="9"/>
  <c r="H158" i="9"/>
  <c r="F158" i="9"/>
  <c r="E158" i="9"/>
  <c r="D158" i="9"/>
  <c r="C158" i="9"/>
  <c r="B158" i="9"/>
  <c r="J157" i="9"/>
  <c r="K157" i="9" s="1"/>
  <c r="I157" i="9"/>
  <c r="H157" i="9"/>
  <c r="F157" i="9"/>
  <c r="E157" i="9"/>
  <c r="D157" i="9"/>
  <c r="C157" i="9"/>
  <c r="B157" i="9"/>
  <c r="K156" i="9"/>
  <c r="J156" i="9"/>
  <c r="I156" i="9"/>
  <c r="H156" i="9"/>
  <c r="F156" i="9"/>
  <c r="E156" i="9"/>
  <c r="D156" i="9"/>
  <c r="C156" i="9"/>
  <c r="B156" i="9"/>
  <c r="J155" i="9"/>
  <c r="K155" i="9" s="1"/>
  <c r="I155" i="9"/>
  <c r="H155" i="9"/>
  <c r="F155" i="9"/>
  <c r="E155" i="9"/>
  <c r="D155" i="9"/>
  <c r="C155" i="9"/>
  <c r="B155" i="9"/>
  <c r="D154" i="9"/>
  <c r="D153" i="9"/>
  <c r="J152" i="9"/>
  <c r="K152" i="9" s="1"/>
  <c r="I152" i="9"/>
  <c r="H152" i="9"/>
  <c r="F152" i="9"/>
  <c r="E152" i="9"/>
  <c r="D152" i="9"/>
  <c r="C152" i="9"/>
  <c r="B152" i="9"/>
  <c r="J151" i="9"/>
  <c r="K151" i="9" s="1"/>
  <c r="I151" i="9"/>
  <c r="H151" i="9"/>
  <c r="F151" i="9"/>
  <c r="E151" i="9"/>
  <c r="D151" i="9"/>
  <c r="C151" i="9"/>
  <c r="B151" i="9"/>
  <c r="J150" i="9"/>
  <c r="K150" i="9" s="1"/>
  <c r="I150" i="9"/>
  <c r="H150" i="9"/>
  <c r="F150" i="9"/>
  <c r="E150" i="9"/>
  <c r="D150" i="9"/>
  <c r="C150" i="9"/>
  <c r="B150" i="9"/>
  <c r="J149" i="9"/>
  <c r="K149" i="9" s="1"/>
  <c r="I149" i="9"/>
  <c r="H149" i="9"/>
  <c r="F149" i="9"/>
  <c r="E149" i="9"/>
  <c r="D149" i="9"/>
  <c r="C149" i="9"/>
  <c r="B149" i="9"/>
  <c r="J148" i="9"/>
  <c r="K148" i="9" s="1"/>
  <c r="I148" i="9"/>
  <c r="H148" i="9"/>
  <c r="F148" i="9"/>
  <c r="E148" i="9"/>
  <c r="D148" i="9"/>
  <c r="C148" i="9"/>
  <c r="B148" i="9"/>
  <c r="D147" i="9"/>
  <c r="D146" i="9"/>
  <c r="J145" i="9"/>
  <c r="K145" i="9" s="1"/>
  <c r="I145" i="9"/>
  <c r="H145" i="9"/>
  <c r="F145" i="9"/>
  <c r="E145" i="9"/>
  <c r="D145" i="9"/>
  <c r="C145" i="9"/>
  <c r="B145" i="9"/>
  <c r="J144" i="9"/>
  <c r="K144" i="9" s="1"/>
  <c r="I144" i="9"/>
  <c r="H144" i="9"/>
  <c r="F144" i="9"/>
  <c r="E144" i="9"/>
  <c r="D144" i="9"/>
  <c r="C144" i="9"/>
  <c r="B144" i="9"/>
  <c r="J143" i="9"/>
  <c r="K143" i="9" s="1"/>
  <c r="I143" i="9"/>
  <c r="H143" i="9"/>
  <c r="F143" i="9"/>
  <c r="E143" i="9"/>
  <c r="D143" i="9"/>
  <c r="C143" i="9"/>
  <c r="B143" i="9"/>
  <c r="J142" i="9"/>
  <c r="K142" i="9" s="1"/>
  <c r="I142" i="9"/>
  <c r="H142" i="9"/>
  <c r="F142" i="9"/>
  <c r="E142" i="9"/>
  <c r="D142" i="9"/>
  <c r="C142" i="9"/>
  <c r="B142" i="9"/>
  <c r="J141" i="9"/>
  <c r="K141" i="9" s="1"/>
  <c r="I141" i="9"/>
  <c r="H141" i="9"/>
  <c r="F141" i="9"/>
  <c r="E141" i="9"/>
  <c r="D141" i="9"/>
  <c r="C141" i="9"/>
  <c r="B141" i="9"/>
  <c r="K140" i="9"/>
  <c r="J140" i="9"/>
  <c r="I140" i="9"/>
  <c r="H140" i="9"/>
  <c r="F140" i="9"/>
  <c r="E140" i="9"/>
  <c r="D140" i="9"/>
  <c r="C140" i="9"/>
  <c r="B140" i="9"/>
  <c r="J139" i="9"/>
  <c r="K139" i="9" s="1"/>
  <c r="I139" i="9"/>
  <c r="H139" i="9"/>
  <c r="F139" i="9"/>
  <c r="E139" i="9"/>
  <c r="D139" i="9"/>
  <c r="C139" i="9"/>
  <c r="B139" i="9"/>
  <c r="J138" i="9"/>
  <c r="K138" i="9" s="1"/>
  <c r="I138" i="9"/>
  <c r="H138" i="9"/>
  <c r="F138" i="9"/>
  <c r="E138" i="9"/>
  <c r="D138" i="9"/>
  <c r="C138" i="9"/>
  <c r="B138" i="9"/>
  <c r="J137" i="9"/>
  <c r="K137" i="9" s="1"/>
  <c r="I137" i="9"/>
  <c r="H137" i="9"/>
  <c r="F137" i="9"/>
  <c r="E137" i="9"/>
  <c r="D137" i="9"/>
  <c r="C137" i="9"/>
  <c r="B137" i="9"/>
  <c r="J136" i="9"/>
  <c r="K136" i="9" s="1"/>
  <c r="I136" i="9"/>
  <c r="H136" i="9"/>
  <c r="F136" i="9"/>
  <c r="E136" i="9"/>
  <c r="D136" i="9"/>
  <c r="C136" i="9"/>
  <c r="B136" i="9"/>
  <c r="J135" i="9"/>
  <c r="K135" i="9" s="1"/>
  <c r="I135" i="9"/>
  <c r="H135" i="9"/>
  <c r="F135" i="9"/>
  <c r="E135" i="9"/>
  <c r="D135" i="9"/>
  <c r="C135" i="9"/>
  <c r="B135" i="9"/>
  <c r="J134" i="9"/>
  <c r="K134" i="9" s="1"/>
  <c r="I134" i="9"/>
  <c r="H134" i="9"/>
  <c r="F134" i="9"/>
  <c r="E134" i="9"/>
  <c r="D134" i="9"/>
  <c r="C134" i="9"/>
  <c r="B134" i="9"/>
  <c r="J133" i="9"/>
  <c r="K133" i="9" s="1"/>
  <c r="I133" i="9"/>
  <c r="H133" i="9"/>
  <c r="F133" i="9"/>
  <c r="E133" i="9"/>
  <c r="D133" i="9"/>
  <c r="C133" i="9"/>
  <c r="B133" i="9"/>
  <c r="J132" i="9"/>
  <c r="K132" i="9" s="1"/>
  <c r="I132" i="9"/>
  <c r="H132" i="9"/>
  <c r="F132" i="9"/>
  <c r="E132" i="9"/>
  <c r="D132" i="9"/>
  <c r="C132" i="9"/>
  <c r="B132" i="9"/>
  <c r="J131" i="9"/>
  <c r="K131" i="9" s="1"/>
  <c r="I131" i="9"/>
  <c r="H131" i="9"/>
  <c r="F131" i="9"/>
  <c r="E131" i="9"/>
  <c r="D131" i="9"/>
  <c r="C131" i="9"/>
  <c r="B131" i="9"/>
  <c r="J130" i="9"/>
  <c r="K130" i="9" s="1"/>
  <c r="I130" i="9"/>
  <c r="H130" i="9"/>
  <c r="F130" i="9"/>
  <c r="E130" i="9"/>
  <c r="D130" i="9"/>
  <c r="C130" i="9"/>
  <c r="B130" i="9"/>
  <c r="J129" i="9"/>
  <c r="K129" i="9" s="1"/>
  <c r="I129" i="9"/>
  <c r="H129" i="9"/>
  <c r="F129" i="9"/>
  <c r="E129" i="9"/>
  <c r="D129" i="9"/>
  <c r="C129" i="9"/>
  <c r="B129" i="9"/>
  <c r="K128" i="9"/>
  <c r="J128" i="9"/>
  <c r="I128" i="9"/>
  <c r="H128" i="9"/>
  <c r="F128" i="9"/>
  <c r="E128" i="9"/>
  <c r="D128" i="9"/>
  <c r="C128" i="9"/>
  <c r="B128" i="9"/>
  <c r="J127" i="9"/>
  <c r="K127" i="9" s="1"/>
  <c r="I127" i="9"/>
  <c r="H127" i="9"/>
  <c r="F127" i="9"/>
  <c r="E127" i="9"/>
  <c r="D127" i="9"/>
  <c r="C127" i="9"/>
  <c r="B127" i="9"/>
  <c r="J126" i="9"/>
  <c r="K126" i="9" s="1"/>
  <c r="I126" i="9"/>
  <c r="H126" i="9"/>
  <c r="F126" i="9"/>
  <c r="E126" i="9"/>
  <c r="D126" i="9"/>
  <c r="C126" i="9"/>
  <c r="B126" i="9"/>
  <c r="J125" i="9"/>
  <c r="K125" i="9" s="1"/>
  <c r="I125" i="9"/>
  <c r="H125" i="9"/>
  <c r="F125" i="9"/>
  <c r="E125" i="9"/>
  <c r="D125" i="9"/>
  <c r="C125" i="9"/>
  <c r="B125" i="9"/>
  <c r="J124" i="9"/>
  <c r="K124" i="9" s="1"/>
  <c r="I124" i="9"/>
  <c r="H124" i="9"/>
  <c r="F124" i="9"/>
  <c r="E124" i="9"/>
  <c r="D124" i="9"/>
  <c r="C124" i="9"/>
  <c r="B124" i="9"/>
  <c r="J123" i="9"/>
  <c r="K123" i="9" s="1"/>
  <c r="I123" i="9"/>
  <c r="H123" i="9"/>
  <c r="F123" i="9"/>
  <c r="E123" i="9"/>
  <c r="D123" i="9"/>
  <c r="C123" i="9"/>
  <c r="B123" i="9"/>
  <c r="J122" i="9"/>
  <c r="K122" i="9" s="1"/>
  <c r="I122" i="9"/>
  <c r="H122" i="9"/>
  <c r="F122" i="9"/>
  <c r="E122" i="9"/>
  <c r="D122" i="9"/>
  <c r="C122" i="9"/>
  <c r="B122" i="9"/>
  <c r="J121" i="9"/>
  <c r="K121" i="9" s="1"/>
  <c r="I121" i="9"/>
  <c r="H121" i="9"/>
  <c r="F121" i="9"/>
  <c r="E121" i="9"/>
  <c r="D121" i="9"/>
  <c r="C121" i="9"/>
  <c r="B121" i="9"/>
  <c r="J120" i="9"/>
  <c r="K120" i="9" s="1"/>
  <c r="I120" i="9"/>
  <c r="H120" i="9"/>
  <c r="F120" i="9"/>
  <c r="E120" i="9"/>
  <c r="D120" i="9"/>
  <c r="C120" i="9"/>
  <c r="B120" i="9"/>
  <c r="D119" i="9"/>
  <c r="D118" i="9"/>
  <c r="J117" i="9"/>
  <c r="K117" i="9" s="1"/>
  <c r="I117" i="9"/>
  <c r="H117" i="9"/>
  <c r="F117" i="9"/>
  <c r="E117" i="9"/>
  <c r="D117" i="9"/>
  <c r="C117" i="9"/>
  <c r="B117" i="9"/>
  <c r="J116" i="9"/>
  <c r="K116" i="9" s="1"/>
  <c r="I116" i="9"/>
  <c r="H116" i="9"/>
  <c r="F116" i="9"/>
  <c r="E116" i="9"/>
  <c r="D116" i="9"/>
  <c r="C116" i="9"/>
  <c r="B116" i="9"/>
  <c r="J115" i="9"/>
  <c r="K115" i="9" s="1"/>
  <c r="I115" i="9"/>
  <c r="H115" i="9"/>
  <c r="F115" i="9"/>
  <c r="E115" i="9"/>
  <c r="D115" i="9"/>
  <c r="C115" i="9"/>
  <c r="B115" i="9"/>
  <c r="J114" i="9"/>
  <c r="K114" i="9" s="1"/>
  <c r="I114" i="9"/>
  <c r="H114" i="9"/>
  <c r="F114" i="9"/>
  <c r="E114" i="9"/>
  <c r="D114" i="9"/>
  <c r="C114" i="9"/>
  <c r="B114" i="9"/>
  <c r="J113" i="9"/>
  <c r="K113" i="9" s="1"/>
  <c r="I113" i="9"/>
  <c r="H113" i="9"/>
  <c r="F113" i="9"/>
  <c r="E113" i="9"/>
  <c r="D113" i="9"/>
  <c r="C113" i="9"/>
  <c r="B113" i="9"/>
  <c r="J112" i="9"/>
  <c r="K112" i="9" s="1"/>
  <c r="I112" i="9"/>
  <c r="H112" i="9"/>
  <c r="F112" i="9"/>
  <c r="E112" i="9"/>
  <c r="D112" i="9"/>
  <c r="C112" i="9"/>
  <c r="B112" i="9"/>
  <c r="J111" i="9"/>
  <c r="K111" i="9" s="1"/>
  <c r="I111" i="9"/>
  <c r="H111" i="9"/>
  <c r="F111" i="9"/>
  <c r="E111" i="9"/>
  <c r="D111" i="9"/>
  <c r="C111" i="9"/>
  <c r="B111" i="9"/>
  <c r="J110" i="9"/>
  <c r="K110" i="9" s="1"/>
  <c r="I110" i="9"/>
  <c r="H110" i="9"/>
  <c r="F110" i="9"/>
  <c r="E110" i="9"/>
  <c r="D110" i="9"/>
  <c r="C110" i="9"/>
  <c r="B110" i="9"/>
  <c r="J109" i="9"/>
  <c r="K109" i="9" s="1"/>
  <c r="I109" i="9"/>
  <c r="H109" i="9"/>
  <c r="F109" i="9"/>
  <c r="E109" i="9"/>
  <c r="D109" i="9"/>
  <c r="C109" i="9"/>
  <c r="B109" i="9"/>
  <c r="J108" i="9"/>
  <c r="K108" i="9" s="1"/>
  <c r="I108" i="9"/>
  <c r="H108" i="9"/>
  <c r="F108" i="9"/>
  <c r="E108" i="9"/>
  <c r="D108" i="9"/>
  <c r="C108" i="9"/>
  <c r="B108" i="9"/>
  <c r="J107" i="9"/>
  <c r="K107" i="9" s="1"/>
  <c r="I107" i="9"/>
  <c r="H107" i="9"/>
  <c r="F107" i="9"/>
  <c r="E107" i="9"/>
  <c r="D107" i="9"/>
  <c r="C107" i="9"/>
  <c r="B107" i="9"/>
  <c r="J106" i="9"/>
  <c r="K106" i="9" s="1"/>
  <c r="I106" i="9"/>
  <c r="H106" i="9"/>
  <c r="F106" i="9"/>
  <c r="E106" i="9"/>
  <c r="D106" i="9"/>
  <c r="C106" i="9"/>
  <c r="B106" i="9"/>
  <c r="J105" i="9"/>
  <c r="K105" i="9" s="1"/>
  <c r="I105" i="9"/>
  <c r="H105" i="9"/>
  <c r="F105" i="9"/>
  <c r="E105" i="9"/>
  <c r="D105" i="9"/>
  <c r="C105" i="9"/>
  <c r="B105" i="9"/>
  <c r="J104" i="9"/>
  <c r="K104" i="9" s="1"/>
  <c r="I104" i="9"/>
  <c r="H104" i="9"/>
  <c r="F104" i="9"/>
  <c r="E104" i="9"/>
  <c r="D104" i="9"/>
  <c r="C104" i="9"/>
  <c r="B104" i="9"/>
  <c r="J103" i="9"/>
  <c r="K103" i="9" s="1"/>
  <c r="I103" i="9"/>
  <c r="H103" i="9"/>
  <c r="F103" i="9"/>
  <c r="E103" i="9"/>
  <c r="D103" i="9"/>
  <c r="C103" i="9"/>
  <c r="B103" i="9"/>
  <c r="J102" i="9"/>
  <c r="K102" i="9" s="1"/>
  <c r="I102" i="9"/>
  <c r="H102" i="9"/>
  <c r="F102" i="9"/>
  <c r="E102" i="9"/>
  <c r="D102" i="9"/>
  <c r="C102" i="9"/>
  <c r="B102" i="9"/>
  <c r="J101" i="9"/>
  <c r="K101" i="9" s="1"/>
  <c r="I101" i="9"/>
  <c r="H101" i="9"/>
  <c r="F101" i="9"/>
  <c r="E101" i="9"/>
  <c r="D101" i="9"/>
  <c r="C101" i="9"/>
  <c r="B101" i="9"/>
  <c r="J100" i="9"/>
  <c r="K100" i="9" s="1"/>
  <c r="I100" i="9"/>
  <c r="H100" i="9"/>
  <c r="F100" i="9"/>
  <c r="E100" i="9"/>
  <c r="D100" i="9"/>
  <c r="C100" i="9"/>
  <c r="B100" i="9"/>
  <c r="J99" i="9"/>
  <c r="K99" i="9" s="1"/>
  <c r="I99" i="9"/>
  <c r="H99" i="9"/>
  <c r="F99" i="9"/>
  <c r="E99" i="9"/>
  <c r="D99" i="9"/>
  <c r="C99" i="9"/>
  <c r="B99" i="9"/>
  <c r="D98" i="9"/>
  <c r="D97" i="9"/>
  <c r="J96" i="9"/>
  <c r="K96" i="9" s="1"/>
  <c r="I96" i="9"/>
  <c r="H96" i="9"/>
  <c r="F96" i="9"/>
  <c r="E96" i="9"/>
  <c r="D96" i="9"/>
  <c r="C96" i="9"/>
  <c r="B96" i="9"/>
  <c r="J95" i="9"/>
  <c r="K95" i="9" s="1"/>
  <c r="I95" i="9"/>
  <c r="H95" i="9"/>
  <c r="F95" i="9"/>
  <c r="E95" i="9"/>
  <c r="D95" i="9"/>
  <c r="C95" i="9"/>
  <c r="B95" i="9"/>
  <c r="J94" i="9"/>
  <c r="K94" i="9" s="1"/>
  <c r="I94" i="9"/>
  <c r="H94" i="9"/>
  <c r="F94" i="9"/>
  <c r="E94" i="9"/>
  <c r="D94" i="9"/>
  <c r="C94" i="9"/>
  <c r="B94" i="9"/>
  <c r="J93" i="9"/>
  <c r="K93" i="9" s="1"/>
  <c r="I93" i="9"/>
  <c r="H93" i="9"/>
  <c r="F93" i="9"/>
  <c r="E93" i="9"/>
  <c r="D93" i="9"/>
  <c r="C93" i="9"/>
  <c r="B93" i="9"/>
  <c r="K92" i="9"/>
  <c r="J92" i="9"/>
  <c r="I92" i="9"/>
  <c r="H92" i="9"/>
  <c r="F92" i="9"/>
  <c r="E92" i="9"/>
  <c r="D92" i="9"/>
  <c r="C92" i="9"/>
  <c r="B92" i="9"/>
  <c r="J91" i="9"/>
  <c r="K91" i="9" s="1"/>
  <c r="I91" i="9"/>
  <c r="H91" i="9"/>
  <c r="F91" i="9"/>
  <c r="E91" i="9"/>
  <c r="D91" i="9"/>
  <c r="C91" i="9"/>
  <c r="B91" i="9"/>
  <c r="J90" i="9"/>
  <c r="K90" i="9" s="1"/>
  <c r="I90" i="9"/>
  <c r="H90" i="9"/>
  <c r="F90" i="9"/>
  <c r="E90" i="9"/>
  <c r="D90" i="9"/>
  <c r="C90" i="9"/>
  <c r="B90" i="9"/>
  <c r="J89" i="9"/>
  <c r="K89" i="9" s="1"/>
  <c r="I89" i="9"/>
  <c r="H89" i="9"/>
  <c r="F89" i="9"/>
  <c r="E89" i="9"/>
  <c r="D89" i="9"/>
  <c r="C89" i="9"/>
  <c r="B89" i="9"/>
  <c r="J88" i="9"/>
  <c r="K88" i="9" s="1"/>
  <c r="I88" i="9"/>
  <c r="H88" i="9"/>
  <c r="F88" i="9"/>
  <c r="E88" i="9"/>
  <c r="D88" i="9"/>
  <c r="C88" i="9"/>
  <c r="B88" i="9"/>
  <c r="J87" i="9"/>
  <c r="K87" i="9" s="1"/>
  <c r="I87" i="9"/>
  <c r="H87" i="9"/>
  <c r="F87" i="9"/>
  <c r="E87" i="9"/>
  <c r="D87" i="9"/>
  <c r="C87" i="9"/>
  <c r="B87" i="9"/>
  <c r="J86" i="9"/>
  <c r="K86" i="9" s="1"/>
  <c r="I86" i="9"/>
  <c r="H86" i="9"/>
  <c r="F86" i="9"/>
  <c r="E86" i="9"/>
  <c r="D86" i="9"/>
  <c r="C86" i="9"/>
  <c r="B86" i="9"/>
  <c r="J85" i="9"/>
  <c r="K85" i="9" s="1"/>
  <c r="I85" i="9"/>
  <c r="H85" i="9"/>
  <c r="F85" i="9"/>
  <c r="E85" i="9"/>
  <c r="D85" i="9"/>
  <c r="C85" i="9"/>
  <c r="B85" i="9"/>
  <c r="J84" i="9"/>
  <c r="K84" i="9" s="1"/>
  <c r="I84" i="9"/>
  <c r="H84" i="9"/>
  <c r="F84" i="9"/>
  <c r="E84" i="9"/>
  <c r="D84" i="9"/>
  <c r="C84" i="9"/>
  <c r="B84" i="9"/>
  <c r="J83" i="9"/>
  <c r="K83" i="9" s="1"/>
  <c r="I83" i="9"/>
  <c r="H83" i="9"/>
  <c r="F83" i="9"/>
  <c r="E83" i="9"/>
  <c r="D83" i="9"/>
  <c r="C83" i="9"/>
  <c r="B83" i="9"/>
  <c r="J82" i="9"/>
  <c r="K82" i="9" s="1"/>
  <c r="I82" i="9"/>
  <c r="H82" i="9"/>
  <c r="F82" i="9"/>
  <c r="E82" i="9"/>
  <c r="D82" i="9"/>
  <c r="C82" i="9"/>
  <c r="B82" i="9"/>
  <c r="J81" i="9"/>
  <c r="K81" i="9" s="1"/>
  <c r="I81" i="9"/>
  <c r="H81" i="9"/>
  <c r="F81" i="9"/>
  <c r="E81" i="9"/>
  <c r="D81" i="9"/>
  <c r="C81" i="9"/>
  <c r="B81" i="9"/>
  <c r="J80" i="9"/>
  <c r="K80" i="9" s="1"/>
  <c r="I80" i="9"/>
  <c r="H80" i="9"/>
  <c r="F80" i="9"/>
  <c r="E80" i="9"/>
  <c r="D80" i="9"/>
  <c r="C80" i="9"/>
  <c r="B80" i="9"/>
  <c r="J79" i="9"/>
  <c r="K79" i="9" s="1"/>
  <c r="I79" i="9"/>
  <c r="H79" i="9"/>
  <c r="F79" i="9"/>
  <c r="E79" i="9"/>
  <c r="D79" i="9"/>
  <c r="C79" i="9"/>
  <c r="B79" i="9"/>
  <c r="D78" i="9"/>
  <c r="D77" i="9"/>
  <c r="J76" i="9"/>
  <c r="K76" i="9" s="1"/>
  <c r="I76" i="9"/>
  <c r="H76" i="9"/>
  <c r="F76" i="9"/>
  <c r="E76" i="9"/>
  <c r="D76" i="9"/>
  <c r="C76" i="9"/>
  <c r="B76" i="9"/>
  <c r="K75" i="9"/>
  <c r="J75" i="9"/>
  <c r="I75" i="9"/>
  <c r="H75" i="9"/>
  <c r="F75" i="9"/>
  <c r="E75" i="9"/>
  <c r="D75" i="9"/>
  <c r="C75" i="9"/>
  <c r="B75" i="9"/>
  <c r="J74" i="9"/>
  <c r="K74" i="9" s="1"/>
  <c r="I74" i="9"/>
  <c r="H74" i="9"/>
  <c r="F74" i="9"/>
  <c r="E74" i="9"/>
  <c r="D74" i="9"/>
  <c r="C74" i="9"/>
  <c r="B74" i="9"/>
  <c r="J73" i="9"/>
  <c r="K73" i="9" s="1"/>
  <c r="I73" i="9"/>
  <c r="H73" i="9"/>
  <c r="F73" i="9"/>
  <c r="E73" i="9"/>
  <c r="D73" i="9"/>
  <c r="C73" i="9"/>
  <c r="B73" i="9"/>
  <c r="J72" i="9"/>
  <c r="K72" i="9" s="1"/>
  <c r="I72" i="9"/>
  <c r="H72" i="9"/>
  <c r="F72" i="9"/>
  <c r="E72" i="9"/>
  <c r="D72" i="9"/>
  <c r="C72" i="9"/>
  <c r="B72" i="9"/>
  <c r="J71" i="9"/>
  <c r="K71" i="9" s="1"/>
  <c r="I71" i="9"/>
  <c r="H71" i="9"/>
  <c r="F71" i="9"/>
  <c r="E71" i="9"/>
  <c r="D71" i="9"/>
  <c r="C71" i="9"/>
  <c r="B71" i="9"/>
  <c r="J70" i="9"/>
  <c r="K70" i="9" s="1"/>
  <c r="I70" i="9"/>
  <c r="H70" i="9"/>
  <c r="F70" i="9"/>
  <c r="E70" i="9"/>
  <c r="D70" i="9"/>
  <c r="C70" i="9"/>
  <c r="B70" i="9"/>
  <c r="J69" i="9"/>
  <c r="K69" i="9" s="1"/>
  <c r="I69" i="9"/>
  <c r="H69" i="9"/>
  <c r="F69" i="9"/>
  <c r="E69" i="9"/>
  <c r="D69" i="9"/>
  <c r="C69" i="9"/>
  <c r="B69" i="9"/>
  <c r="J68" i="9"/>
  <c r="K68" i="9" s="1"/>
  <c r="I68" i="9"/>
  <c r="H68" i="9"/>
  <c r="F68" i="9"/>
  <c r="E68" i="9"/>
  <c r="D68" i="9"/>
  <c r="C68" i="9"/>
  <c r="B68" i="9"/>
  <c r="D67" i="9"/>
  <c r="D66" i="9"/>
  <c r="J65" i="9"/>
  <c r="K65" i="9" s="1"/>
  <c r="I65" i="9"/>
  <c r="H65" i="9"/>
  <c r="F65" i="9"/>
  <c r="E65" i="9"/>
  <c r="D65" i="9"/>
  <c r="C65" i="9"/>
  <c r="B65" i="9"/>
  <c r="J64" i="9"/>
  <c r="K64" i="9" s="1"/>
  <c r="I64" i="9"/>
  <c r="H64" i="9"/>
  <c r="F64" i="9"/>
  <c r="E64" i="9"/>
  <c r="D64" i="9"/>
  <c r="C64" i="9"/>
  <c r="B64" i="9"/>
  <c r="K63" i="9"/>
  <c r="J63" i="9"/>
  <c r="I63" i="9"/>
  <c r="H63" i="9"/>
  <c r="F63" i="9"/>
  <c r="E63" i="9"/>
  <c r="D63" i="9"/>
  <c r="C63" i="9"/>
  <c r="B63" i="9"/>
  <c r="J62" i="9"/>
  <c r="K62" i="9" s="1"/>
  <c r="I62" i="9"/>
  <c r="H62" i="9"/>
  <c r="F62" i="9"/>
  <c r="E62" i="9"/>
  <c r="D62" i="9"/>
  <c r="C62" i="9"/>
  <c r="B62" i="9"/>
  <c r="J61" i="9"/>
  <c r="K61" i="9" s="1"/>
  <c r="I61" i="9"/>
  <c r="H61" i="9"/>
  <c r="F61" i="9"/>
  <c r="E61" i="9"/>
  <c r="D61" i="9"/>
  <c r="C61" i="9"/>
  <c r="B61" i="9"/>
  <c r="J60" i="9"/>
  <c r="K60" i="9" s="1"/>
  <c r="I60" i="9"/>
  <c r="H60" i="9"/>
  <c r="F60" i="9"/>
  <c r="E60" i="9"/>
  <c r="D60" i="9"/>
  <c r="C60" i="9"/>
  <c r="B60" i="9"/>
  <c r="J59" i="9"/>
  <c r="K59" i="9" s="1"/>
  <c r="I59" i="9"/>
  <c r="H59" i="9"/>
  <c r="F59" i="9"/>
  <c r="E59" i="9"/>
  <c r="D59" i="9"/>
  <c r="C59" i="9"/>
  <c r="B59" i="9"/>
  <c r="J58" i="9"/>
  <c r="K58" i="9" s="1"/>
  <c r="I58" i="9"/>
  <c r="H58" i="9"/>
  <c r="F58" i="9"/>
  <c r="E58" i="9"/>
  <c r="D58" i="9"/>
  <c r="C58" i="9"/>
  <c r="B58" i="9"/>
  <c r="J57" i="9"/>
  <c r="K57" i="9" s="1"/>
  <c r="I57" i="9"/>
  <c r="H57" i="9"/>
  <c r="F57" i="9"/>
  <c r="E57" i="9"/>
  <c r="D57" i="9"/>
  <c r="C57" i="9"/>
  <c r="B57" i="9"/>
  <c r="J56" i="9"/>
  <c r="K56" i="9" s="1"/>
  <c r="I56" i="9"/>
  <c r="H56" i="9"/>
  <c r="F56" i="9"/>
  <c r="E56" i="9"/>
  <c r="D56" i="9"/>
  <c r="C56" i="9"/>
  <c r="B56" i="9"/>
  <c r="D55" i="9"/>
  <c r="D54" i="9"/>
  <c r="K53" i="9"/>
  <c r="J53" i="9"/>
  <c r="I53" i="9"/>
  <c r="H53" i="9"/>
  <c r="F53" i="9"/>
  <c r="E53" i="9"/>
  <c r="D53" i="9"/>
  <c r="C53" i="9"/>
  <c r="B53" i="9"/>
  <c r="J52" i="9"/>
  <c r="K52" i="9" s="1"/>
  <c r="I52" i="9"/>
  <c r="H52" i="9"/>
  <c r="F52" i="9"/>
  <c r="E52" i="9"/>
  <c r="D52" i="9"/>
  <c r="C52" i="9"/>
  <c r="B52" i="9"/>
  <c r="J51" i="9"/>
  <c r="K51" i="9" s="1"/>
  <c r="I51" i="9"/>
  <c r="H51" i="9"/>
  <c r="F51" i="9"/>
  <c r="E51" i="9"/>
  <c r="D51" i="9"/>
  <c r="C51" i="9"/>
  <c r="B51" i="9"/>
  <c r="J50" i="9"/>
  <c r="K50" i="9" s="1"/>
  <c r="I50" i="9"/>
  <c r="H50" i="9"/>
  <c r="F50" i="9"/>
  <c r="E50" i="9"/>
  <c r="D50" i="9"/>
  <c r="C50" i="9"/>
  <c r="B50" i="9"/>
  <c r="J49" i="9"/>
  <c r="K49" i="9" s="1"/>
  <c r="I49" i="9"/>
  <c r="H49" i="9"/>
  <c r="F49" i="9"/>
  <c r="E49" i="9"/>
  <c r="D49" i="9"/>
  <c r="C49" i="9"/>
  <c r="B49" i="9"/>
  <c r="J48" i="9"/>
  <c r="K48" i="9" s="1"/>
  <c r="I48" i="9"/>
  <c r="H48" i="9"/>
  <c r="F48" i="9"/>
  <c r="E48" i="9"/>
  <c r="D48" i="9"/>
  <c r="C48" i="9"/>
  <c r="B48" i="9"/>
  <c r="D47" i="9"/>
  <c r="D46" i="9"/>
  <c r="J45" i="9"/>
  <c r="K45" i="9" s="1"/>
  <c r="I45" i="9"/>
  <c r="H45" i="9"/>
  <c r="F45" i="9"/>
  <c r="E45" i="9"/>
  <c r="D45" i="9"/>
  <c r="C45" i="9"/>
  <c r="B45" i="9"/>
  <c r="J44" i="9"/>
  <c r="K44" i="9" s="1"/>
  <c r="I44" i="9"/>
  <c r="H44" i="9"/>
  <c r="F44" i="9"/>
  <c r="E44" i="9"/>
  <c r="D44" i="9"/>
  <c r="C44" i="9"/>
  <c r="B44" i="9"/>
  <c r="J43" i="9"/>
  <c r="K43" i="9" s="1"/>
  <c r="I43" i="9"/>
  <c r="H43" i="9"/>
  <c r="F43" i="9"/>
  <c r="E43" i="9"/>
  <c r="D43" i="9"/>
  <c r="C43" i="9"/>
  <c r="B43" i="9"/>
  <c r="J42" i="9"/>
  <c r="K42" i="9" s="1"/>
  <c r="I42" i="9"/>
  <c r="H42" i="9"/>
  <c r="F42" i="9"/>
  <c r="E42" i="9"/>
  <c r="D42" i="9"/>
  <c r="C42" i="9"/>
  <c r="B42" i="9"/>
  <c r="J41" i="9"/>
  <c r="K41" i="9" s="1"/>
  <c r="I41" i="9"/>
  <c r="H41" i="9"/>
  <c r="F41" i="9"/>
  <c r="E41" i="9"/>
  <c r="D41" i="9"/>
  <c r="C41" i="9"/>
  <c r="B41" i="9"/>
  <c r="J40" i="9"/>
  <c r="K40" i="9" s="1"/>
  <c r="I40" i="9"/>
  <c r="H40" i="9"/>
  <c r="F40" i="9"/>
  <c r="E40" i="9"/>
  <c r="D40" i="9"/>
  <c r="C40" i="9"/>
  <c r="B40" i="9"/>
  <c r="J39" i="9"/>
  <c r="K39" i="9" s="1"/>
  <c r="I39" i="9"/>
  <c r="H39" i="9"/>
  <c r="F39" i="9"/>
  <c r="E39" i="9"/>
  <c r="D39" i="9"/>
  <c r="C39" i="9"/>
  <c r="B39" i="9"/>
  <c r="K38" i="9"/>
  <c r="J38" i="9"/>
  <c r="I38" i="9"/>
  <c r="H38" i="9"/>
  <c r="F38" i="9"/>
  <c r="E38" i="9"/>
  <c r="D38" i="9"/>
  <c r="C38" i="9"/>
  <c r="B38" i="9"/>
  <c r="J37" i="9"/>
  <c r="K37" i="9" s="1"/>
  <c r="I37" i="9"/>
  <c r="H37" i="9"/>
  <c r="F37" i="9"/>
  <c r="E37" i="9"/>
  <c r="D37" i="9"/>
  <c r="C37" i="9"/>
  <c r="B37" i="9"/>
  <c r="J36" i="9"/>
  <c r="K36" i="9" s="1"/>
  <c r="I36" i="9"/>
  <c r="H36" i="9"/>
  <c r="F36" i="9"/>
  <c r="E36" i="9"/>
  <c r="D36" i="9"/>
  <c r="C36" i="9"/>
  <c r="B36" i="9"/>
  <c r="J35" i="9"/>
  <c r="K35" i="9" s="1"/>
  <c r="I35" i="9"/>
  <c r="H35" i="9"/>
  <c r="F35" i="9"/>
  <c r="E35" i="9"/>
  <c r="D35" i="9"/>
  <c r="C35" i="9"/>
  <c r="B35" i="9"/>
  <c r="J34" i="9"/>
  <c r="K34" i="9" s="1"/>
  <c r="I34" i="9"/>
  <c r="H34" i="9"/>
  <c r="F34" i="9"/>
  <c r="E34" i="9"/>
  <c r="D34" i="9"/>
  <c r="C34" i="9"/>
  <c r="B34" i="9"/>
  <c r="J33" i="9"/>
  <c r="K33" i="9" s="1"/>
  <c r="I33" i="9"/>
  <c r="H33" i="9"/>
  <c r="F33" i="9"/>
  <c r="E33" i="9"/>
  <c r="D33" i="9"/>
  <c r="C33" i="9"/>
  <c r="B33" i="9"/>
  <c r="J32" i="9"/>
  <c r="K32" i="9" s="1"/>
  <c r="I32" i="9"/>
  <c r="H32" i="9"/>
  <c r="F32" i="9"/>
  <c r="E32" i="9"/>
  <c r="D32" i="9"/>
  <c r="C32" i="9"/>
  <c r="B32" i="9"/>
  <c r="D31" i="9"/>
  <c r="D30" i="9"/>
  <c r="J29" i="9"/>
  <c r="K29" i="9" s="1"/>
  <c r="I29" i="9"/>
  <c r="H29" i="9"/>
  <c r="F29" i="9"/>
  <c r="E29" i="9"/>
  <c r="D29" i="9"/>
  <c r="C29" i="9"/>
  <c r="B29" i="9"/>
  <c r="J28" i="9"/>
  <c r="K28" i="9" s="1"/>
  <c r="I28" i="9"/>
  <c r="H28" i="9"/>
  <c r="F28" i="9"/>
  <c r="E28" i="9"/>
  <c r="D28" i="9"/>
  <c r="C28" i="9"/>
  <c r="B28" i="9"/>
  <c r="K27" i="9"/>
  <c r="J27" i="9"/>
  <c r="I27" i="9"/>
  <c r="H27" i="9"/>
  <c r="F27" i="9"/>
  <c r="E27" i="9"/>
  <c r="D27" i="9"/>
  <c r="C27" i="9"/>
  <c r="B27" i="9"/>
  <c r="J26" i="9"/>
  <c r="K26" i="9" s="1"/>
  <c r="I26" i="9"/>
  <c r="H26" i="9"/>
  <c r="F26" i="9"/>
  <c r="E26" i="9"/>
  <c r="D26" i="9"/>
  <c r="C26" i="9"/>
  <c r="B26" i="9"/>
  <c r="J25" i="9"/>
  <c r="K25" i="9" s="1"/>
  <c r="I25" i="9"/>
  <c r="H25" i="9"/>
  <c r="F25" i="9"/>
  <c r="E25" i="9"/>
  <c r="D25" i="9"/>
  <c r="C25" i="9"/>
  <c r="B25" i="9"/>
  <c r="J24" i="9"/>
  <c r="K24" i="9" s="1"/>
  <c r="I24" i="9"/>
  <c r="H24" i="9"/>
  <c r="F24" i="9"/>
  <c r="E24" i="9"/>
  <c r="D24" i="9"/>
  <c r="C24" i="9"/>
  <c r="B24" i="9"/>
  <c r="J23" i="9"/>
  <c r="K23" i="9" s="1"/>
  <c r="I23" i="9"/>
  <c r="H23" i="9"/>
  <c r="F23" i="9"/>
  <c r="E23" i="9"/>
  <c r="D23" i="9"/>
  <c r="C23" i="9"/>
  <c r="B23" i="9"/>
  <c r="K22" i="9"/>
  <c r="J22" i="9"/>
  <c r="I22" i="9"/>
  <c r="H22" i="9"/>
  <c r="F22" i="9"/>
  <c r="E22" i="9"/>
  <c r="D22" i="9"/>
  <c r="C22" i="9"/>
  <c r="B22" i="9"/>
  <c r="D21" i="9"/>
  <c r="D20" i="9"/>
  <c r="J19" i="9"/>
  <c r="K19" i="9" s="1"/>
  <c r="I19" i="9"/>
  <c r="H19" i="9"/>
  <c r="F19" i="9"/>
  <c r="E19" i="9"/>
  <c r="D19" i="9"/>
  <c r="C19" i="9"/>
  <c r="B19" i="9"/>
  <c r="J18" i="9"/>
  <c r="K18" i="9" s="1"/>
  <c r="I18" i="9"/>
  <c r="H18" i="9"/>
  <c r="F18" i="9"/>
  <c r="E18" i="9"/>
  <c r="D18" i="9"/>
  <c r="C18" i="9"/>
  <c r="B18" i="9"/>
  <c r="J17" i="9"/>
  <c r="K17" i="9" s="1"/>
  <c r="I17" i="9"/>
  <c r="H17" i="9"/>
  <c r="F17" i="9"/>
  <c r="E17" i="9"/>
  <c r="D17" i="9"/>
  <c r="C17" i="9"/>
  <c r="B17" i="9"/>
  <c r="K16" i="9"/>
  <c r="J16" i="9"/>
  <c r="I16" i="9"/>
  <c r="H16" i="9"/>
  <c r="F16" i="9"/>
  <c r="E16" i="9"/>
  <c r="D16" i="9"/>
  <c r="C16" i="9"/>
  <c r="B16" i="9"/>
  <c r="J15" i="9"/>
  <c r="K15" i="9" s="1"/>
  <c r="I15" i="9"/>
  <c r="H15" i="9"/>
  <c r="F15" i="9"/>
  <c r="E15" i="9"/>
  <c r="D15" i="9"/>
  <c r="C15" i="9"/>
  <c r="B15" i="9"/>
  <c r="J14" i="9"/>
  <c r="K14" i="9" s="1"/>
  <c r="I14" i="9"/>
  <c r="H14" i="9"/>
  <c r="F14" i="9"/>
  <c r="E14" i="9"/>
  <c r="D14" i="9"/>
  <c r="C14" i="9"/>
  <c r="B14" i="9"/>
  <c r="J13" i="9"/>
  <c r="K13" i="9" s="1"/>
  <c r="I13" i="9"/>
  <c r="H13" i="9"/>
  <c r="F13" i="9"/>
  <c r="E13" i="9"/>
  <c r="D13" i="9"/>
  <c r="C13" i="9"/>
  <c r="B13" i="9"/>
  <c r="J12" i="9"/>
  <c r="K12" i="9" s="1"/>
  <c r="I12" i="9"/>
  <c r="H12" i="9"/>
  <c r="F12" i="9"/>
  <c r="E12" i="9"/>
  <c r="D12" i="9"/>
  <c r="C12" i="9"/>
  <c r="B12" i="9"/>
  <c r="J11" i="9"/>
  <c r="K11" i="9" s="1"/>
  <c r="I11" i="9"/>
  <c r="H11" i="9"/>
  <c r="F11" i="9"/>
  <c r="E11" i="9"/>
  <c r="D11" i="9"/>
  <c r="C11" i="9"/>
  <c r="B11" i="9"/>
  <c r="K10" i="9"/>
  <c r="J10" i="9"/>
  <c r="I10" i="9"/>
  <c r="H10" i="9"/>
  <c r="F10" i="9"/>
  <c r="E10" i="9"/>
  <c r="D10" i="9"/>
  <c r="C10" i="9"/>
  <c r="B10" i="9"/>
  <c r="J9" i="9"/>
  <c r="I9" i="9"/>
  <c r="H9" i="9"/>
  <c r="F9" i="9"/>
  <c r="E9" i="9"/>
  <c r="D9" i="9"/>
  <c r="C9" i="9"/>
  <c r="B9" i="9"/>
  <c r="D7" i="9"/>
  <c r="J298" i="8"/>
  <c r="K298" i="8" s="1"/>
  <c r="I298" i="8"/>
  <c r="H298" i="8"/>
  <c r="F298" i="8"/>
  <c r="E298" i="8"/>
  <c r="D298" i="8"/>
  <c r="C298" i="8"/>
  <c r="B298" i="8"/>
  <c r="J297" i="8"/>
  <c r="K297" i="8" s="1"/>
  <c r="I297" i="8"/>
  <c r="H297" i="8"/>
  <c r="F297" i="8"/>
  <c r="E297" i="8"/>
  <c r="D297" i="8"/>
  <c r="C297" i="8"/>
  <c r="B297" i="8"/>
  <c r="J296" i="8"/>
  <c r="K296" i="8" s="1"/>
  <c r="I296" i="8"/>
  <c r="H296" i="8"/>
  <c r="F296" i="8"/>
  <c r="E296" i="8"/>
  <c r="D296" i="8"/>
  <c r="C296" i="8"/>
  <c r="B296" i="8"/>
  <c r="K295" i="8"/>
  <c r="J295" i="8"/>
  <c r="I295" i="8"/>
  <c r="H295" i="8"/>
  <c r="F295" i="8"/>
  <c r="E295" i="8"/>
  <c r="D295" i="8"/>
  <c r="C295" i="8"/>
  <c r="B295" i="8"/>
  <c r="J294" i="8"/>
  <c r="K294" i="8" s="1"/>
  <c r="I294" i="8"/>
  <c r="H294" i="8"/>
  <c r="F294" i="8"/>
  <c r="E294" i="8"/>
  <c r="D294" i="8"/>
  <c r="C294" i="8"/>
  <c r="B294" i="8"/>
  <c r="J293" i="8"/>
  <c r="K293" i="8" s="1"/>
  <c r="I293" i="8"/>
  <c r="H293" i="8"/>
  <c r="F293" i="8"/>
  <c r="E293" i="8"/>
  <c r="D293" i="8"/>
  <c r="C293" i="8"/>
  <c r="B293" i="8"/>
  <c r="J292" i="8"/>
  <c r="K292" i="8" s="1"/>
  <c r="I292" i="8"/>
  <c r="H292" i="8"/>
  <c r="F292" i="8"/>
  <c r="E292" i="8"/>
  <c r="D292" i="8"/>
  <c r="C292" i="8"/>
  <c r="B292" i="8"/>
  <c r="J291" i="8"/>
  <c r="K291" i="8" s="1"/>
  <c r="I291" i="8"/>
  <c r="H291" i="8"/>
  <c r="F291" i="8"/>
  <c r="E291" i="8"/>
  <c r="D291" i="8"/>
  <c r="C291" i="8"/>
  <c r="B291" i="8"/>
  <c r="J290" i="8"/>
  <c r="K290" i="8" s="1"/>
  <c r="I290" i="8"/>
  <c r="H290" i="8"/>
  <c r="F290" i="8"/>
  <c r="E290" i="8"/>
  <c r="D290" i="8"/>
  <c r="C290" i="8"/>
  <c r="B290" i="8"/>
  <c r="J289" i="8"/>
  <c r="K289" i="8" s="1"/>
  <c r="I289" i="8"/>
  <c r="H289" i="8"/>
  <c r="F289" i="8"/>
  <c r="E289" i="8"/>
  <c r="D289" i="8"/>
  <c r="C289" i="8"/>
  <c r="B289" i="8"/>
  <c r="J288" i="8"/>
  <c r="K288" i="8" s="1"/>
  <c r="I288" i="8"/>
  <c r="H288" i="8"/>
  <c r="F288" i="8"/>
  <c r="E288" i="8"/>
  <c r="D288" i="8"/>
  <c r="C288" i="8"/>
  <c r="B288" i="8"/>
  <c r="K287" i="8"/>
  <c r="J287" i="8"/>
  <c r="I287" i="8"/>
  <c r="H287" i="8"/>
  <c r="F287" i="8"/>
  <c r="E287" i="8"/>
  <c r="D287" i="8"/>
  <c r="C287" i="8"/>
  <c r="B287" i="8"/>
  <c r="J286" i="8"/>
  <c r="K286" i="8" s="1"/>
  <c r="I286" i="8"/>
  <c r="H286" i="8"/>
  <c r="F286" i="8"/>
  <c r="E286" i="8"/>
  <c r="D286" i="8"/>
  <c r="C286" i="8"/>
  <c r="B286" i="8"/>
  <c r="D285" i="8"/>
  <c r="D284" i="8"/>
  <c r="J283" i="8"/>
  <c r="K283" i="8" s="1"/>
  <c r="I283" i="8"/>
  <c r="H283" i="8"/>
  <c r="F283" i="8"/>
  <c r="E283" i="8"/>
  <c r="D283" i="8"/>
  <c r="C283" i="8"/>
  <c r="B283" i="8"/>
  <c r="J282" i="8"/>
  <c r="K282" i="8" s="1"/>
  <c r="I282" i="8"/>
  <c r="H282" i="8"/>
  <c r="F282" i="8"/>
  <c r="E282" i="8"/>
  <c r="D282" i="8"/>
  <c r="C282" i="8"/>
  <c r="B282" i="8"/>
  <c r="J281" i="8"/>
  <c r="K281" i="8" s="1"/>
  <c r="K284" i="8" s="1"/>
  <c r="I281" i="8"/>
  <c r="H281" i="8"/>
  <c r="F281" i="8"/>
  <c r="E281" i="8"/>
  <c r="D281" i="8"/>
  <c r="C281" i="8"/>
  <c r="B281" i="8"/>
  <c r="D280" i="8"/>
  <c r="D279" i="8"/>
  <c r="J278" i="8"/>
  <c r="K278" i="8" s="1"/>
  <c r="I278" i="8"/>
  <c r="H278" i="8"/>
  <c r="F278" i="8"/>
  <c r="E278" i="8"/>
  <c r="D278" i="8"/>
  <c r="C278" i="8"/>
  <c r="B278" i="8"/>
  <c r="J277" i="8"/>
  <c r="K277" i="8" s="1"/>
  <c r="I277" i="8"/>
  <c r="H277" i="8"/>
  <c r="F277" i="8"/>
  <c r="E277" i="8"/>
  <c r="D277" i="8"/>
  <c r="C277" i="8"/>
  <c r="B277" i="8"/>
  <c r="J276" i="8"/>
  <c r="K276" i="8" s="1"/>
  <c r="I276" i="8"/>
  <c r="H276" i="8"/>
  <c r="F276" i="8"/>
  <c r="E276" i="8"/>
  <c r="D276" i="8"/>
  <c r="C276" i="8"/>
  <c r="B276" i="8"/>
  <c r="J275" i="8"/>
  <c r="K275" i="8" s="1"/>
  <c r="I275" i="8"/>
  <c r="H275" i="8"/>
  <c r="F275" i="8"/>
  <c r="E275" i="8"/>
  <c r="D275" i="8"/>
  <c r="C275" i="8"/>
  <c r="B275" i="8"/>
  <c r="J274" i="8"/>
  <c r="K274" i="8" s="1"/>
  <c r="I274" i="8"/>
  <c r="H274" i="8"/>
  <c r="F274" i="8"/>
  <c r="E274" i="8"/>
  <c r="D274" i="8"/>
  <c r="C274" i="8"/>
  <c r="B274" i="8"/>
  <c r="J273" i="8"/>
  <c r="K273" i="8" s="1"/>
  <c r="K279" i="8" s="1"/>
  <c r="I273" i="8"/>
  <c r="H273" i="8"/>
  <c r="F273" i="8"/>
  <c r="E273" i="8"/>
  <c r="D273" i="8"/>
  <c r="C273" i="8"/>
  <c r="B273" i="8"/>
  <c r="D272" i="8"/>
  <c r="D271" i="8"/>
  <c r="J270" i="8"/>
  <c r="K270" i="8" s="1"/>
  <c r="I270" i="8"/>
  <c r="H270" i="8"/>
  <c r="F270" i="8"/>
  <c r="E270" i="8"/>
  <c r="D270" i="8"/>
  <c r="C270" i="8"/>
  <c r="B270" i="8"/>
  <c r="J269" i="8"/>
  <c r="K269" i="8" s="1"/>
  <c r="I269" i="8"/>
  <c r="H269" i="8"/>
  <c r="F269" i="8"/>
  <c r="E269" i="8"/>
  <c r="D269" i="8"/>
  <c r="C269" i="8"/>
  <c r="B269" i="8"/>
  <c r="K268" i="8"/>
  <c r="J268" i="8"/>
  <c r="I268" i="8"/>
  <c r="H268" i="8"/>
  <c r="F268" i="8"/>
  <c r="E268" i="8"/>
  <c r="D268" i="8"/>
  <c r="C268" i="8"/>
  <c r="B268" i="8"/>
  <c r="J267" i="8"/>
  <c r="K267" i="8" s="1"/>
  <c r="I267" i="8"/>
  <c r="H267" i="8"/>
  <c r="F267" i="8"/>
  <c r="E267" i="8"/>
  <c r="D267" i="8"/>
  <c r="C267" i="8"/>
  <c r="B267" i="8"/>
  <c r="J266" i="8"/>
  <c r="K266" i="8" s="1"/>
  <c r="I266" i="8"/>
  <c r="H266" i="8"/>
  <c r="F266" i="8"/>
  <c r="E266" i="8"/>
  <c r="D266" i="8"/>
  <c r="C266" i="8"/>
  <c r="B266" i="8"/>
  <c r="D265" i="8"/>
  <c r="D264" i="8"/>
  <c r="K263" i="8"/>
  <c r="J263" i="8"/>
  <c r="I263" i="8"/>
  <c r="H263" i="8"/>
  <c r="F263" i="8"/>
  <c r="E263" i="8"/>
  <c r="D263" i="8"/>
  <c r="C263" i="8"/>
  <c r="B263" i="8"/>
  <c r="J262" i="8"/>
  <c r="K262" i="8" s="1"/>
  <c r="I262" i="8"/>
  <c r="H262" i="8"/>
  <c r="F262" i="8"/>
  <c r="E262" i="8"/>
  <c r="D262" i="8"/>
  <c r="C262" i="8"/>
  <c r="B262" i="8"/>
  <c r="J261" i="8"/>
  <c r="K261" i="8" s="1"/>
  <c r="I261" i="8"/>
  <c r="H261" i="8"/>
  <c r="F261" i="8"/>
  <c r="E261" i="8"/>
  <c r="D261" i="8"/>
  <c r="C261" i="8"/>
  <c r="B261" i="8"/>
  <c r="J260" i="8"/>
  <c r="K260" i="8" s="1"/>
  <c r="I260" i="8"/>
  <c r="H260" i="8"/>
  <c r="F260" i="8"/>
  <c r="E260" i="8"/>
  <c r="D260" i="8"/>
  <c r="C260" i="8"/>
  <c r="B260" i="8"/>
  <c r="J259" i="8"/>
  <c r="K259" i="8" s="1"/>
  <c r="I259" i="8"/>
  <c r="H259" i="8"/>
  <c r="F259" i="8"/>
  <c r="E259" i="8"/>
  <c r="D259" i="8"/>
  <c r="C259" i="8"/>
  <c r="B259" i="8"/>
  <c r="J258" i="8"/>
  <c r="K258" i="8" s="1"/>
  <c r="I258" i="8"/>
  <c r="H258" i="8"/>
  <c r="F258" i="8"/>
  <c r="E258" i="8"/>
  <c r="D258" i="8"/>
  <c r="C258" i="8"/>
  <c r="B258" i="8"/>
  <c r="J257" i="8"/>
  <c r="K257" i="8" s="1"/>
  <c r="I257" i="8"/>
  <c r="H257" i="8"/>
  <c r="F257" i="8"/>
  <c r="E257" i="8"/>
  <c r="D257" i="8"/>
  <c r="C257" i="8"/>
  <c r="B257" i="8"/>
  <c r="J256" i="8"/>
  <c r="K256" i="8" s="1"/>
  <c r="I256" i="8"/>
  <c r="H256" i="8"/>
  <c r="F256" i="8"/>
  <c r="E256" i="8"/>
  <c r="D256" i="8"/>
  <c r="C256" i="8"/>
  <c r="B256" i="8"/>
  <c r="K255" i="8"/>
  <c r="J255" i="8"/>
  <c r="I255" i="8"/>
  <c r="H255" i="8"/>
  <c r="F255" i="8"/>
  <c r="E255" i="8"/>
  <c r="D255" i="8"/>
  <c r="C255" i="8"/>
  <c r="B255" i="8"/>
  <c r="J254" i="8"/>
  <c r="K254" i="8" s="1"/>
  <c r="I254" i="8"/>
  <c r="H254" i="8"/>
  <c r="F254" i="8"/>
  <c r="E254" i="8"/>
  <c r="D254" i="8"/>
  <c r="C254" i="8"/>
  <c r="B254" i="8"/>
  <c r="K253" i="8"/>
  <c r="J253" i="8"/>
  <c r="I253" i="8"/>
  <c r="H253" i="8"/>
  <c r="F253" i="8"/>
  <c r="E253" i="8"/>
  <c r="D253" i="8"/>
  <c r="C253" i="8"/>
  <c r="B253" i="8"/>
  <c r="J252" i="8"/>
  <c r="K252" i="8" s="1"/>
  <c r="I252" i="8"/>
  <c r="H252" i="8"/>
  <c r="F252" i="8"/>
  <c r="E252" i="8"/>
  <c r="D252" i="8"/>
  <c r="C252" i="8"/>
  <c r="B252" i="8"/>
  <c r="J251" i="8"/>
  <c r="K251" i="8" s="1"/>
  <c r="I251" i="8"/>
  <c r="H251" i="8"/>
  <c r="F251" i="8"/>
  <c r="E251" i="8"/>
  <c r="D251" i="8"/>
  <c r="C251" i="8"/>
  <c r="B251" i="8"/>
  <c r="D250" i="8"/>
  <c r="D249" i="8"/>
  <c r="K248" i="8"/>
  <c r="J248" i="8"/>
  <c r="I248" i="8"/>
  <c r="H248" i="8"/>
  <c r="F248" i="8"/>
  <c r="E248" i="8"/>
  <c r="D248" i="8"/>
  <c r="C248" i="8"/>
  <c r="B248" i="8"/>
  <c r="J247" i="8"/>
  <c r="K247" i="8" s="1"/>
  <c r="I247" i="8"/>
  <c r="H247" i="8"/>
  <c r="F247" i="8"/>
  <c r="E247" i="8"/>
  <c r="D247" i="8"/>
  <c r="C247" i="8"/>
  <c r="B247" i="8"/>
  <c r="D246" i="8"/>
  <c r="D245" i="8"/>
  <c r="J244" i="8"/>
  <c r="K244" i="8" s="1"/>
  <c r="I244" i="8"/>
  <c r="H244" i="8"/>
  <c r="F244" i="8"/>
  <c r="E244" i="8"/>
  <c r="D244" i="8"/>
  <c r="C244" i="8"/>
  <c r="B244" i="8"/>
  <c r="J243" i="8"/>
  <c r="K243" i="8" s="1"/>
  <c r="I243" i="8"/>
  <c r="H243" i="8"/>
  <c r="F243" i="8"/>
  <c r="E243" i="8"/>
  <c r="D243" i="8"/>
  <c r="C243" i="8"/>
  <c r="B243" i="8"/>
  <c r="J242" i="8"/>
  <c r="K242" i="8" s="1"/>
  <c r="I242" i="8"/>
  <c r="H242" i="8"/>
  <c r="F242" i="8"/>
  <c r="E242" i="8"/>
  <c r="D242" i="8"/>
  <c r="C242" i="8"/>
  <c r="B242" i="8"/>
  <c r="J241" i="8"/>
  <c r="K241" i="8" s="1"/>
  <c r="I241" i="8"/>
  <c r="H241" i="8"/>
  <c r="F241" i="8"/>
  <c r="E241" i="8"/>
  <c r="D241" i="8"/>
  <c r="C241" i="8"/>
  <c r="B241" i="8"/>
  <c r="J240" i="8"/>
  <c r="K240" i="8" s="1"/>
  <c r="I240" i="8"/>
  <c r="H240" i="8"/>
  <c r="F240" i="8"/>
  <c r="E240" i="8"/>
  <c r="D240" i="8"/>
  <c r="C240" i="8"/>
  <c r="B240" i="8"/>
  <c r="J239" i="8"/>
  <c r="K239" i="8" s="1"/>
  <c r="I239" i="8"/>
  <c r="H239" i="8"/>
  <c r="F239" i="8"/>
  <c r="E239" i="8"/>
  <c r="D239" i="8"/>
  <c r="C239" i="8"/>
  <c r="B239" i="8"/>
  <c r="J238" i="8"/>
  <c r="K238" i="8" s="1"/>
  <c r="I238" i="8"/>
  <c r="H238" i="8"/>
  <c r="F238" i="8"/>
  <c r="E238" i="8"/>
  <c r="D238" i="8"/>
  <c r="C238" i="8"/>
  <c r="B238" i="8"/>
  <c r="K237" i="8"/>
  <c r="J237" i="8"/>
  <c r="I237" i="8"/>
  <c r="H237" i="8"/>
  <c r="F237" i="8"/>
  <c r="E237" i="8"/>
  <c r="D237" i="8"/>
  <c r="C237" i="8"/>
  <c r="B237" i="8"/>
  <c r="J236" i="8"/>
  <c r="K236" i="8" s="1"/>
  <c r="I236" i="8"/>
  <c r="H236" i="8"/>
  <c r="F236" i="8"/>
  <c r="E236" i="8"/>
  <c r="D236" i="8"/>
  <c r="C236" i="8"/>
  <c r="B236" i="8"/>
  <c r="K235" i="8"/>
  <c r="J235" i="8"/>
  <c r="I235" i="8"/>
  <c r="H235" i="8"/>
  <c r="F235" i="8"/>
  <c r="E235" i="8"/>
  <c r="D235" i="8"/>
  <c r="C235" i="8"/>
  <c r="B235" i="8"/>
  <c r="J234" i="8"/>
  <c r="K234" i="8" s="1"/>
  <c r="I234" i="8"/>
  <c r="H234" i="8"/>
  <c r="F234" i="8"/>
  <c r="E234" i="8"/>
  <c r="D234" i="8"/>
  <c r="C234" i="8"/>
  <c r="B234" i="8"/>
  <c r="J233" i="8"/>
  <c r="K233" i="8" s="1"/>
  <c r="I233" i="8"/>
  <c r="H233" i="8"/>
  <c r="F233" i="8"/>
  <c r="E233" i="8"/>
  <c r="D233" i="8"/>
  <c r="C233" i="8"/>
  <c r="B233" i="8"/>
  <c r="J232" i="8"/>
  <c r="K232" i="8" s="1"/>
  <c r="I232" i="8"/>
  <c r="H232" i="8"/>
  <c r="F232" i="8"/>
  <c r="E232" i="8"/>
  <c r="D232" i="8"/>
  <c r="C232" i="8"/>
  <c r="B232" i="8"/>
  <c r="J231" i="8"/>
  <c r="K231" i="8" s="1"/>
  <c r="I231" i="8"/>
  <c r="H231" i="8"/>
  <c r="F231" i="8"/>
  <c r="E231" i="8"/>
  <c r="D231" i="8"/>
  <c r="C231" i="8"/>
  <c r="B231" i="8"/>
  <c r="J230" i="8"/>
  <c r="K230" i="8" s="1"/>
  <c r="I230" i="8"/>
  <c r="H230" i="8"/>
  <c r="F230" i="8"/>
  <c r="E230" i="8"/>
  <c r="D230" i="8"/>
  <c r="C230" i="8"/>
  <c r="B230" i="8"/>
  <c r="J229" i="8"/>
  <c r="K229" i="8" s="1"/>
  <c r="I229" i="8"/>
  <c r="H229" i="8"/>
  <c r="F229" i="8"/>
  <c r="E229" i="8"/>
  <c r="D229" i="8"/>
  <c r="C229" i="8"/>
  <c r="B229" i="8"/>
  <c r="J228" i="8"/>
  <c r="K228" i="8" s="1"/>
  <c r="I228" i="8"/>
  <c r="H228" i="8"/>
  <c r="F228" i="8"/>
  <c r="E228" i="8"/>
  <c r="D228" i="8"/>
  <c r="C228" i="8"/>
  <c r="B228" i="8"/>
  <c r="J227" i="8"/>
  <c r="K227" i="8" s="1"/>
  <c r="I227" i="8"/>
  <c r="H227" i="8"/>
  <c r="F227" i="8"/>
  <c r="E227" i="8"/>
  <c r="D227" i="8"/>
  <c r="C227" i="8"/>
  <c r="B227" i="8"/>
  <c r="J226" i="8"/>
  <c r="K226" i="8" s="1"/>
  <c r="I226" i="8"/>
  <c r="H226" i="8"/>
  <c r="F226" i="8"/>
  <c r="E226" i="8"/>
  <c r="D226" i="8"/>
  <c r="C226" i="8"/>
  <c r="B226" i="8"/>
  <c r="D225" i="8"/>
  <c r="D224" i="8"/>
  <c r="J223" i="8"/>
  <c r="K223" i="8" s="1"/>
  <c r="I223" i="8"/>
  <c r="H223" i="8"/>
  <c r="F223" i="8"/>
  <c r="E223" i="8"/>
  <c r="D223" i="8"/>
  <c r="C223" i="8"/>
  <c r="B223" i="8"/>
  <c r="J222" i="8"/>
  <c r="K222" i="8" s="1"/>
  <c r="I222" i="8"/>
  <c r="H222" i="8"/>
  <c r="F222" i="8"/>
  <c r="E222" i="8"/>
  <c r="D222" i="8"/>
  <c r="C222" i="8"/>
  <c r="B222" i="8"/>
  <c r="J221" i="8"/>
  <c r="K221" i="8" s="1"/>
  <c r="I221" i="8"/>
  <c r="H221" i="8"/>
  <c r="F221" i="8"/>
  <c r="E221" i="8"/>
  <c r="D221" i="8"/>
  <c r="C221" i="8"/>
  <c r="B221" i="8"/>
  <c r="J220" i="8"/>
  <c r="K220" i="8" s="1"/>
  <c r="I220" i="8"/>
  <c r="H220" i="8"/>
  <c r="F220" i="8"/>
  <c r="E220" i="8"/>
  <c r="D220" i="8"/>
  <c r="C220" i="8"/>
  <c r="B220" i="8"/>
  <c r="J219" i="8"/>
  <c r="K219" i="8" s="1"/>
  <c r="I219" i="8"/>
  <c r="H219" i="8"/>
  <c r="F219" i="8"/>
  <c r="E219" i="8"/>
  <c r="D219" i="8"/>
  <c r="C219" i="8"/>
  <c r="B219" i="8"/>
  <c r="J218" i="8"/>
  <c r="K218" i="8" s="1"/>
  <c r="I218" i="8"/>
  <c r="H218" i="8"/>
  <c r="F218" i="8"/>
  <c r="E218" i="8"/>
  <c r="D218" i="8"/>
  <c r="C218" i="8"/>
  <c r="B218" i="8"/>
  <c r="D217" i="8"/>
  <c r="D216" i="8"/>
  <c r="J215" i="8"/>
  <c r="K215" i="8" s="1"/>
  <c r="I215" i="8"/>
  <c r="H215" i="8"/>
  <c r="F215" i="8"/>
  <c r="E215" i="8"/>
  <c r="D215" i="8"/>
  <c r="C215" i="8"/>
  <c r="B215" i="8"/>
  <c r="J214" i="8"/>
  <c r="K214" i="8" s="1"/>
  <c r="I214" i="8"/>
  <c r="H214" i="8"/>
  <c r="F214" i="8"/>
  <c r="E214" i="8"/>
  <c r="D214" i="8"/>
  <c r="C214" i="8"/>
  <c r="B214" i="8"/>
  <c r="D213" i="8"/>
  <c r="D212" i="8"/>
  <c r="J211" i="8"/>
  <c r="K211" i="8" s="1"/>
  <c r="K212" i="8" s="1"/>
  <c r="I211" i="8"/>
  <c r="H211" i="8"/>
  <c r="F211" i="8"/>
  <c r="E211" i="8"/>
  <c r="D211" i="8"/>
  <c r="C211" i="8"/>
  <c r="B211" i="8"/>
  <c r="D210" i="8"/>
  <c r="D209" i="8"/>
  <c r="J208" i="8"/>
  <c r="K208" i="8" s="1"/>
  <c r="I208" i="8"/>
  <c r="H208" i="8"/>
  <c r="F208" i="8"/>
  <c r="E208" i="8"/>
  <c r="D208" i="8"/>
  <c r="C208" i="8"/>
  <c r="B208" i="8"/>
  <c r="J207" i="8"/>
  <c r="K207" i="8" s="1"/>
  <c r="K209" i="8" s="1"/>
  <c r="I207" i="8"/>
  <c r="H207" i="8"/>
  <c r="F207" i="8"/>
  <c r="E207" i="8"/>
  <c r="D207" i="8"/>
  <c r="C207" i="8"/>
  <c r="B207" i="8"/>
  <c r="D206" i="8"/>
  <c r="D205" i="8"/>
  <c r="J204" i="8"/>
  <c r="K204" i="8" s="1"/>
  <c r="K205" i="8" s="1"/>
  <c r="I204" i="8"/>
  <c r="H204" i="8"/>
  <c r="F204" i="8"/>
  <c r="E204" i="8"/>
  <c r="D204" i="8"/>
  <c r="C204" i="8"/>
  <c r="B204" i="8"/>
  <c r="D203" i="8"/>
  <c r="D202" i="8"/>
  <c r="J201" i="8"/>
  <c r="K201" i="8" s="1"/>
  <c r="K202" i="8" s="1"/>
  <c r="I201" i="8"/>
  <c r="H201" i="8"/>
  <c r="F201" i="8"/>
  <c r="E201" i="8"/>
  <c r="D201" i="8"/>
  <c r="C201" i="8"/>
  <c r="B201" i="8"/>
  <c r="D200" i="8"/>
  <c r="D199" i="8"/>
  <c r="J198" i="8"/>
  <c r="K198" i="8" s="1"/>
  <c r="K199" i="8" s="1"/>
  <c r="I198" i="8"/>
  <c r="H198" i="8"/>
  <c r="F198" i="8"/>
  <c r="E198" i="8"/>
  <c r="D198" i="8"/>
  <c r="C198" i="8"/>
  <c r="B198" i="8"/>
  <c r="D197" i="8"/>
  <c r="D196" i="8"/>
  <c r="J195" i="8"/>
  <c r="K195" i="8" s="1"/>
  <c r="K196" i="8" s="1"/>
  <c r="I195" i="8"/>
  <c r="H195" i="8"/>
  <c r="F195" i="8"/>
  <c r="E195" i="8"/>
  <c r="D195" i="8"/>
  <c r="C195" i="8"/>
  <c r="B195" i="8"/>
  <c r="D194" i="8"/>
  <c r="D193" i="8"/>
  <c r="J192" i="8"/>
  <c r="K192" i="8" s="1"/>
  <c r="I192" i="8"/>
  <c r="H192" i="8"/>
  <c r="F192" i="8"/>
  <c r="E192" i="8"/>
  <c r="D192" i="8"/>
  <c r="C192" i="8"/>
  <c r="B192" i="8"/>
  <c r="J191" i="8"/>
  <c r="K191" i="8" s="1"/>
  <c r="K193" i="8" s="1"/>
  <c r="I191" i="8"/>
  <c r="H191" i="8"/>
  <c r="F191" i="8"/>
  <c r="E191" i="8"/>
  <c r="D191" i="8"/>
  <c r="C191" i="8"/>
  <c r="B191" i="8"/>
  <c r="D190" i="8"/>
  <c r="D189" i="8"/>
  <c r="J188" i="8"/>
  <c r="K188" i="8" s="1"/>
  <c r="I188" i="8"/>
  <c r="H188" i="8"/>
  <c r="F188" i="8"/>
  <c r="E188" i="8"/>
  <c r="D188" i="8"/>
  <c r="C188" i="8"/>
  <c r="B188" i="8"/>
  <c r="J187" i="8"/>
  <c r="K187" i="8" s="1"/>
  <c r="I187" i="8"/>
  <c r="H187" i="8"/>
  <c r="F187" i="8"/>
  <c r="E187" i="8"/>
  <c r="D187" i="8"/>
  <c r="C187" i="8"/>
  <c r="B187" i="8"/>
  <c r="J186" i="8"/>
  <c r="K186" i="8" s="1"/>
  <c r="I186" i="8"/>
  <c r="H186" i="8"/>
  <c r="F186" i="8"/>
  <c r="E186" i="8"/>
  <c r="D186" i="8"/>
  <c r="C186" i="8"/>
  <c r="B186" i="8"/>
  <c r="D185" i="8"/>
  <c r="D184" i="8"/>
  <c r="J183" i="8"/>
  <c r="K183" i="8" s="1"/>
  <c r="I183" i="8"/>
  <c r="H183" i="8"/>
  <c r="F183" i="8"/>
  <c r="E183" i="8"/>
  <c r="D183" i="8"/>
  <c r="C183" i="8"/>
  <c r="B183" i="8"/>
  <c r="K182" i="8"/>
  <c r="J182" i="8"/>
  <c r="I182" i="8"/>
  <c r="H182" i="8"/>
  <c r="F182" i="8"/>
  <c r="E182" i="8"/>
  <c r="D182" i="8"/>
  <c r="C182" i="8"/>
  <c r="B182" i="8"/>
  <c r="J181" i="8"/>
  <c r="K181" i="8" s="1"/>
  <c r="I181" i="8"/>
  <c r="H181" i="8"/>
  <c r="F181" i="8"/>
  <c r="E181" i="8"/>
  <c r="D181" i="8"/>
  <c r="C181" i="8"/>
  <c r="B181" i="8"/>
  <c r="J180" i="8"/>
  <c r="K180" i="8" s="1"/>
  <c r="I180" i="8"/>
  <c r="H180" i="8"/>
  <c r="F180" i="8"/>
  <c r="E180" i="8"/>
  <c r="D180" i="8"/>
  <c r="C180" i="8"/>
  <c r="B180" i="8"/>
  <c r="J179" i="8"/>
  <c r="K179" i="8" s="1"/>
  <c r="I179" i="8"/>
  <c r="H179" i="8"/>
  <c r="F179" i="8"/>
  <c r="E179" i="8"/>
  <c r="D179" i="8"/>
  <c r="C179" i="8"/>
  <c r="B179" i="8"/>
  <c r="J178" i="8"/>
  <c r="K178" i="8" s="1"/>
  <c r="I178" i="8"/>
  <c r="H178" i="8"/>
  <c r="F178" i="8"/>
  <c r="E178" i="8"/>
  <c r="D178" i="8"/>
  <c r="C178" i="8"/>
  <c r="B178" i="8"/>
  <c r="J177" i="8"/>
  <c r="K177" i="8" s="1"/>
  <c r="I177" i="8"/>
  <c r="H177" i="8"/>
  <c r="F177" i="8"/>
  <c r="E177" i="8"/>
  <c r="D177" i="8"/>
  <c r="C177" i="8"/>
  <c r="B177" i="8"/>
  <c r="J176" i="8"/>
  <c r="K176" i="8" s="1"/>
  <c r="I176" i="8"/>
  <c r="H176" i="8"/>
  <c r="F176" i="8"/>
  <c r="E176" i="8"/>
  <c r="D176" i="8"/>
  <c r="C176" i="8"/>
  <c r="B176" i="8"/>
  <c r="D175" i="8"/>
  <c r="D174" i="8"/>
  <c r="J173" i="8"/>
  <c r="K173" i="8" s="1"/>
  <c r="I173" i="8"/>
  <c r="H173" i="8"/>
  <c r="F173" i="8"/>
  <c r="E173" i="8"/>
  <c r="D173" i="8"/>
  <c r="C173" i="8"/>
  <c r="B173" i="8"/>
  <c r="K172" i="8"/>
  <c r="J172" i="8"/>
  <c r="I172" i="8"/>
  <c r="H172" i="8"/>
  <c r="F172" i="8"/>
  <c r="E172" i="8"/>
  <c r="D172" i="8"/>
  <c r="C172" i="8"/>
  <c r="B172" i="8"/>
  <c r="J171" i="8"/>
  <c r="K171" i="8" s="1"/>
  <c r="I171" i="8"/>
  <c r="H171" i="8"/>
  <c r="F171" i="8"/>
  <c r="E171" i="8"/>
  <c r="D171" i="8"/>
  <c r="C171" i="8"/>
  <c r="B171" i="8"/>
  <c r="J170" i="8"/>
  <c r="K170" i="8" s="1"/>
  <c r="I170" i="8"/>
  <c r="H170" i="8"/>
  <c r="F170" i="8"/>
  <c r="E170" i="8"/>
  <c r="D170" i="8"/>
  <c r="C170" i="8"/>
  <c r="B170" i="8"/>
  <c r="J169" i="8"/>
  <c r="K169" i="8" s="1"/>
  <c r="I169" i="8"/>
  <c r="H169" i="8"/>
  <c r="F169" i="8"/>
  <c r="E169" i="8"/>
  <c r="D169" i="8"/>
  <c r="C169" i="8"/>
  <c r="B169" i="8"/>
  <c r="D168" i="8"/>
  <c r="D167" i="8"/>
  <c r="K166" i="8"/>
  <c r="J166" i="8"/>
  <c r="I166" i="8"/>
  <c r="H166" i="8"/>
  <c r="F166" i="8"/>
  <c r="E166" i="8"/>
  <c r="D166" i="8"/>
  <c r="C166" i="8"/>
  <c r="B166" i="8"/>
  <c r="J165" i="8"/>
  <c r="K165" i="8" s="1"/>
  <c r="I165" i="8"/>
  <c r="H165" i="8"/>
  <c r="F165" i="8"/>
  <c r="E165" i="8"/>
  <c r="D165" i="8"/>
  <c r="C165" i="8"/>
  <c r="B165" i="8"/>
  <c r="J164" i="8"/>
  <c r="K164" i="8" s="1"/>
  <c r="I164" i="8"/>
  <c r="H164" i="8"/>
  <c r="F164" i="8"/>
  <c r="E164" i="8"/>
  <c r="D164" i="8"/>
  <c r="C164" i="8"/>
  <c r="B164" i="8"/>
  <c r="J163" i="8"/>
  <c r="K163" i="8" s="1"/>
  <c r="I163" i="8"/>
  <c r="H163" i="8"/>
  <c r="F163" i="8"/>
  <c r="E163" i="8"/>
  <c r="D163" i="8"/>
  <c r="C163" i="8"/>
  <c r="B163" i="8"/>
  <c r="J162" i="8"/>
  <c r="K162" i="8" s="1"/>
  <c r="I162" i="8"/>
  <c r="H162" i="8"/>
  <c r="F162" i="8"/>
  <c r="E162" i="8"/>
  <c r="D162" i="8"/>
  <c r="C162" i="8"/>
  <c r="B162" i="8"/>
  <c r="J161" i="8"/>
  <c r="K161" i="8" s="1"/>
  <c r="I161" i="8"/>
  <c r="H161" i="8"/>
  <c r="F161" i="8"/>
  <c r="E161" i="8"/>
  <c r="D161" i="8"/>
  <c r="C161" i="8"/>
  <c r="B161" i="8"/>
  <c r="J160" i="8"/>
  <c r="K160" i="8" s="1"/>
  <c r="I160" i="8"/>
  <c r="H160" i="8"/>
  <c r="F160" i="8"/>
  <c r="E160" i="8"/>
  <c r="D160" i="8"/>
  <c r="C160" i="8"/>
  <c r="B160" i="8"/>
  <c r="J159" i="8"/>
  <c r="K159" i="8" s="1"/>
  <c r="I159" i="8"/>
  <c r="H159" i="8"/>
  <c r="F159" i="8"/>
  <c r="E159" i="8"/>
  <c r="D159" i="8"/>
  <c r="C159" i="8"/>
  <c r="B159" i="8"/>
  <c r="J158" i="8"/>
  <c r="K158" i="8" s="1"/>
  <c r="I158" i="8"/>
  <c r="H158" i="8"/>
  <c r="F158" i="8"/>
  <c r="E158" i="8"/>
  <c r="D158" i="8"/>
  <c r="C158" i="8"/>
  <c r="B158" i="8"/>
  <c r="J157" i="8"/>
  <c r="K157" i="8" s="1"/>
  <c r="I157" i="8"/>
  <c r="H157" i="8"/>
  <c r="F157" i="8"/>
  <c r="E157" i="8"/>
  <c r="D157" i="8"/>
  <c r="C157" i="8"/>
  <c r="B157" i="8"/>
  <c r="J156" i="8"/>
  <c r="K156" i="8" s="1"/>
  <c r="I156" i="8"/>
  <c r="H156" i="8"/>
  <c r="F156" i="8"/>
  <c r="E156" i="8"/>
  <c r="D156" i="8"/>
  <c r="C156" i="8"/>
  <c r="B156" i="8"/>
  <c r="J155" i="8"/>
  <c r="K155" i="8" s="1"/>
  <c r="I155" i="8"/>
  <c r="H155" i="8"/>
  <c r="F155" i="8"/>
  <c r="E155" i="8"/>
  <c r="D155" i="8"/>
  <c r="C155" i="8"/>
  <c r="B155" i="8"/>
  <c r="D154" i="8"/>
  <c r="D153" i="8"/>
  <c r="J152" i="8"/>
  <c r="K152" i="8" s="1"/>
  <c r="I152" i="8"/>
  <c r="H152" i="8"/>
  <c r="F152" i="8"/>
  <c r="E152" i="8"/>
  <c r="D152" i="8"/>
  <c r="C152" i="8"/>
  <c r="B152" i="8"/>
  <c r="J151" i="8"/>
  <c r="K151" i="8" s="1"/>
  <c r="I151" i="8"/>
  <c r="H151" i="8"/>
  <c r="F151" i="8"/>
  <c r="E151" i="8"/>
  <c r="D151" i="8"/>
  <c r="C151" i="8"/>
  <c r="B151" i="8"/>
  <c r="J150" i="8"/>
  <c r="K150" i="8" s="1"/>
  <c r="I150" i="8"/>
  <c r="H150" i="8"/>
  <c r="F150" i="8"/>
  <c r="E150" i="8"/>
  <c r="D150" i="8"/>
  <c r="C150" i="8"/>
  <c r="B150" i="8"/>
  <c r="J149" i="8"/>
  <c r="K149" i="8" s="1"/>
  <c r="I149" i="8"/>
  <c r="H149" i="8"/>
  <c r="F149" i="8"/>
  <c r="E149" i="8"/>
  <c r="D149" i="8"/>
  <c r="C149" i="8"/>
  <c r="B149" i="8"/>
  <c r="J148" i="8"/>
  <c r="K148" i="8" s="1"/>
  <c r="I148" i="8"/>
  <c r="H148" i="8"/>
  <c r="F148" i="8"/>
  <c r="E148" i="8"/>
  <c r="D148" i="8"/>
  <c r="C148" i="8"/>
  <c r="B148" i="8"/>
  <c r="D147" i="8"/>
  <c r="D146" i="8"/>
  <c r="J145" i="8"/>
  <c r="K145" i="8" s="1"/>
  <c r="I145" i="8"/>
  <c r="H145" i="8"/>
  <c r="F145" i="8"/>
  <c r="E145" i="8"/>
  <c r="D145" i="8"/>
  <c r="C145" i="8"/>
  <c r="B145" i="8"/>
  <c r="J144" i="8"/>
  <c r="K144" i="8" s="1"/>
  <c r="I144" i="8"/>
  <c r="H144" i="8"/>
  <c r="F144" i="8"/>
  <c r="E144" i="8"/>
  <c r="D144" i="8"/>
  <c r="C144" i="8"/>
  <c r="B144" i="8"/>
  <c r="K143" i="8"/>
  <c r="J143" i="8"/>
  <c r="I143" i="8"/>
  <c r="H143" i="8"/>
  <c r="F143" i="8"/>
  <c r="E143" i="8"/>
  <c r="D143" i="8"/>
  <c r="C143" i="8"/>
  <c r="B143" i="8"/>
  <c r="J142" i="8"/>
  <c r="K142" i="8" s="1"/>
  <c r="I142" i="8"/>
  <c r="H142" i="8"/>
  <c r="F142" i="8"/>
  <c r="E142" i="8"/>
  <c r="D142" i="8"/>
  <c r="C142" i="8"/>
  <c r="B142" i="8"/>
  <c r="J141" i="8"/>
  <c r="K141" i="8" s="1"/>
  <c r="I141" i="8"/>
  <c r="H141" i="8"/>
  <c r="F141" i="8"/>
  <c r="E141" i="8"/>
  <c r="D141" i="8"/>
  <c r="C141" i="8"/>
  <c r="B141" i="8"/>
  <c r="J140" i="8"/>
  <c r="K140" i="8" s="1"/>
  <c r="I140" i="8"/>
  <c r="H140" i="8"/>
  <c r="F140" i="8"/>
  <c r="E140" i="8"/>
  <c r="D140" i="8"/>
  <c r="C140" i="8"/>
  <c r="B140" i="8"/>
  <c r="J139" i="8"/>
  <c r="K139" i="8" s="1"/>
  <c r="I139" i="8"/>
  <c r="H139" i="8"/>
  <c r="F139" i="8"/>
  <c r="E139" i="8"/>
  <c r="D139" i="8"/>
  <c r="C139" i="8"/>
  <c r="B139" i="8"/>
  <c r="J138" i="8"/>
  <c r="K138" i="8" s="1"/>
  <c r="I138" i="8"/>
  <c r="H138" i="8"/>
  <c r="F138" i="8"/>
  <c r="E138" i="8"/>
  <c r="D138" i="8"/>
  <c r="C138" i="8"/>
  <c r="B138" i="8"/>
  <c r="J137" i="8"/>
  <c r="K137" i="8" s="1"/>
  <c r="I137" i="8"/>
  <c r="H137" i="8"/>
  <c r="F137" i="8"/>
  <c r="E137" i="8"/>
  <c r="D137" i="8"/>
  <c r="C137" i="8"/>
  <c r="B137" i="8"/>
  <c r="J136" i="8"/>
  <c r="K136" i="8" s="1"/>
  <c r="I136" i="8"/>
  <c r="H136" i="8"/>
  <c r="F136" i="8"/>
  <c r="E136" i="8"/>
  <c r="D136" i="8"/>
  <c r="C136" i="8"/>
  <c r="B136" i="8"/>
  <c r="J135" i="8"/>
  <c r="K135" i="8" s="1"/>
  <c r="I135" i="8"/>
  <c r="H135" i="8"/>
  <c r="F135" i="8"/>
  <c r="E135" i="8"/>
  <c r="D135" i="8"/>
  <c r="C135" i="8"/>
  <c r="B135" i="8"/>
  <c r="J134" i="8"/>
  <c r="K134" i="8" s="1"/>
  <c r="I134" i="8"/>
  <c r="H134" i="8"/>
  <c r="F134" i="8"/>
  <c r="E134" i="8"/>
  <c r="D134" i="8"/>
  <c r="C134" i="8"/>
  <c r="B134" i="8"/>
  <c r="J133" i="8"/>
  <c r="K133" i="8" s="1"/>
  <c r="I133" i="8"/>
  <c r="H133" i="8"/>
  <c r="F133" i="8"/>
  <c r="E133" i="8"/>
  <c r="D133" i="8"/>
  <c r="C133" i="8"/>
  <c r="B133" i="8"/>
  <c r="J132" i="8"/>
  <c r="K132" i="8" s="1"/>
  <c r="I132" i="8"/>
  <c r="H132" i="8"/>
  <c r="F132" i="8"/>
  <c r="E132" i="8"/>
  <c r="D132" i="8"/>
  <c r="C132" i="8"/>
  <c r="B132" i="8"/>
  <c r="J131" i="8"/>
  <c r="K131" i="8" s="1"/>
  <c r="I131" i="8"/>
  <c r="H131" i="8"/>
  <c r="F131" i="8"/>
  <c r="E131" i="8"/>
  <c r="D131" i="8"/>
  <c r="C131" i="8"/>
  <c r="B131" i="8"/>
  <c r="K130" i="8"/>
  <c r="J130" i="8"/>
  <c r="I130" i="8"/>
  <c r="H130" i="8"/>
  <c r="F130" i="8"/>
  <c r="E130" i="8"/>
  <c r="D130" i="8"/>
  <c r="C130" i="8"/>
  <c r="B130" i="8"/>
  <c r="J129" i="8"/>
  <c r="K129" i="8" s="1"/>
  <c r="I129" i="8"/>
  <c r="H129" i="8"/>
  <c r="F129" i="8"/>
  <c r="E129" i="8"/>
  <c r="D129" i="8"/>
  <c r="C129" i="8"/>
  <c r="B129" i="8"/>
  <c r="J128" i="8"/>
  <c r="K128" i="8" s="1"/>
  <c r="I128" i="8"/>
  <c r="H128" i="8"/>
  <c r="F128" i="8"/>
  <c r="E128" i="8"/>
  <c r="D128" i="8"/>
  <c r="C128" i="8"/>
  <c r="B128" i="8"/>
  <c r="J127" i="8"/>
  <c r="K127" i="8" s="1"/>
  <c r="I127" i="8"/>
  <c r="H127" i="8"/>
  <c r="F127" i="8"/>
  <c r="E127" i="8"/>
  <c r="D127" i="8"/>
  <c r="C127" i="8"/>
  <c r="B127" i="8"/>
  <c r="J126" i="8"/>
  <c r="K126" i="8" s="1"/>
  <c r="I126" i="8"/>
  <c r="H126" i="8"/>
  <c r="F126" i="8"/>
  <c r="E126" i="8"/>
  <c r="D126" i="8"/>
  <c r="C126" i="8"/>
  <c r="B126" i="8"/>
  <c r="J125" i="8"/>
  <c r="K125" i="8" s="1"/>
  <c r="I125" i="8"/>
  <c r="H125" i="8"/>
  <c r="F125" i="8"/>
  <c r="E125" i="8"/>
  <c r="D125" i="8"/>
  <c r="C125" i="8"/>
  <c r="B125" i="8"/>
  <c r="K124" i="8"/>
  <c r="J124" i="8"/>
  <c r="I124" i="8"/>
  <c r="H124" i="8"/>
  <c r="F124" i="8"/>
  <c r="E124" i="8"/>
  <c r="D124" i="8"/>
  <c r="C124" i="8"/>
  <c r="B124" i="8"/>
  <c r="J123" i="8"/>
  <c r="K123" i="8" s="1"/>
  <c r="I123" i="8"/>
  <c r="H123" i="8"/>
  <c r="F123" i="8"/>
  <c r="E123" i="8"/>
  <c r="D123" i="8"/>
  <c r="C123" i="8"/>
  <c r="B123" i="8"/>
  <c r="J122" i="8"/>
  <c r="K122" i="8" s="1"/>
  <c r="I122" i="8"/>
  <c r="H122" i="8"/>
  <c r="F122" i="8"/>
  <c r="E122" i="8"/>
  <c r="D122" i="8"/>
  <c r="C122" i="8"/>
  <c r="B122" i="8"/>
  <c r="J121" i="8"/>
  <c r="K121" i="8" s="1"/>
  <c r="I121" i="8"/>
  <c r="H121" i="8"/>
  <c r="F121" i="8"/>
  <c r="E121" i="8"/>
  <c r="D121" i="8"/>
  <c r="C121" i="8"/>
  <c r="B121" i="8"/>
  <c r="J120" i="8"/>
  <c r="K120" i="8" s="1"/>
  <c r="I120" i="8"/>
  <c r="H120" i="8"/>
  <c r="F120" i="8"/>
  <c r="E120" i="8"/>
  <c r="D120" i="8"/>
  <c r="C120" i="8"/>
  <c r="B120" i="8"/>
  <c r="D119" i="8"/>
  <c r="D118" i="8"/>
  <c r="K117" i="8"/>
  <c r="J117" i="8"/>
  <c r="I117" i="8"/>
  <c r="H117" i="8"/>
  <c r="F117" i="8"/>
  <c r="E117" i="8"/>
  <c r="D117" i="8"/>
  <c r="C117" i="8"/>
  <c r="B117" i="8"/>
  <c r="J116" i="8"/>
  <c r="K116" i="8" s="1"/>
  <c r="I116" i="8"/>
  <c r="H116" i="8"/>
  <c r="F116" i="8"/>
  <c r="E116" i="8"/>
  <c r="D116" i="8"/>
  <c r="C116" i="8"/>
  <c r="B116" i="8"/>
  <c r="J115" i="8"/>
  <c r="K115" i="8" s="1"/>
  <c r="I115" i="8"/>
  <c r="H115" i="8"/>
  <c r="F115" i="8"/>
  <c r="E115" i="8"/>
  <c r="D115" i="8"/>
  <c r="C115" i="8"/>
  <c r="B115" i="8"/>
  <c r="J114" i="8"/>
  <c r="K114" i="8" s="1"/>
  <c r="I114" i="8"/>
  <c r="H114" i="8"/>
  <c r="F114" i="8"/>
  <c r="E114" i="8"/>
  <c r="D114" i="8"/>
  <c r="C114" i="8"/>
  <c r="B114" i="8"/>
  <c r="J113" i="8"/>
  <c r="K113" i="8" s="1"/>
  <c r="I113" i="8"/>
  <c r="H113" i="8"/>
  <c r="F113" i="8"/>
  <c r="E113" i="8"/>
  <c r="D113" i="8"/>
  <c r="C113" i="8"/>
  <c r="B113" i="8"/>
  <c r="J112" i="8"/>
  <c r="K112" i="8" s="1"/>
  <c r="I112" i="8"/>
  <c r="H112" i="8"/>
  <c r="F112" i="8"/>
  <c r="E112" i="8"/>
  <c r="D112" i="8"/>
  <c r="C112" i="8"/>
  <c r="B112" i="8"/>
  <c r="J111" i="8"/>
  <c r="K111" i="8" s="1"/>
  <c r="I111" i="8"/>
  <c r="H111" i="8"/>
  <c r="F111" i="8"/>
  <c r="E111" i="8"/>
  <c r="D111" i="8"/>
  <c r="C111" i="8"/>
  <c r="B111" i="8"/>
  <c r="J110" i="8"/>
  <c r="K110" i="8" s="1"/>
  <c r="I110" i="8"/>
  <c r="H110" i="8"/>
  <c r="F110" i="8"/>
  <c r="E110" i="8"/>
  <c r="D110" i="8"/>
  <c r="C110" i="8"/>
  <c r="B110" i="8"/>
  <c r="J109" i="8"/>
  <c r="K109" i="8" s="1"/>
  <c r="I109" i="8"/>
  <c r="H109" i="8"/>
  <c r="F109" i="8"/>
  <c r="E109" i="8"/>
  <c r="D109" i="8"/>
  <c r="C109" i="8"/>
  <c r="B109" i="8"/>
  <c r="J108" i="8"/>
  <c r="K108" i="8" s="1"/>
  <c r="I108" i="8"/>
  <c r="H108" i="8"/>
  <c r="F108" i="8"/>
  <c r="E108" i="8"/>
  <c r="D108" i="8"/>
  <c r="C108" i="8"/>
  <c r="B108" i="8"/>
  <c r="J107" i="8"/>
  <c r="K107" i="8" s="1"/>
  <c r="I107" i="8"/>
  <c r="H107" i="8"/>
  <c r="F107" i="8"/>
  <c r="E107" i="8"/>
  <c r="D107" i="8"/>
  <c r="C107" i="8"/>
  <c r="B107" i="8"/>
  <c r="J106" i="8"/>
  <c r="K106" i="8" s="1"/>
  <c r="I106" i="8"/>
  <c r="H106" i="8"/>
  <c r="F106" i="8"/>
  <c r="E106" i="8"/>
  <c r="D106" i="8"/>
  <c r="C106" i="8"/>
  <c r="B106" i="8"/>
  <c r="J105" i="8"/>
  <c r="K105" i="8" s="1"/>
  <c r="I105" i="8"/>
  <c r="H105" i="8"/>
  <c r="F105" i="8"/>
  <c r="E105" i="8"/>
  <c r="D105" i="8"/>
  <c r="C105" i="8"/>
  <c r="B105" i="8"/>
  <c r="J104" i="8"/>
  <c r="K104" i="8" s="1"/>
  <c r="I104" i="8"/>
  <c r="H104" i="8"/>
  <c r="F104" i="8"/>
  <c r="E104" i="8"/>
  <c r="D104" i="8"/>
  <c r="C104" i="8"/>
  <c r="B104" i="8"/>
  <c r="J103" i="8"/>
  <c r="K103" i="8" s="1"/>
  <c r="I103" i="8"/>
  <c r="H103" i="8"/>
  <c r="F103" i="8"/>
  <c r="E103" i="8"/>
  <c r="D103" i="8"/>
  <c r="C103" i="8"/>
  <c r="B103" i="8"/>
  <c r="J102" i="8"/>
  <c r="K102" i="8" s="1"/>
  <c r="I102" i="8"/>
  <c r="H102" i="8"/>
  <c r="F102" i="8"/>
  <c r="E102" i="8"/>
  <c r="D102" i="8"/>
  <c r="C102" i="8"/>
  <c r="B102" i="8"/>
  <c r="J101" i="8"/>
  <c r="K101" i="8" s="1"/>
  <c r="I101" i="8"/>
  <c r="H101" i="8"/>
  <c r="F101" i="8"/>
  <c r="E101" i="8"/>
  <c r="D101" i="8"/>
  <c r="C101" i="8"/>
  <c r="B101" i="8"/>
  <c r="K100" i="8"/>
  <c r="J100" i="8"/>
  <c r="I100" i="8"/>
  <c r="H100" i="8"/>
  <c r="F100" i="8"/>
  <c r="E100" i="8"/>
  <c r="D100" i="8"/>
  <c r="C100" i="8"/>
  <c r="B100" i="8"/>
  <c r="J99" i="8"/>
  <c r="K99" i="8" s="1"/>
  <c r="I99" i="8"/>
  <c r="H99" i="8"/>
  <c r="F99" i="8"/>
  <c r="E99" i="8"/>
  <c r="D99" i="8"/>
  <c r="C99" i="8"/>
  <c r="B99" i="8"/>
  <c r="D98" i="8"/>
  <c r="D97" i="8"/>
  <c r="J96" i="8"/>
  <c r="K96" i="8" s="1"/>
  <c r="I96" i="8"/>
  <c r="H96" i="8"/>
  <c r="F96" i="8"/>
  <c r="E96" i="8"/>
  <c r="D96" i="8"/>
  <c r="C96" i="8"/>
  <c r="B96" i="8"/>
  <c r="J95" i="8"/>
  <c r="K95" i="8" s="1"/>
  <c r="I95" i="8"/>
  <c r="H95" i="8"/>
  <c r="F95" i="8"/>
  <c r="E95" i="8"/>
  <c r="D95" i="8"/>
  <c r="C95" i="8"/>
  <c r="B95" i="8"/>
  <c r="J94" i="8"/>
  <c r="K94" i="8" s="1"/>
  <c r="I94" i="8"/>
  <c r="H94" i="8"/>
  <c r="F94" i="8"/>
  <c r="E94" i="8"/>
  <c r="D94" i="8"/>
  <c r="C94" i="8"/>
  <c r="B94" i="8"/>
  <c r="J93" i="8"/>
  <c r="K93" i="8" s="1"/>
  <c r="I93" i="8"/>
  <c r="H93" i="8"/>
  <c r="F93" i="8"/>
  <c r="E93" i="8"/>
  <c r="D93" i="8"/>
  <c r="C93" i="8"/>
  <c r="B93" i="8"/>
  <c r="J92" i="8"/>
  <c r="K92" i="8" s="1"/>
  <c r="I92" i="8"/>
  <c r="H92" i="8"/>
  <c r="F92" i="8"/>
  <c r="E92" i="8"/>
  <c r="D92" i="8"/>
  <c r="C92" i="8"/>
  <c r="B92" i="8"/>
  <c r="J91" i="8"/>
  <c r="K91" i="8" s="1"/>
  <c r="I91" i="8"/>
  <c r="H91" i="8"/>
  <c r="F91" i="8"/>
  <c r="E91" i="8"/>
  <c r="D91" i="8"/>
  <c r="C91" i="8"/>
  <c r="B91" i="8"/>
  <c r="K90" i="8"/>
  <c r="J90" i="8"/>
  <c r="I90" i="8"/>
  <c r="H90" i="8"/>
  <c r="F90" i="8"/>
  <c r="E90" i="8"/>
  <c r="D90" i="8"/>
  <c r="C90" i="8"/>
  <c r="B90" i="8"/>
  <c r="J89" i="8"/>
  <c r="K89" i="8" s="1"/>
  <c r="I89" i="8"/>
  <c r="H89" i="8"/>
  <c r="F89" i="8"/>
  <c r="E89" i="8"/>
  <c r="D89" i="8"/>
  <c r="C89" i="8"/>
  <c r="B89" i="8"/>
  <c r="J88" i="8"/>
  <c r="K88" i="8" s="1"/>
  <c r="I88" i="8"/>
  <c r="H88" i="8"/>
  <c r="F88" i="8"/>
  <c r="E88" i="8"/>
  <c r="D88" i="8"/>
  <c r="C88" i="8"/>
  <c r="B88" i="8"/>
  <c r="J87" i="8"/>
  <c r="K87" i="8" s="1"/>
  <c r="I87" i="8"/>
  <c r="H87" i="8"/>
  <c r="F87" i="8"/>
  <c r="E87" i="8"/>
  <c r="D87" i="8"/>
  <c r="C87" i="8"/>
  <c r="B87" i="8"/>
  <c r="J86" i="8"/>
  <c r="K86" i="8" s="1"/>
  <c r="I86" i="8"/>
  <c r="H86" i="8"/>
  <c r="F86" i="8"/>
  <c r="E86" i="8"/>
  <c r="D86" i="8"/>
  <c r="C86" i="8"/>
  <c r="B86" i="8"/>
  <c r="K85" i="8"/>
  <c r="J85" i="8"/>
  <c r="I85" i="8"/>
  <c r="H85" i="8"/>
  <c r="F85" i="8"/>
  <c r="E85" i="8"/>
  <c r="D85" i="8"/>
  <c r="C85" i="8"/>
  <c r="B85" i="8"/>
  <c r="J84" i="8"/>
  <c r="K84" i="8" s="1"/>
  <c r="I84" i="8"/>
  <c r="H84" i="8"/>
  <c r="F84" i="8"/>
  <c r="E84" i="8"/>
  <c r="D84" i="8"/>
  <c r="C84" i="8"/>
  <c r="B84" i="8"/>
  <c r="J83" i="8"/>
  <c r="K83" i="8" s="1"/>
  <c r="I83" i="8"/>
  <c r="H83" i="8"/>
  <c r="F83" i="8"/>
  <c r="E83" i="8"/>
  <c r="D83" i="8"/>
  <c r="C83" i="8"/>
  <c r="B83" i="8"/>
  <c r="J82" i="8"/>
  <c r="K82" i="8" s="1"/>
  <c r="I82" i="8"/>
  <c r="H82" i="8"/>
  <c r="F82" i="8"/>
  <c r="E82" i="8"/>
  <c r="D82" i="8"/>
  <c r="C82" i="8"/>
  <c r="B82" i="8"/>
  <c r="J81" i="8"/>
  <c r="K81" i="8" s="1"/>
  <c r="I81" i="8"/>
  <c r="H81" i="8"/>
  <c r="F81" i="8"/>
  <c r="E81" i="8"/>
  <c r="D81" i="8"/>
  <c r="C81" i="8"/>
  <c r="B81" i="8"/>
  <c r="J80" i="8"/>
  <c r="K80" i="8" s="1"/>
  <c r="I80" i="8"/>
  <c r="H80" i="8"/>
  <c r="F80" i="8"/>
  <c r="E80" i="8"/>
  <c r="D80" i="8"/>
  <c r="C80" i="8"/>
  <c r="B80" i="8"/>
  <c r="J79" i="8"/>
  <c r="K79" i="8" s="1"/>
  <c r="I79" i="8"/>
  <c r="H79" i="8"/>
  <c r="F79" i="8"/>
  <c r="E79" i="8"/>
  <c r="D79" i="8"/>
  <c r="C79" i="8"/>
  <c r="B79" i="8"/>
  <c r="D78" i="8"/>
  <c r="D77" i="8"/>
  <c r="J76" i="8"/>
  <c r="K76" i="8" s="1"/>
  <c r="I76" i="8"/>
  <c r="H76" i="8"/>
  <c r="F76" i="8"/>
  <c r="E76" i="8"/>
  <c r="D76" i="8"/>
  <c r="C76" i="8"/>
  <c r="B76" i="8"/>
  <c r="J75" i="8"/>
  <c r="K75" i="8" s="1"/>
  <c r="I75" i="8"/>
  <c r="H75" i="8"/>
  <c r="F75" i="8"/>
  <c r="E75" i="8"/>
  <c r="D75" i="8"/>
  <c r="C75" i="8"/>
  <c r="B75" i="8"/>
  <c r="J74" i="8"/>
  <c r="K74" i="8" s="1"/>
  <c r="I74" i="8"/>
  <c r="H74" i="8"/>
  <c r="F74" i="8"/>
  <c r="E74" i="8"/>
  <c r="D74" i="8"/>
  <c r="C74" i="8"/>
  <c r="B74" i="8"/>
  <c r="J73" i="8"/>
  <c r="K73" i="8" s="1"/>
  <c r="I73" i="8"/>
  <c r="H73" i="8"/>
  <c r="F73" i="8"/>
  <c r="E73" i="8"/>
  <c r="D73" i="8"/>
  <c r="C73" i="8"/>
  <c r="B73" i="8"/>
  <c r="J72" i="8"/>
  <c r="K72" i="8" s="1"/>
  <c r="I72" i="8"/>
  <c r="H72" i="8"/>
  <c r="F72" i="8"/>
  <c r="E72" i="8"/>
  <c r="D72" i="8"/>
  <c r="C72" i="8"/>
  <c r="B72" i="8"/>
  <c r="K71" i="8"/>
  <c r="J71" i="8"/>
  <c r="I71" i="8"/>
  <c r="H71" i="8"/>
  <c r="F71" i="8"/>
  <c r="E71" i="8"/>
  <c r="D71" i="8"/>
  <c r="C71" i="8"/>
  <c r="B71" i="8"/>
  <c r="J70" i="8"/>
  <c r="K70" i="8" s="1"/>
  <c r="I70" i="8"/>
  <c r="H70" i="8"/>
  <c r="F70" i="8"/>
  <c r="E70" i="8"/>
  <c r="D70" i="8"/>
  <c r="C70" i="8"/>
  <c r="B70" i="8"/>
  <c r="J69" i="8"/>
  <c r="K69" i="8" s="1"/>
  <c r="I69" i="8"/>
  <c r="H69" i="8"/>
  <c r="F69" i="8"/>
  <c r="E69" i="8"/>
  <c r="D69" i="8"/>
  <c r="C69" i="8"/>
  <c r="B69" i="8"/>
  <c r="J68" i="8"/>
  <c r="K68" i="8" s="1"/>
  <c r="I68" i="8"/>
  <c r="H68" i="8"/>
  <c r="F68" i="8"/>
  <c r="E68" i="8"/>
  <c r="D68" i="8"/>
  <c r="C68" i="8"/>
  <c r="B68" i="8"/>
  <c r="D67" i="8"/>
  <c r="D66" i="8"/>
  <c r="J65" i="8"/>
  <c r="K65" i="8" s="1"/>
  <c r="I65" i="8"/>
  <c r="H65" i="8"/>
  <c r="F65" i="8"/>
  <c r="E65" i="8"/>
  <c r="D65" i="8"/>
  <c r="C65" i="8"/>
  <c r="B65" i="8"/>
  <c r="K64" i="8"/>
  <c r="J64" i="8"/>
  <c r="I64" i="8"/>
  <c r="H64" i="8"/>
  <c r="F64" i="8"/>
  <c r="E64" i="8"/>
  <c r="D64" i="8"/>
  <c r="C64" i="8"/>
  <c r="B64" i="8"/>
  <c r="J63" i="8"/>
  <c r="K63" i="8" s="1"/>
  <c r="I63" i="8"/>
  <c r="H63" i="8"/>
  <c r="F63" i="8"/>
  <c r="E63" i="8"/>
  <c r="D63" i="8"/>
  <c r="C63" i="8"/>
  <c r="B63" i="8"/>
  <c r="J62" i="8"/>
  <c r="K62" i="8" s="1"/>
  <c r="I62" i="8"/>
  <c r="H62" i="8"/>
  <c r="F62" i="8"/>
  <c r="E62" i="8"/>
  <c r="D62" i="8"/>
  <c r="C62" i="8"/>
  <c r="B62" i="8"/>
  <c r="J61" i="8"/>
  <c r="K61" i="8" s="1"/>
  <c r="I61" i="8"/>
  <c r="H61" i="8"/>
  <c r="F61" i="8"/>
  <c r="E61" i="8"/>
  <c r="D61" i="8"/>
  <c r="C61" i="8"/>
  <c r="B61" i="8"/>
  <c r="J60" i="8"/>
  <c r="K60" i="8" s="1"/>
  <c r="I60" i="8"/>
  <c r="H60" i="8"/>
  <c r="F60" i="8"/>
  <c r="E60" i="8"/>
  <c r="D60" i="8"/>
  <c r="C60" i="8"/>
  <c r="B60" i="8"/>
  <c r="J59" i="8"/>
  <c r="K59" i="8" s="1"/>
  <c r="I59" i="8"/>
  <c r="H59" i="8"/>
  <c r="F59" i="8"/>
  <c r="E59" i="8"/>
  <c r="D59" i="8"/>
  <c r="C59" i="8"/>
  <c r="B59" i="8"/>
  <c r="J58" i="8"/>
  <c r="K58" i="8" s="1"/>
  <c r="I58" i="8"/>
  <c r="H58" i="8"/>
  <c r="F58" i="8"/>
  <c r="E58" i="8"/>
  <c r="D58" i="8"/>
  <c r="C58" i="8"/>
  <c r="B58" i="8"/>
  <c r="J57" i="8"/>
  <c r="K57" i="8" s="1"/>
  <c r="I57" i="8"/>
  <c r="H57" i="8"/>
  <c r="F57" i="8"/>
  <c r="E57" i="8"/>
  <c r="D57" i="8"/>
  <c r="C57" i="8"/>
  <c r="B57" i="8"/>
  <c r="J56" i="8"/>
  <c r="K56" i="8" s="1"/>
  <c r="I56" i="8"/>
  <c r="H56" i="8"/>
  <c r="F56" i="8"/>
  <c r="E56" i="8"/>
  <c r="D56" i="8"/>
  <c r="C56" i="8"/>
  <c r="B56" i="8"/>
  <c r="D55" i="8"/>
  <c r="D54" i="8"/>
  <c r="J53" i="8"/>
  <c r="K53" i="8" s="1"/>
  <c r="I53" i="8"/>
  <c r="H53" i="8"/>
  <c r="F53" i="8"/>
  <c r="E53" i="8"/>
  <c r="D53" i="8"/>
  <c r="C53" i="8"/>
  <c r="B53" i="8"/>
  <c r="J52" i="8"/>
  <c r="K52" i="8" s="1"/>
  <c r="I52" i="8"/>
  <c r="H52" i="8"/>
  <c r="F52" i="8"/>
  <c r="E52" i="8"/>
  <c r="D52" i="8"/>
  <c r="C52" i="8"/>
  <c r="B52" i="8"/>
  <c r="J51" i="8"/>
  <c r="K51" i="8" s="1"/>
  <c r="I51" i="8"/>
  <c r="H51" i="8"/>
  <c r="F51" i="8"/>
  <c r="E51" i="8"/>
  <c r="D51" i="8"/>
  <c r="C51" i="8"/>
  <c r="B51" i="8"/>
  <c r="J50" i="8"/>
  <c r="K50" i="8" s="1"/>
  <c r="I50" i="8"/>
  <c r="H50" i="8"/>
  <c r="F50" i="8"/>
  <c r="E50" i="8"/>
  <c r="D50" i="8"/>
  <c r="C50" i="8"/>
  <c r="B50" i="8"/>
  <c r="J49" i="8"/>
  <c r="K49" i="8" s="1"/>
  <c r="I49" i="8"/>
  <c r="H49" i="8"/>
  <c r="F49" i="8"/>
  <c r="E49" i="8"/>
  <c r="D49" i="8"/>
  <c r="C49" i="8"/>
  <c r="B49" i="8"/>
  <c r="J48" i="8"/>
  <c r="K48" i="8" s="1"/>
  <c r="I48" i="8"/>
  <c r="H48" i="8"/>
  <c r="F48" i="8"/>
  <c r="E48" i="8"/>
  <c r="D48" i="8"/>
  <c r="C48" i="8"/>
  <c r="B48" i="8"/>
  <c r="D47" i="8"/>
  <c r="D46" i="8"/>
  <c r="J45" i="8"/>
  <c r="K45" i="8" s="1"/>
  <c r="I45" i="8"/>
  <c r="H45" i="8"/>
  <c r="F45" i="8"/>
  <c r="E45" i="8"/>
  <c r="D45" i="8"/>
  <c r="C45" i="8"/>
  <c r="B45" i="8"/>
  <c r="J44" i="8"/>
  <c r="K44" i="8" s="1"/>
  <c r="I44" i="8"/>
  <c r="H44" i="8"/>
  <c r="F44" i="8"/>
  <c r="E44" i="8"/>
  <c r="D44" i="8"/>
  <c r="C44" i="8"/>
  <c r="B44" i="8"/>
  <c r="J43" i="8"/>
  <c r="K43" i="8" s="1"/>
  <c r="I43" i="8"/>
  <c r="H43" i="8"/>
  <c r="F43" i="8"/>
  <c r="E43" i="8"/>
  <c r="D43" i="8"/>
  <c r="C43" i="8"/>
  <c r="B43" i="8"/>
  <c r="J42" i="8"/>
  <c r="K42" i="8" s="1"/>
  <c r="I42" i="8"/>
  <c r="H42" i="8"/>
  <c r="F42" i="8"/>
  <c r="E42" i="8"/>
  <c r="D42" i="8"/>
  <c r="C42" i="8"/>
  <c r="B42" i="8"/>
  <c r="J41" i="8"/>
  <c r="K41" i="8" s="1"/>
  <c r="I41" i="8"/>
  <c r="H41" i="8"/>
  <c r="F41" i="8"/>
  <c r="E41" i="8"/>
  <c r="D41" i="8"/>
  <c r="C41" i="8"/>
  <c r="B41" i="8"/>
  <c r="J40" i="8"/>
  <c r="K40" i="8" s="1"/>
  <c r="I40" i="8"/>
  <c r="H40" i="8"/>
  <c r="F40" i="8"/>
  <c r="E40" i="8"/>
  <c r="D40" i="8"/>
  <c r="C40" i="8"/>
  <c r="B40" i="8"/>
  <c r="J39" i="8"/>
  <c r="K39" i="8" s="1"/>
  <c r="I39" i="8"/>
  <c r="H39" i="8"/>
  <c r="F39" i="8"/>
  <c r="E39" i="8"/>
  <c r="D39" i="8"/>
  <c r="C39" i="8"/>
  <c r="B39" i="8"/>
  <c r="J38" i="8"/>
  <c r="K38" i="8" s="1"/>
  <c r="I38" i="8"/>
  <c r="H38" i="8"/>
  <c r="F38" i="8"/>
  <c r="E38" i="8"/>
  <c r="D38" i="8"/>
  <c r="C38" i="8"/>
  <c r="B38" i="8"/>
  <c r="J37" i="8"/>
  <c r="K37" i="8" s="1"/>
  <c r="I37" i="8"/>
  <c r="H37" i="8"/>
  <c r="F37" i="8"/>
  <c r="E37" i="8"/>
  <c r="D37" i="8"/>
  <c r="C37" i="8"/>
  <c r="B37" i="8"/>
  <c r="J36" i="8"/>
  <c r="K36" i="8" s="1"/>
  <c r="I36" i="8"/>
  <c r="H36" i="8"/>
  <c r="F36" i="8"/>
  <c r="E36" i="8"/>
  <c r="D36" i="8"/>
  <c r="C36" i="8"/>
  <c r="B36" i="8"/>
  <c r="J35" i="8"/>
  <c r="K35" i="8" s="1"/>
  <c r="I35" i="8"/>
  <c r="H35" i="8"/>
  <c r="F35" i="8"/>
  <c r="E35" i="8"/>
  <c r="D35" i="8"/>
  <c r="C35" i="8"/>
  <c r="B35" i="8"/>
  <c r="K34" i="8"/>
  <c r="J34" i="8"/>
  <c r="I34" i="8"/>
  <c r="H34" i="8"/>
  <c r="F34" i="8"/>
  <c r="E34" i="8"/>
  <c r="D34" i="8"/>
  <c r="C34" i="8"/>
  <c r="B34" i="8"/>
  <c r="J33" i="8"/>
  <c r="K33" i="8" s="1"/>
  <c r="I33" i="8"/>
  <c r="H33" i="8"/>
  <c r="F33" i="8"/>
  <c r="E33" i="8"/>
  <c r="D33" i="8"/>
  <c r="C33" i="8"/>
  <c r="B33" i="8"/>
  <c r="J32" i="8"/>
  <c r="K32" i="8" s="1"/>
  <c r="I32" i="8"/>
  <c r="H32" i="8"/>
  <c r="F32" i="8"/>
  <c r="E32" i="8"/>
  <c r="D32" i="8"/>
  <c r="C32" i="8"/>
  <c r="B32" i="8"/>
  <c r="D31" i="8"/>
  <c r="D30" i="8"/>
  <c r="J29" i="8"/>
  <c r="K29" i="8" s="1"/>
  <c r="I29" i="8"/>
  <c r="H29" i="8"/>
  <c r="F29" i="8"/>
  <c r="E29" i="8"/>
  <c r="D29" i="8"/>
  <c r="C29" i="8"/>
  <c r="B29" i="8"/>
  <c r="J28" i="8"/>
  <c r="K28" i="8" s="1"/>
  <c r="I28" i="8"/>
  <c r="H28" i="8"/>
  <c r="F28" i="8"/>
  <c r="E28" i="8"/>
  <c r="D28" i="8"/>
  <c r="C28" i="8"/>
  <c r="B28" i="8"/>
  <c r="J27" i="8"/>
  <c r="K27" i="8" s="1"/>
  <c r="I27" i="8"/>
  <c r="H27" i="8"/>
  <c r="F27" i="8"/>
  <c r="E27" i="8"/>
  <c r="D27" i="8"/>
  <c r="C27" i="8"/>
  <c r="B27" i="8"/>
  <c r="J26" i="8"/>
  <c r="K26" i="8" s="1"/>
  <c r="I26" i="8"/>
  <c r="H26" i="8"/>
  <c r="F26" i="8"/>
  <c r="E26" i="8"/>
  <c r="D26" i="8"/>
  <c r="C26" i="8"/>
  <c r="B26" i="8"/>
  <c r="J25" i="8"/>
  <c r="K25" i="8" s="1"/>
  <c r="I25" i="8"/>
  <c r="H25" i="8"/>
  <c r="F25" i="8"/>
  <c r="E25" i="8"/>
  <c r="D25" i="8"/>
  <c r="C25" i="8"/>
  <c r="B25" i="8"/>
  <c r="J24" i="8"/>
  <c r="K24" i="8" s="1"/>
  <c r="I24" i="8"/>
  <c r="H24" i="8"/>
  <c r="F24" i="8"/>
  <c r="E24" i="8"/>
  <c r="D24" i="8"/>
  <c r="C24" i="8"/>
  <c r="B24" i="8"/>
  <c r="K23" i="8"/>
  <c r="J23" i="8"/>
  <c r="I23" i="8"/>
  <c r="H23" i="8"/>
  <c r="F23" i="8"/>
  <c r="E23" i="8"/>
  <c r="D23" i="8"/>
  <c r="C23" i="8"/>
  <c r="B23" i="8"/>
  <c r="J22" i="8"/>
  <c r="K22" i="8" s="1"/>
  <c r="I22" i="8"/>
  <c r="H22" i="8"/>
  <c r="F22" i="8"/>
  <c r="E22" i="8"/>
  <c r="D22" i="8"/>
  <c r="C22" i="8"/>
  <c r="B22" i="8"/>
  <c r="D21" i="8"/>
  <c r="D20" i="8"/>
  <c r="J19" i="8"/>
  <c r="K19" i="8" s="1"/>
  <c r="I19" i="8"/>
  <c r="H19" i="8"/>
  <c r="F19" i="8"/>
  <c r="E19" i="8"/>
  <c r="D19" i="8"/>
  <c r="C19" i="8"/>
  <c r="B19" i="8"/>
  <c r="J18" i="8"/>
  <c r="K18" i="8" s="1"/>
  <c r="I18" i="8"/>
  <c r="H18" i="8"/>
  <c r="F18" i="8"/>
  <c r="E18" i="8"/>
  <c r="D18" i="8"/>
  <c r="C18" i="8"/>
  <c r="B18" i="8"/>
  <c r="J17" i="8"/>
  <c r="K17" i="8" s="1"/>
  <c r="I17" i="8"/>
  <c r="H17" i="8"/>
  <c r="F17" i="8"/>
  <c r="E17" i="8"/>
  <c r="D17" i="8"/>
  <c r="C17" i="8"/>
  <c r="B17" i="8"/>
  <c r="J16" i="8"/>
  <c r="K16" i="8" s="1"/>
  <c r="I16" i="8"/>
  <c r="H16" i="8"/>
  <c r="F16" i="8"/>
  <c r="E16" i="8"/>
  <c r="D16" i="8"/>
  <c r="C16" i="8"/>
  <c r="B16" i="8"/>
  <c r="J15" i="8"/>
  <c r="K15" i="8" s="1"/>
  <c r="I15" i="8"/>
  <c r="H15" i="8"/>
  <c r="F15" i="8"/>
  <c r="E15" i="8"/>
  <c r="D15" i="8"/>
  <c r="C15" i="8"/>
  <c r="B15" i="8"/>
  <c r="J14" i="8"/>
  <c r="K14" i="8" s="1"/>
  <c r="I14" i="8"/>
  <c r="H14" i="8"/>
  <c r="F14" i="8"/>
  <c r="E14" i="8"/>
  <c r="D14" i="8"/>
  <c r="C14" i="8"/>
  <c r="B14" i="8"/>
  <c r="J13" i="8"/>
  <c r="K13" i="8" s="1"/>
  <c r="I13" i="8"/>
  <c r="H13" i="8"/>
  <c r="F13" i="8"/>
  <c r="E13" i="8"/>
  <c r="D13" i="8"/>
  <c r="C13" i="8"/>
  <c r="B13" i="8"/>
  <c r="K12" i="8"/>
  <c r="J12" i="8"/>
  <c r="I12" i="8"/>
  <c r="H12" i="8"/>
  <c r="F12" i="8"/>
  <c r="E12" i="8"/>
  <c r="D12" i="8"/>
  <c r="C12" i="8"/>
  <c r="B12" i="8"/>
  <c r="K11" i="8"/>
  <c r="J11" i="8"/>
  <c r="I11" i="8"/>
  <c r="H11" i="8"/>
  <c r="F11" i="8"/>
  <c r="E11" i="8"/>
  <c r="D11" i="8"/>
  <c r="C11" i="8"/>
  <c r="B11" i="8"/>
  <c r="J10" i="8"/>
  <c r="K10" i="8" s="1"/>
  <c r="I10" i="8"/>
  <c r="H10" i="8"/>
  <c r="F10" i="8"/>
  <c r="E10" i="8"/>
  <c r="D10" i="8"/>
  <c r="C10" i="8"/>
  <c r="B10" i="8"/>
  <c r="J9" i="8"/>
  <c r="K9" i="8" s="1"/>
  <c r="I9" i="8"/>
  <c r="H9" i="8"/>
  <c r="F9" i="8"/>
  <c r="E9" i="8"/>
  <c r="D9" i="8"/>
  <c r="C9" i="8"/>
  <c r="B9" i="8"/>
  <c r="D7" i="8"/>
  <c r="J298" i="7"/>
  <c r="K298" i="7" s="1"/>
  <c r="I298" i="7"/>
  <c r="H298" i="7"/>
  <c r="F298" i="7"/>
  <c r="E298" i="7"/>
  <c r="D298" i="7"/>
  <c r="C298" i="7"/>
  <c r="B298" i="7"/>
  <c r="J297" i="7"/>
  <c r="K297" i="7" s="1"/>
  <c r="I297" i="7"/>
  <c r="H297" i="7"/>
  <c r="F297" i="7"/>
  <c r="E297" i="7"/>
  <c r="D297" i="7"/>
  <c r="C297" i="7"/>
  <c r="B297" i="7"/>
  <c r="J296" i="7"/>
  <c r="K296" i="7" s="1"/>
  <c r="I296" i="7"/>
  <c r="H296" i="7"/>
  <c r="F296" i="7"/>
  <c r="E296" i="7"/>
  <c r="D296" i="7"/>
  <c r="C296" i="7"/>
  <c r="B296" i="7"/>
  <c r="J295" i="7"/>
  <c r="K295" i="7" s="1"/>
  <c r="I295" i="7"/>
  <c r="H295" i="7"/>
  <c r="F295" i="7"/>
  <c r="E295" i="7"/>
  <c r="D295" i="7"/>
  <c r="C295" i="7"/>
  <c r="B295" i="7"/>
  <c r="J294" i="7"/>
  <c r="K294" i="7" s="1"/>
  <c r="I294" i="7"/>
  <c r="H294" i="7"/>
  <c r="F294" i="7"/>
  <c r="E294" i="7"/>
  <c r="D294" i="7"/>
  <c r="C294" i="7"/>
  <c r="B294" i="7"/>
  <c r="J293" i="7"/>
  <c r="K293" i="7" s="1"/>
  <c r="I293" i="7"/>
  <c r="H293" i="7"/>
  <c r="F293" i="7"/>
  <c r="E293" i="7"/>
  <c r="D293" i="7"/>
  <c r="C293" i="7"/>
  <c r="B293" i="7"/>
  <c r="J292" i="7"/>
  <c r="K292" i="7" s="1"/>
  <c r="I292" i="7"/>
  <c r="H292" i="7"/>
  <c r="F292" i="7"/>
  <c r="E292" i="7"/>
  <c r="D292" i="7"/>
  <c r="C292" i="7"/>
  <c r="B292" i="7"/>
  <c r="K291" i="7"/>
  <c r="J291" i="7"/>
  <c r="I291" i="7"/>
  <c r="H291" i="7"/>
  <c r="F291" i="7"/>
  <c r="E291" i="7"/>
  <c r="D291" i="7"/>
  <c r="C291" i="7"/>
  <c r="B291" i="7"/>
  <c r="J290" i="7"/>
  <c r="K290" i="7" s="1"/>
  <c r="I290" i="7"/>
  <c r="H290" i="7"/>
  <c r="F290" i="7"/>
  <c r="E290" i="7"/>
  <c r="D290" i="7"/>
  <c r="C290" i="7"/>
  <c r="B290" i="7"/>
  <c r="J289" i="7"/>
  <c r="K289" i="7" s="1"/>
  <c r="I289" i="7"/>
  <c r="H289" i="7"/>
  <c r="F289" i="7"/>
  <c r="E289" i="7"/>
  <c r="D289" i="7"/>
  <c r="C289" i="7"/>
  <c r="B289" i="7"/>
  <c r="J288" i="7"/>
  <c r="K288" i="7" s="1"/>
  <c r="I288" i="7"/>
  <c r="H288" i="7"/>
  <c r="F288" i="7"/>
  <c r="E288" i="7"/>
  <c r="D288" i="7"/>
  <c r="C288" i="7"/>
  <c r="B288" i="7"/>
  <c r="J287" i="7"/>
  <c r="K287" i="7" s="1"/>
  <c r="I287" i="7"/>
  <c r="H287" i="7"/>
  <c r="F287" i="7"/>
  <c r="E287" i="7"/>
  <c r="D287" i="7"/>
  <c r="C287" i="7"/>
  <c r="B287" i="7"/>
  <c r="J286" i="7"/>
  <c r="K286" i="7" s="1"/>
  <c r="I286" i="7"/>
  <c r="H286" i="7"/>
  <c r="F286" i="7"/>
  <c r="E286" i="7"/>
  <c r="D286" i="7"/>
  <c r="C286" i="7"/>
  <c r="B286" i="7"/>
  <c r="D285" i="7"/>
  <c r="D284" i="7"/>
  <c r="J283" i="7"/>
  <c r="K283" i="7" s="1"/>
  <c r="I283" i="7"/>
  <c r="H283" i="7"/>
  <c r="F283" i="7"/>
  <c r="E283" i="7"/>
  <c r="D283" i="7"/>
  <c r="C283" i="7"/>
  <c r="B283" i="7"/>
  <c r="J282" i="7"/>
  <c r="K282" i="7" s="1"/>
  <c r="I282" i="7"/>
  <c r="H282" i="7"/>
  <c r="F282" i="7"/>
  <c r="E282" i="7"/>
  <c r="D282" i="7"/>
  <c r="C282" i="7"/>
  <c r="B282" i="7"/>
  <c r="J281" i="7"/>
  <c r="K281" i="7" s="1"/>
  <c r="K284" i="7" s="1"/>
  <c r="I281" i="7"/>
  <c r="H281" i="7"/>
  <c r="F281" i="7"/>
  <c r="E281" i="7"/>
  <c r="D281" i="7"/>
  <c r="C281" i="7"/>
  <c r="B281" i="7"/>
  <c r="D280" i="7"/>
  <c r="D279" i="7"/>
  <c r="J278" i="7"/>
  <c r="K278" i="7" s="1"/>
  <c r="I278" i="7"/>
  <c r="H278" i="7"/>
  <c r="F278" i="7"/>
  <c r="E278" i="7"/>
  <c r="D278" i="7"/>
  <c r="C278" i="7"/>
  <c r="B278" i="7"/>
  <c r="J277" i="7"/>
  <c r="K277" i="7" s="1"/>
  <c r="I277" i="7"/>
  <c r="H277" i="7"/>
  <c r="F277" i="7"/>
  <c r="E277" i="7"/>
  <c r="D277" i="7"/>
  <c r="C277" i="7"/>
  <c r="B277" i="7"/>
  <c r="K276" i="7"/>
  <c r="J276" i="7"/>
  <c r="I276" i="7"/>
  <c r="H276" i="7"/>
  <c r="F276" i="7"/>
  <c r="E276" i="7"/>
  <c r="D276" i="7"/>
  <c r="C276" i="7"/>
  <c r="B276" i="7"/>
  <c r="J275" i="7"/>
  <c r="K275" i="7" s="1"/>
  <c r="I275" i="7"/>
  <c r="H275" i="7"/>
  <c r="F275" i="7"/>
  <c r="E275" i="7"/>
  <c r="D275" i="7"/>
  <c r="C275" i="7"/>
  <c r="B275" i="7"/>
  <c r="J274" i="7"/>
  <c r="K274" i="7" s="1"/>
  <c r="I274" i="7"/>
  <c r="H274" i="7"/>
  <c r="F274" i="7"/>
  <c r="E274" i="7"/>
  <c r="D274" i="7"/>
  <c r="C274" i="7"/>
  <c r="B274" i="7"/>
  <c r="J273" i="7"/>
  <c r="K273" i="7" s="1"/>
  <c r="I273" i="7"/>
  <c r="H273" i="7"/>
  <c r="F273" i="7"/>
  <c r="E273" i="7"/>
  <c r="D273" i="7"/>
  <c r="C273" i="7"/>
  <c r="B273" i="7"/>
  <c r="D272" i="7"/>
  <c r="D271" i="7"/>
  <c r="K270" i="7"/>
  <c r="J270" i="7"/>
  <c r="I270" i="7"/>
  <c r="H270" i="7"/>
  <c r="F270" i="7"/>
  <c r="E270" i="7"/>
  <c r="D270" i="7"/>
  <c r="C270" i="7"/>
  <c r="B270" i="7"/>
  <c r="J269" i="7"/>
  <c r="K269" i="7" s="1"/>
  <c r="I269" i="7"/>
  <c r="H269" i="7"/>
  <c r="F269" i="7"/>
  <c r="E269" i="7"/>
  <c r="D269" i="7"/>
  <c r="C269" i="7"/>
  <c r="B269" i="7"/>
  <c r="J268" i="7"/>
  <c r="K268" i="7" s="1"/>
  <c r="I268" i="7"/>
  <c r="H268" i="7"/>
  <c r="F268" i="7"/>
  <c r="E268" i="7"/>
  <c r="D268" i="7"/>
  <c r="C268" i="7"/>
  <c r="B268" i="7"/>
  <c r="J267" i="7"/>
  <c r="K267" i="7" s="1"/>
  <c r="I267" i="7"/>
  <c r="H267" i="7"/>
  <c r="F267" i="7"/>
  <c r="E267" i="7"/>
  <c r="D267" i="7"/>
  <c r="C267" i="7"/>
  <c r="B267" i="7"/>
  <c r="J266" i="7"/>
  <c r="K266" i="7" s="1"/>
  <c r="I266" i="7"/>
  <c r="H266" i="7"/>
  <c r="F266" i="7"/>
  <c r="E266" i="7"/>
  <c r="D266" i="7"/>
  <c r="C266" i="7"/>
  <c r="B266" i="7"/>
  <c r="D265" i="7"/>
  <c r="D264" i="7"/>
  <c r="K263" i="7"/>
  <c r="J263" i="7"/>
  <c r="I263" i="7"/>
  <c r="H263" i="7"/>
  <c r="F263" i="7"/>
  <c r="E263" i="7"/>
  <c r="D263" i="7"/>
  <c r="C263" i="7"/>
  <c r="B263" i="7"/>
  <c r="J262" i="7"/>
  <c r="K262" i="7" s="1"/>
  <c r="I262" i="7"/>
  <c r="H262" i="7"/>
  <c r="F262" i="7"/>
  <c r="E262" i="7"/>
  <c r="D262" i="7"/>
  <c r="C262" i="7"/>
  <c r="B262" i="7"/>
  <c r="J261" i="7"/>
  <c r="K261" i="7" s="1"/>
  <c r="I261" i="7"/>
  <c r="H261" i="7"/>
  <c r="F261" i="7"/>
  <c r="E261" i="7"/>
  <c r="D261" i="7"/>
  <c r="C261" i="7"/>
  <c r="B261" i="7"/>
  <c r="J260" i="7"/>
  <c r="K260" i="7" s="1"/>
  <c r="I260" i="7"/>
  <c r="H260" i="7"/>
  <c r="F260" i="7"/>
  <c r="E260" i="7"/>
  <c r="D260" i="7"/>
  <c r="C260" i="7"/>
  <c r="B260" i="7"/>
  <c r="J259" i="7"/>
  <c r="K259" i="7" s="1"/>
  <c r="I259" i="7"/>
  <c r="H259" i="7"/>
  <c r="F259" i="7"/>
  <c r="E259" i="7"/>
  <c r="D259" i="7"/>
  <c r="C259" i="7"/>
  <c r="B259" i="7"/>
  <c r="J258" i="7"/>
  <c r="K258" i="7" s="1"/>
  <c r="I258" i="7"/>
  <c r="H258" i="7"/>
  <c r="F258" i="7"/>
  <c r="E258" i="7"/>
  <c r="D258" i="7"/>
  <c r="C258" i="7"/>
  <c r="B258" i="7"/>
  <c r="J257" i="7"/>
  <c r="K257" i="7" s="1"/>
  <c r="I257" i="7"/>
  <c r="H257" i="7"/>
  <c r="F257" i="7"/>
  <c r="E257" i="7"/>
  <c r="D257" i="7"/>
  <c r="C257" i="7"/>
  <c r="B257" i="7"/>
  <c r="J256" i="7"/>
  <c r="K256" i="7" s="1"/>
  <c r="I256" i="7"/>
  <c r="H256" i="7"/>
  <c r="F256" i="7"/>
  <c r="E256" i="7"/>
  <c r="D256" i="7"/>
  <c r="C256" i="7"/>
  <c r="B256" i="7"/>
  <c r="J255" i="7"/>
  <c r="K255" i="7" s="1"/>
  <c r="I255" i="7"/>
  <c r="H255" i="7"/>
  <c r="F255" i="7"/>
  <c r="E255" i="7"/>
  <c r="D255" i="7"/>
  <c r="C255" i="7"/>
  <c r="B255" i="7"/>
  <c r="J254" i="7"/>
  <c r="K254" i="7" s="1"/>
  <c r="I254" i="7"/>
  <c r="H254" i="7"/>
  <c r="F254" i="7"/>
  <c r="E254" i="7"/>
  <c r="D254" i="7"/>
  <c r="C254" i="7"/>
  <c r="B254" i="7"/>
  <c r="J253" i="7"/>
  <c r="K253" i="7" s="1"/>
  <c r="I253" i="7"/>
  <c r="H253" i="7"/>
  <c r="F253" i="7"/>
  <c r="E253" i="7"/>
  <c r="D253" i="7"/>
  <c r="C253" i="7"/>
  <c r="B253" i="7"/>
  <c r="J252" i="7"/>
  <c r="K252" i="7" s="1"/>
  <c r="I252" i="7"/>
  <c r="H252" i="7"/>
  <c r="F252" i="7"/>
  <c r="E252" i="7"/>
  <c r="D252" i="7"/>
  <c r="C252" i="7"/>
  <c r="B252" i="7"/>
  <c r="J251" i="7"/>
  <c r="K251" i="7" s="1"/>
  <c r="K264" i="7" s="1"/>
  <c r="I251" i="7"/>
  <c r="H251" i="7"/>
  <c r="F251" i="7"/>
  <c r="E251" i="7"/>
  <c r="D251" i="7"/>
  <c r="C251" i="7"/>
  <c r="B251" i="7"/>
  <c r="D250" i="7"/>
  <c r="D249" i="7"/>
  <c r="J248" i="7"/>
  <c r="K248" i="7" s="1"/>
  <c r="I248" i="7"/>
  <c r="H248" i="7"/>
  <c r="F248" i="7"/>
  <c r="E248" i="7"/>
  <c r="D248" i="7"/>
  <c r="C248" i="7"/>
  <c r="B248" i="7"/>
  <c r="J247" i="7"/>
  <c r="K247" i="7" s="1"/>
  <c r="I247" i="7"/>
  <c r="H247" i="7"/>
  <c r="F247" i="7"/>
  <c r="E247" i="7"/>
  <c r="D247" i="7"/>
  <c r="C247" i="7"/>
  <c r="B247" i="7"/>
  <c r="D246" i="7"/>
  <c r="D245" i="7"/>
  <c r="J244" i="7"/>
  <c r="K244" i="7" s="1"/>
  <c r="I244" i="7"/>
  <c r="H244" i="7"/>
  <c r="F244" i="7"/>
  <c r="E244" i="7"/>
  <c r="D244" i="7"/>
  <c r="C244" i="7"/>
  <c r="B244" i="7"/>
  <c r="K243" i="7"/>
  <c r="J243" i="7"/>
  <c r="I243" i="7"/>
  <c r="H243" i="7"/>
  <c r="F243" i="7"/>
  <c r="E243" i="7"/>
  <c r="D243" i="7"/>
  <c r="C243" i="7"/>
  <c r="B243" i="7"/>
  <c r="J242" i="7"/>
  <c r="K242" i="7" s="1"/>
  <c r="I242" i="7"/>
  <c r="H242" i="7"/>
  <c r="F242" i="7"/>
  <c r="E242" i="7"/>
  <c r="D242" i="7"/>
  <c r="C242" i="7"/>
  <c r="B242" i="7"/>
  <c r="J241" i="7"/>
  <c r="K241" i="7" s="1"/>
  <c r="I241" i="7"/>
  <c r="H241" i="7"/>
  <c r="F241" i="7"/>
  <c r="E241" i="7"/>
  <c r="D241" i="7"/>
  <c r="C241" i="7"/>
  <c r="B241" i="7"/>
  <c r="J240" i="7"/>
  <c r="K240" i="7" s="1"/>
  <c r="I240" i="7"/>
  <c r="H240" i="7"/>
  <c r="F240" i="7"/>
  <c r="E240" i="7"/>
  <c r="D240" i="7"/>
  <c r="C240" i="7"/>
  <c r="B240" i="7"/>
  <c r="J239" i="7"/>
  <c r="K239" i="7" s="1"/>
  <c r="I239" i="7"/>
  <c r="H239" i="7"/>
  <c r="F239" i="7"/>
  <c r="E239" i="7"/>
  <c r="D239" i="7"/>
  <c r="C239" i="7"/>
  <c r="B239" i="7"/>
  <c r="J238" i="7"/>
  <c r="K238" i="7" s="1"/>
  <c r="I238" i="7"/>
  <c r="H238" i="7"/>
  <c r="F238" i="7"/>
  <c r="E238" i="7"/>
  <c r="D238" i="7"/>
  <c r="C238" i="7"/>
  <c r="B238" i="7"/>
  <c r="K237" i="7"/>
  <c r="J237" i="7"/>
  <c r="I237" i="7"/>
  <c r="H237" i="7"/>
  <c r="F237" i="7"/>
  <c r="E237" i="7"/>
  <c r="D237" i="7"/>
  <c r="C237" i="7"/>
  <c r="B237" i="7"/>
  <c r="J236" i="7"/>
  <c r="K236" i="7" s="1"/>
  <c r="I236" i="7"/>
  <c r="H236" i="7"/>
  <c r="F236" i="7"/>
  <c r="E236" i="7"/>
  <c r="D236" i="7"/>
  <c r="C236" i="7"/>
  <c r="B236" i="7"/>
  <c r="J235" i="7"/>
  <c r="K235" i="7" s="1"/>
  <c r="I235" i="7"/>
  <c r="H235" i="7"/>
  <c r="F235" i="7"/>
  <c r="E235" i="7"/>
  <c r="D235" i="7"/>
  <c r="C235" i="7"/>
  <c r="B235" i="7"/>
  <c r="J234" i="7"/>
  <c r="K234" i="7" s="1"/>
  <c r="I234" i="7"/>
  <c r="H234" i="7"/>
  <c r="F234" i="7"/>
  <c r="E234" i="7"/>
  <c r="D234" i="7"/>
  <c r="C234" i="7"/>
  <c r="B234" i="7"/>
  <c r="J233" i="7"/>
  <c r="K233" i="7" s="1"/>
  <c r="I233" i="7"/>
  <c r="H233" i="7"/>
  <c r="F233" i="7"/>
  <c r="E233" i="7"/>
  <c r="D233" i="7"/>
  <c r="C233" i="7"/>
  <c r="B233" i="7"/>
  <c r="J232" i="7"/>
  <c r="K232" i="7" s="1"/>
  <c r="I232" i="7"/>
  <c r="H232" i="7"/>
  <c r="F232" i="7"/>
  <c r="E232" i="7"/>
  <c r="D232" i="7"/>
  <c r="C232" i="7"/>
  <c r="B232" i="7"/>
  <c r="J231" i="7"/>
  <c r="K231" i="7" s="1"/>
  <c r="I231" i="7"/>
  <c r="H231" i="7"/>
  <c r="F231" i="7"/>
  <c r="E231" i="7"/>
  <c r="D231" i="7"/>
  <c r="C231" i="7"/>
  <c r="B231" i="7"/>
  <c r="J230" i="7"/>
  <c r="K230" i="7" s="1"/>
  <c r="I230" i="7"/>
  <c r="H230" i="7"/>
  <c r="F230" i="7"/>
  <c r="E230" i="7"/>
  <c r="D230" i="7"/>
  <c r="C230" i="7"/>
  <c r="B230" i="7"/>
  <c r="J229" i="7"/>
  <c r="K229" i="7" s="1"/>
  <c r="I229" i="7"/>
  <c r="H229" i="7"/>
  <c r="F229" i="7"/>
  <c r="E229" i="7"/>
  <c r="D229" i="7"/>
  <c r="C229" i="7"/>
  <c r="B229" i="7"/>
  <c r="J228" i="7"/>
  <c r="K228" i="7" s="1"/>
  <c r="I228" i="7"/>
  <c r="H228" i="7"/>
  <c r="F228" i="7"/>
  <c r="E228" i="7"/>
  <c r="D228" i="7"/>
  <c r="C228" i="7"/>
  <c r="B228" i="7"/>
  <c r="K227" i="7"/>
  <c r="J227" i="7"/>
  <c r="I227" i="7"/>
  <c r="H227" i="7"/>
  <c r="F227" i="7"/>
  <c r="E227" i="7"/>
  <c r="D227" i="7"/>
  <c r="C227" i="7"/>
  <c r="B227" i="7"/>
  <c r="J226" i="7"/>
  <c r="K226" i="7" s="1"/>
  <c r="I226" i="7"/>
  <c r="H226" i="7"/>
  <c r="F226" i="7"/>
  <c r="E226" i="7"/>
  <c r="D226" i="7"/>
  <c r="C226" i="7"/>
  <c r="B226" i="7"/>
  <c r="D225" i="7"/>
  <c r="D224" i="7"/>
  <c r="J223" i="7"/>
  <c r="K223" i="7" s="1"/>
  <c r="I223" i="7"/>
  <c r="H223" i="7"/>
  <c r="F223" i="7"/>
  <c r="E223" i="7"/>
  <c r="D223" i="7"/>
  <c r="C223" i="7"/>
  <c r="B223" i="7"/>
  <c r="J222" i="7"/>
  <c r="K222" i="7" s="1"/>
  <c r="I222" i="7"/>
  <c r="H222" i="7"/>
  <c r="F222" i="7"/>
  <c r="E222" i="7"/>
  <c r="D222" i="7"/>
  <c r="C222" i="7"/>
  <c r="B222" i="7"/>
  <c r="J221" i="7"/>
  <c r="K221" i="7" s="1"/>
  <c r="I221" i="7"/>
  <c r="H221" i="7"/>
  <c r="F221" i="7"/>
  <c r="E221" i="7"/>
  <c r="D221" i="7"/>
  <c r="C221" i="7"/>
  <c r="B221" i="7"/>
  <c r="K220" i="7"/>
  <c r="J220" i="7"/>
  <c r="I220" i="7"/>
  <c r="H220" i="7"/>
  <c r="F220" i="7"/>
  <c r="E220" i="7"/>
  <c r="D220" i="7"/>
  <c r="C220" i="7"/>
  <c r="B220" i="7"/>
  <c r="J219" i="7"/>
  <c r="K219" i="7" s="1"/>
  <c r="I219" i="7"/>
  <c r="H219" i="7"/>
  <c r="F219" i="7"/>
  <c r="E219" i="7"/>
  <c r="D219" i="7"/>
  <c r="C219" i="7"/>
  <c r="B219" i="7"/>
  <c r="J218" i="7"/>
  <c r="K218" i="7" s="1"/>
  <c r="I218" i="7"/>
  <c r="H218" i="7"/>
  <c r="F218" i="7"/>
  <c r="E218" i="7"/>
  <c r="D218" i="7"/>
  <c r="C218" i="7"/>
  <c r="B218" i="7"/>
  <c r="D217" i="7"/>
  <c r="D216" i="7"/>
  <c r="J215" i="7"/>
  <c r="K215" i="7" s="1"/>
  <c r="I215" i="7"/>
  <c r="H215" i="7"/>
  <c r="F215" i="7"/>
  <c r="E215" i="7"/>
  <c r="D215" i="7"/>
  <c r="C215" i="7"/>
  <c r="B215" i="7"/>
  <c r="J214" i="7"/>
  <c r="K214" i="7" s="1"/>
  <c r="I214" i="7"/>
  <c r="H214" i="7"/>
  <c r="F214" i="7"/>
  <c r="E214" i="7"/>
  <c r="D214" i="7"/>
  <c r="C214" i="7"/>
  <c r="B214" i="7"/>
  <c r="D213" i="7"/>
  <c r="D212" i="7"/>
  <c r="J211" i="7"/>
  <c r="K211" i="7" s="1"/>
  <c r="K212" i="7" s="1"/>
  <c r="I211" i="7"/>
  <c r="H211" i="7"/>
  <c r="F211" i="7"/>
  <c r="E211" i="7"/>
  <c r="D211" i="7"/>
  <c r="C211" i="7"/>
  <c r="B211" i="7"/>
  <c r="D210" i="7"/>
  <c r="D209" i="7"/>
  <c r="J208" i="7"/>
  <c r="K208" i="7" s="1"/>
  <c r="I208" i="7"/>
  <c r="H208" i="7"/>
  <c r="F208" i="7"/>
  <c r="E208" i="7"/>
  <c r="D208" i="7"/>
  <c r="C208" i="7"/>
  <c r="B208" i="7"/>
  <c r="J207" i="7"/>
  <c r="K207" i="7" s="1"/>
  <c r="K209" i="7" s="1"/>
  <c r="I207" i="7"/>
  <c r="H207" i="7"/>
  <c r="F207" i="7"/>
  <c r="E207" i="7"/>
  <c r="D207" i="7"/>
  <c r="C207" i="7"/>
  <c r="B207" i="7"/>
  <c r="D206" i="7"/>
  <c r="D205" i="7"/>
  <c r="J204" i="7"/>
  <c r="K204" i="7" s="1"/>
  <c r="K205" i="7" s="1"/>
  <c r="I204" i="7"/>
  <c r="H204" i="7"/>
  <c r="F204" i="7"/>
  <c r="E204" i="7"/>
  <c r="D204" i="7"/>
  <c r="C204" i="7"/>
  <c r="B204" i="7"/>
  <c r="D203" i="7"/>
  <c r="D202" i="7"/>
  <c r="J201" i="7"/>
  <c r="K201" i="7" s="1"/>
  <c r="K202" i="7" s="1"/>
  <c r="I201" i="7"/>
  <c r="H201" i="7"/>
  <c r="F201" i="7"/>
  <c r="E201" i="7"/>
  <c r="D201" i="7"/>
  <c r="C201" i="7"/>
  <c r="B201" i="7"/>
  <c r="D200" i="7"/>
  <c r="D199" i="7"/>
  <c r="J198" i="7"/>
  <c r="K198" i="7" s="1"/>
  <c r="K199" i="7" s="1"/>
  <c r="I198" i="7"/>
  <c r="H198" i="7"/>
  <c r="F198" i="7"/>
  <c r="E198" i="7"/>
  <c r="D198" i="7"/>
  <c r="C198" i="7"/>
  <c r="B198" i="7"/>
  <c r="D197" i="7"/>
  <c r="D196" i="7"/>
  <c r="J195" i="7"/>
  <c r="K195" i="7" s="1"/>
  <c r="K196" i="7" s="1"/>
  <c r="I195" i="7"/>
  <c r="H195" i="7"/>
  <c r="F195" i="7"/>
  <c r="E195" i="7"/>
  <c r="D195" i="7"/>
  <c r="C195" i="7"/>
  <c r="B195" i="7"/>
  <c r="D194" i="7"/>
  <c r="D193" i="7"/>
  <c r="J192" i="7"/>
  <c r="K192" i="7" s="1"/>
  <c r="I192" i="7"/>
  <c r="H192" i="7"/>
  <c r="F192" i="7"/>
  <c r="E192" i="7"/>
  <c r="D192" i="7"/>
  <c r="C192" i="7"/>
  <c r="B192" i="7"/>
  <c r="J191" i="7"/>
  <c r="K191" i="7" s="1"/>
  <c r="I191" i="7"/>
  <c r="H191" i="7"/>
  <c r="F191" i="7"/>
  <c r="E191" i="7"/>
  <c r="D191" i="7"/>
  <c r="C191" i="7"/>
  <c r="B191" i="7"/>
  <c r="D190" i="7"/>
  <c r="D189" i="7"/>
  <c r="J188" i="7"/>
  <c r="K188" i="7" s="1"/>
  <c r="I188" i="7"/>
  <c r="H188" i="7"/>
  <c r="F188" i="7"/>
  <c r="E188" i="7"/>
  <c r="D188" i="7"/>
  <c r="C188" i="7"/>
  <c r="B188" i="7"/>
  <c r="J187" i="7"/>
  <c r="K187" i="7" s="1"/>
  <c r="I187" i="7"/>
  <c r="H187" i="7"/>
  <c r="F187" i="7"/>
  <c r="E187" i="7"/>
  <c r="D187" i="7"/>
  <c r="C187" i="7"/>
  <c r="B187" i="7"/>
  <c r="J186" i="7"/>
  <c r="K186" i="7" s="1"/>
  <c r="I186" i="7"/>
  <c r="H186" i="7"/>
  <c r="F186" i="7"/>
  <c r="E186" i="7"/>
  <c r="D186" i="7"/>
  <c r="C186" i="7"/>
  <c r="B186" i="7"/>
  <c r="D185" i="7"/>
  <c r="D184" i="7"/>
  <c r="J183" i="7"/>
  <c r="K183" i="7" s="1"/>
  <c r="I183" i="7"/>
  <c r="H183" i="7"/>
  <c r="F183" i="7"/>
  <c r="E183" i="7"/>
  <c r="D183" i="7"/>
  <c r="C183" i="7"/>
  <c r="B183" i="7"/>
  <c r="K182" i="7"/>
  <c r="J182" i="7"/>
  <c r="I182" i="7"/>
  <c r="H182" i="7"/>
  <c r="F182" i="7"/>
  <c r="E182" i="7"/>
  <c r="D182" i="7"/>
  <c r="C182" i="7"/>
  <c r="B182" i="7"/>
  <c r="J181" i="7"/>
  <c r="K181" i="7" s="1"/>
  <c r="I181" i="7"/>
  <c r="H181" i="7"/>
  <c r="F181" i="7"/>
  <c r="E181" i="7"/>
  <c r="D181" i="7"/>
  <c r="C181" i="7"/>
  <c r="B181" i="7"/>
  <c r="J180" i="7"/>
  <c r="K180" i="7" s="1"/>
  <c r="I180" i="7"/>
  <c r="H180" i="7"/>
  <c r="F180" i="7"/>
  <c r="E180" i="7"/>
  <c r="D180" i="7"/>
  <c r="C180" i="7"/>
  <c r="B180" i="7"/>
  <c r="J179" i="7"/>
  <c r="K179" i="7" s="1"/>
  <c r="I179" i="7"/>
  <c r="H179" i="7"/>
  <c r="F179" i="7"/>
  <c r="E179" i="7"/>
  <c r="D179" i="7"/>
  <c r="C179" i="7"/>
  <c r="B179" i="7"/>
  <c r="J178" i="7"/>
  <c r="K178" i="7" s="1"/>
  <c r="I178" i="7"/>
  <c r="H178" i="7"/>
  <c r="F178" i="7"/>
  <c r="E178" i="7"/>
  <c r="D178" i="7"/>
  <c r="C178" i="7"/>
  <c r="B178" i="7"/>
  <c r="J177" i="7"/>
  <c r="K177" i="7" s="1"/>
  <c r="I177" i="7"/>
  <c r="H177" i="7"/>
  <c r="F177" i="7"/>
  <c r="E177" i="7"/>
  <c r="D177" i="7"/>
  <c r="C177" i="7"/>
  <c r="B177" i="7"/>
  <c r="J176" i="7"/>
  <c r="K176" i="7" s="1"/>
  <c r="I176" i="7"/>
  <c r="H176" i="7"/>
  <c r="F176" i="7"/>
  <c r="E176" i="7"/>
  <c r="D176" i="7"/>
  <c r="C176" i="7"/>
  <c r="B176" i="7"/>
  <c r="D175" i="7"/>
  <c r="D174" i="7"/>
  <c r="J173" i="7"/>
  <c r="K173" i="7" s="1"/>
  <c r="I173" i="7"/>
  <c r="H173" i="7"/>
  <c r="F173" i="7"/>
  <c r="E173" i="7"/>
  <c r="D173" i="7"/>
  <c r="C173" i="7"/>
  <c r="B173" i="7"/>
  <c r="J172" i="7"/>
  <c r="K172" i="7" s="1"/>
  <c r="I172" i="7"/>
  <c r="H172" i="7"/>
  <c r="F172" i="7"/>
  <c r="E172" i="7"/>
  <c r="D172" i="7"/>
  <c r="C172" i="7"/>
  <c r="B172" i="7"/>
  <c r="J171" i="7"/>
  <c r="K171" i="7" s="1"/>
  <c r="I171" i="7"/>
  <c r="H171" i="7"/>
  <c r="F171" i="7"/>
  <c r="E171" i="7"/>
  <c r="D171" i="7"/>
  <c r="C171" i="7"/>
  <c r="B171" i="7"/>
  <c r="J170" i="7"/>
  <c r="K170" i="7" s="1"/>
  <c r="I170" i="7"/>
  <c r="H170" i="7"/>
  <c r="F170" i="7"/>
  <c r="E170" i="7"/>
  <c r="D170" i="7"/>
  <c r="C170" i="7"/>
  <c r="B170" i="7"/>
  <c r="K169" i="7"/>
  <c r="J169" i="7"/>
  <c r="I169" i="7"/>
  <c r="H169" i="7"/>
  <c r="F169" i="7"/>
  <c r="E169" i="7"/>
  <c r="D169" i="7"/>
  <c r="C169" i="7"/>
  <c r="B169" i="7"/>
  <c r="D168" i="7"/>
  <c r="D167" i="7"/>
  <c r="J166" i="7"/>
  <c r="K166" i="7" s="1"/>
  <c r="I166" i="7"/>
  <c r="H166" i="7"/>
  <c r="F166" i="7"/>
  <c r="E166" i="7"/>
  <c r="D166" i="7"/>
  <c r="C166" i="7"/>
  <c r="B166" i="7"/>
  <c r="J165" i="7"/>
  <c r="K165" i="7" s="1"/>
  <c r="I165" i="7"/>
  <c r="H165" i="7"/>
  <c r="F165" i="7"/>
  <c r="E165" i="7"/>
  <c r="D165" i="7"/>
  <c r="C165" i="7"/>
  <c r="B165" i="7"/>
  <c r="J164" i="7"/>
  <c r="K164" i="7" s="1"/>
  <c r="I164" i="7"/>
  <c r="H164" i="7"/>
  <c r="F164" i="7"/>
  <c r="E164" i="7"/>
  <c r="D164" i="7"/>
  <c r="C164" i="7"/>
  <c r="B164" i="7"/>
  <c r="J163" i="7"/>
  <c r="K163" i="7" s="1"/>
  <c r="I163" i="7"/>
  <c r="H163" i="7"/>
  <c r="F163" i="7"/>
  <c r="E163" i="7"/>
  <c r="D163" i="7"/>
  <c r="C163" i="7"/>
  <c r="B163" i="7"/>
  <c r="J162" i="7"/>
  <c r="K162" i="7" s="1"/>
  <c r="I162" i="7"/>
  <c r="H162" i="7"/>
  <c r="F162" i="7"/>
  <c r="E162" i="7"/>
  <c r="D162" i="7"/>
  <c r="C162" i="7"/>
  <c r="B162" i="7"/>
  <c r="J161" i="7"/>
  <c r="K161" i="7" s="1"/>
  <c r="I161" i="7"/>
  <c r="H161" i="7"/>
  <c r="F161" i="7"/>
  <c r="E161" i="7"/>
  <c r="D161" i="7"/>
  <c r="C161" i="7"/>
  <c r="B161" i="7"/>
  <c r="J160" i="7"/>
  <c r="K160" i="7" s="1"/>
  <c r="I160" i="7"/>
  <c r="H160" i="7"/>
  <c r="F160" i="7"/>
  <c r="E160" i="7"/>
  <c r="D160" i="7"/>
  <c r="C160" i="7"/>
  <c r="B160" i="7"/>
  <c r="J159" i="7"/>
  <c r="K159" i="7" s="1"/>
  <c r="I159" i="7"/>
  <c r="H159" i="7"/>
  <c r="F159" i="7"/>
  <c r="E159" i="7"/>
  <c r="D159" i="7"/>
  <c r="C159" i="7"/>
  <c r="B159" i="7"/>
  <c r="J158" i="7"/>
  <c r="K158" i="7" s="1"/>
  <c r="I158" i="7"/>
  <c r="H158" i="7"/>
  <c r="F158" i="7"/>
  <c r="E158" i="7"/>
  <c r="D158" i="7"/>
  <c r="C158" i="7"/>
  <c r="B158" i="7"/>
  <c r="J157" i="7"/>
  <c r="K157" i="7" s="1"/>
  <c r="I157" i="7"/>
  <c r="H157" i="7"/>
  <c r="F157" i="7"/>
  <c r="E157" i="7"/>
  <c r="D157" i="7"/>
  <c r="C157" i="7"/>
  <c r="B157" i="7"/>
  <c r="K156" i="7"/>
  <c r="J156" i="7"/>
  <c r="I156" i="7"/>
  <c r="H156" i="7"/>
  <c r="F156" i="7"/>
  <c r="E156" i="7"/>
  <c r="D156" i="7"/>
  <c r="C156" i="7"/>
  <c r="B156" i="7"/>
  <c r="J155" i="7"/>
  <c r="K155" i="7" s="1"/>
  <c r="I155" i="7"/>
  <c r="H155" i="7"/>
  <c r="F155" i="7"/>
  <c r="E155" i="7"/>
  <c r="D155" i="7"/>
  <c r="C155" i="7"/>
  <c r="B155" i="7"/>
  <c r="D154" i="7"/>
  <c r="D153" i="7"/>
  <c r="J152" i="7"/>
  <c r="K152" i="7" s="1"/>
  <c r="I152" i="7"/>
  <c r="H152" i="7"/>
  <c r="F152" i="7"/>
  <c r="E152" i="7"/>
  <c r="D152" i="7"/>
  <c r="C152" i="7"/>
  <c r="B152" i="7"/>
  <c r="J151" i="7"/>
  <c r="K151" i="7" s="1"/>
  <c r="I151" i="7"/>
  <c r="H151" i="7"/>
  <c r="F151" i="7"/>
  <c r="E151" i="7"/>
  <c r="D151" i="7"/>
  <c r="C151" i="7"/>
  <c r="B151" i="7"/>
  <c r="J150" i="7"/>
  <c r="K150" i="7" s="1"/>
  <c r="I150" i="7"/>
  <c r="H150" i="7"/>
  <c r="F150" i="7"/>
  <c r="E150" i="7"/>
  <c r="D150" i="7"/>
  <c r="C150" i="7"/>
  <c r="B150" i="7"/>
  <c r="J149" i="7"/>
  <c r="K149" i="7" s="1"/>
  <c r="I149" i="7"/>
  <c r="H149" i="7"/>
  <c r="F149" i="7"/>
  <c r="E149" i="7"/>
  <c r="D149" i="7"/>
  <c r="C149" i="7"/>
  <c r="B149" i="7"/>
  <c r="J148" i="7"/>
  <c r="K148" i="7" s="1"/>
  <c r="I148" i="7"/>
  <c r="H148" i="7"/>
  <c r="F148" i="7"/>
  <c r="E148" i="7"/>
  <c r="D148" i="7"/>
  <c r="C148" i="7"/>
  <c r="B148" i="7"/>
  <c r="D147" i="7"/>
  <c r="D146" i="7"/>
  <c r="J145" i="7"/>
  <c r="K145" i="7" s="1"/>
  <c r="I145" i="7"/>
  <c r="H145" i="7"/>
  <c r="F145" i="7"/>
  <c r="E145" i="7"/>
  <c r="D145" i="7"/>
  <c r="C145" i="7"/>
  <c r="B145" i="7"/>
  <c r="J144" i="7"/>
  <c r="K144" i="7" s="1"/>
  <c r="I144" i="7"/>
  <c r="H144" i="7"/>
  <c r="F144" i="7"/>
  <c r="E144" i="7"/>
  <c r="D144" i="7"/>
  <c r="C144" i="7"/>
  <c r="B144" i="7"/>
  <c r="J143" i="7"/>
  <c r="K143" i="7" s="1"/>
  <c r="I143" i="7"/>
  <c r="H143" i="7"/>
  <c r="F143" i="7"/>
  <c r="E143" i="7"/>
  <c r="D143" i="7"/>
  <c r="C143" i="7"/>
  <c r="B143" i="7"/>
  <c r="J142" i="7"/>
  <c r="K142" i="7" s="1"/>
  <c r="I142" i="7"/>
  <c r="H142" i="7"/>
  <c r="F142" i="7"/>
  <c r="E142" i="7"/>
  <c r="D142" i="7"/>
  <c r="C142" i="7"/>
  <c r="B142" i="7"/>
  <c r="J141" i="7"/>
  <c r="K141" i="7" s="1"/>
  <c r="I141" i="7"/>
  <c r="H141" i="7"/>
  <c r="F141" i="7"/>
  <c r="E141" i="7"/>
  <c r="D141" i="7"/>
  <c r="C141" i="7"/>
  <c r="B141" i="7"/>
  <c r="J140" i="7"/>
  <c r="K140" i="7" s="1"/>
  <c r="I140" i="7"/>
  <c r="H140" i="7"/>
  <c r="F140" i="7"/>
  <c r="E140" i="7"/>
  <c r="D140" i="7"/>
  <c r="C140" i="7"/>
  <c r="B140" i="7"/>
  <c r="J139" i="7"/>
  <c r="K139" i="7" s="1"/>
  <c r="I139" i="7"/>
  <c r="H139" i="7"/>
  <c r="F139" i="7"/>
  <c r="E139" i="7"/>
  <c r="D139" i="7"/>
  <c r="C139" i="7"/>
  <c r="B139" i="7"/>
  <c r="J138" i="7"/>
  <c r="K138" i="7" s="1"/>
  <c r="I138" i="7"/>
  <c r="H138" i="7"/>
  <c r="F138" i="7"/>
  <c r="E138" i="7"/>
  <c r="D138" i="7"/>
  <c r="C138" i="7"/>
  <c r="B138" i="7"/>
  <c r="J137" i="7"/>
  <c r="K137" i="7" s="1"/>
  <c r="I137" i="7"/>
  <c r="H137" i="7"/>
  <c r="F137" i="7"/>
  <c r="E137" i="7"/>
  <c r="D137" i="7"/>
  <c r="C137" i="7"/>
  <c r="B137" i="7"/>
  <c r="J136" i="7"/>
  <c r="K136" i="7" s="1"/>
  <c r="I136" i="7"/>
  <c r="H136" i="7"/>
  <c r="F136" i="7"/>
  <c r="E136" i="7"/>
  <c r="D136" i="7"/>
  <c r="C136" i="7"/>
  <c r="B136" i="7"/>
  <c r="J135" i="7"/>
  <c r="K135" i="7" s="1"/>
  <c r="I135" i="7"/>
  <c r="H135" i="7"/>
  <c r="F135" i="7"/>
  <c r="E135" i="7"/>
  <c r="D135" i="7"/>
  <c r="C135" i="7"/>
  <c r="B135" i="7"/>
  <c r="J134" i="7"/>
  <c r="K134" i="7" s="1"/>
  <c r="I134" i="7"/>
  <c r="H134" i="7"/>
  <c r="F134" i="7"/>
  <c r="E134" i="7"/>
  <c r="D134" i="7"/>
  <c r="C134" i="7"/>
  <c r="B134" i="7"/>
  <c r="J133" i="7"/>
  <c r="K133" i="7" s="1"/>
  <c r="I133" i="7"/>
  <c r="H133" i="7"/>
  <c r="F133" i="7"/>
  <c r="E133" i="7"/>
  <c r="D133" i="7"/>
  <c r="C133" i="7"/>
  <c r="B133" i="7"/>
  <c r="J132" i="7"/>
  <c r="K132" i="7" s="1"/>
  <c r="I132" i="7"/>
  <c r="H132" i="7"/>
  <c r="F132" i="7"/>
  <c r="E132" i="7"/>
  <c r="D132" i="7"/>
  <c r="C132" i="7"/>
  <c r="B132" i="7"/>
  <c r="J131" i="7"/>
  <c r="K131" i="7" s="1"/>
  <c r="I131" i="7"/>
  <c r="H131" i="7"/>
  <c r="F131" i="7"/>
  <c r="E131" i="7"/>
  <c r="D131" i="7"/>
  <c r="C131" i="7"/>
  <c r="B131" i="7"/>
  <c r="J130" i="7"/>
  <c r="K130" i="7" s="1"/>
  <c r="I130" i="7"/>
  <c r="H130" i="7"/>
  <c r="F130" i="7"/>
  <c r="E130" i="7"/>
  <c r="D130" i="7"/>
  <c r="C130" i="7"/>
  <c r="B130" i="7"/>
  <c r="J129" i="7"/>
  <c r="K129" i="7" s="1"/>
  <c r="I129" i="7"/>
  <c r="H129" i="7"/>
  <c r="F129" i="7"/>
  <c r="E129" i="7"/>
  <c r="D129" i="7"/>
  <c r="C129" i="7"/>
  <c r="B129" i="7"/>
  <c r="J128" i="7"/>
  <c r="K128" i="7" s="1"/>
  <c r="I128" i="7"/>
  <c r="H128" i="7"/>
  <c r="F128" i="7"/>
  <c r="E128" i="7"/>
  <c r="D128" i="7"/>
  <c r="C128" i="7"/>
  <c r="B128" i="7"/>
  <c r="J127" i="7"/>
  <c r="K127" i="7" s="1"/>
  <c r="I127" i="7"/>
  <c r="H127" i="7"/>
  <c r="F127" i="7"/>
  <c r="E127" i="7"/>
  <c r="D127" i="7"/>
  <c r="C127" i="7"/>
  <c r="B127" i="7"/>
  <c r="K126" i="7"/>
  <c r="J126" i="7"/>
  <c r="I126" i="7"/>
  <c r="H126" i="7"/>
  <c r="F126" i="7"/>
  <c r="E126" i="7"/>
  <c r="D126" i="7"/>
  <c r="C126" i="7"/>
  <c r="B126" i="7"/>
  <c r="J125" i="7"/>
  <c r="K125" i="7" s="1"/>
  <c r="I125" i="7"/>
  <c r="H125" i="7"/>
  <c r="F125" i="7"/>
  <c r="E125" i="7"/>
  <c r="D125" i="7"/>
  <c r="C125" i="7"/>
  <c r="B125" i="7"/>
  <c r="J124" i="7"/>
  <c r="K124" i="7" s="1"/>
  <c r="I124" i="7"/>
  <c r="H124" i="7"/>
  <c r="F124" i="7"/>
  <c r="E124" i="7"/>
  <c r="D124" i="7"/>
  <c r="C124" i="7"/>
  <c r="B124" i="7"/>
  <c r="J123" i="7"/>
  <c r="K123" i="7" s="1"/>
  <c r="I123" i="7"/>
  <c r="H123" i="7"/>
  <c r="F123" i="7"/>
  <c r="E123" i="7"/>
  <c r="D123" i="7"/>
  <c r="C123" i="7"/>
  <c r="B123" i="7"/>
  <c r="J122" i="7"/>
  <c r="K122" i="7" s="1"/>
  <c r="I122" i="7"/>
  <c r="H122" i="7"/>
  <c r="F122" i="7"/>
  <c r="E122" i="7"/>
  <c r="D122" i="7"/>
  <c r="C122" i="7"/>
  <c r="B122" i="7"/>
  <c r="J121" i="7"/>
  <c r="K121" i="7" s="1"/>
  <c r="I121" i="7"/>
  <c r="H121" i="7"/>
  <c r="F121" i="7"/>
  <c r="E121" i="7"/>
  <c r="D121" i="7"/>
  <c r="C121" i="7"/>
  <c r="B121" i="7"/>
  <c r="J120" i="7"/>
  <c r="K120" i="7" s="1"/>
  <c r="I120" i="7"/>
  <c r="H120" i="7"/>
  <c r="F120" i="7"/>
  <c r="E120" i="7"/>
  <c r="D120" i="7"/>
  <c r="C120" i="7"/>
  <c r="B120" i="7"/>
  <c r="D119" i="7"/>
  <c r="D118" i="7"/>
  <c r="J117" i="7"/>
  <c r="K117" i="7" s="1"/>
  <c r="I117" i="7"/>
  <c r="H117" i="7"/>
  <c r="F117" i="7"/>
  <c r="E117" i="7"/>
  <c r="D117" i="7"/>
  <c r="C117" i="7"/>
  <c r="B117" i="7"/>
  <c r="J116" i="7"/>
  <c r="K116" i="7" s="1"/>
  <c r="I116" i="7"/>
  <c r="H116" i="7"/>
  <c r="F116" i="7"/>
  <c r="E116" i="7"/>
  <c r="D116" i="7"/>
  <c r="C116" i="7"/>
  <c r="B116" i="7"/>
  <c r="J115" i="7"/>
  <c r="K115" i="7" s="1"/>
  <c r="I115" i="7"/>
  <c r="H115" i="7"/>
  <c r="F115" i="7"/>
  <c r="E115" i="7"/>
  <c r="D115" i="7"/>
  <c r="C115" i="7"/>
  <c r="B115" i="7"/>
  <c r="J114" i="7"/>
  <c r="K114" i="7" s="1"/>
  <c r="I114" i="7"/>
  <c r="H114" i="7"/>
  <c r="F114" i="7"/>
  <c r="E114" i="7"/>
  <c r="D114" i="7"/>
  <c r="C114" i="7"/>
  <c r="B114" i="7"/>
  <c r="J113" i="7"/>
  <c r="K113" i="7" s="1"/>
  <c r="I113" i="7"/>
  <c r="H113" i="7"/>
  <c r="F113" i="7"/>
  <c r="E113" i="7"/>
  <c r="D113" i="7"/>
  <c r="C113" i="7"/>
  <c r="B113" i="7"/>
  <c r="J112" i="7"/>
  <c r="K112" i="7" s="1"/>
  <c r="I112" i="7"/>
  <c r="H112" i="7"/>
  <c r="F112" i="7"/>
  <c r="E112" i="7"/>
  <c r="D112" i="7"/>
  <c r="C112" i="7"/>
  <c r="B112" i="7"/>
  <c r="J111" i="7"/>
  <c r="K111" i="7" s="1"/>
  <c r="I111" i="7"/>
  <c r="H111" i="7"/>
  <c r="F111" i="7"/>
  <c r="E111" i="7"/>
  <c r="D111" i="7"/>
  <c r="C111" i="7"/>
  <c r="B111" i="7"/>
  <c r="J110" i="7"/>
  <c r="K110" i="7" s="1"/>
  <c r="I110" i="7"/>
  <c r="H110" i="7"/>
  <c r="F110" i="7"/>
  <c r="E110" i="7"/>
  <c r="D110" i="7"/>
  <c r="C110" i="7"/>
  <c r="B110" i="7"/>
  <c r="J109" i="7"/>
  <c r="K109" i="7" s="1"/>
  <c r="I109" i="7"/>
  <c r="H109" i="7"/>
  <c r="F109" i="7"/>
  <c r="E109" i="7"/>
  <c r="D109" i="7"/>
  <c r="C109" i="7"/>
  <c r="B109" i="7"/>
  <c r="J108" i="7"/>
  <c r="K108" i="7" s="1"/>
  <c r="I108" i="7"/>
  <c r="H108" i="7"/>
  <c r="F108" i="7"/>
  <c r="E108" i="7"/>
  <c r="D108" i="7"/>
  <c r="C108" i="7"/>
  <c r="B108" i="7"/>
  <c r="J107" i="7"/>
  <c r="K107" i="7" s="1"/>
  <c r="I107" i="7"/>
  <c r="H107" i="7"/>
  <c r="F107" i="7"/>
  <c r="E107" i="7"/>
  <c r="D107" i="7"/>
  <c r="C107" i="7"/>
  <c r="B107" i="7"/>
  <c r="J106" i="7"/>
  <c r="K106" i="7" s="1"/>
  <c r="I106" i="7"/>
  <c r="H106" i="7"/>
  <c r="F106" i="7"/>
  <c r="E106" i="7"/>
  <c r="D106" i="7"/>
  <c r="C106" i="7"/>
  <c r="B106" i="7"/>
  <c r="K105" i="7"/>
  <c r="J105" i="7"/>
  <c r="I105" i="7"/>
  <c r="H105" i="7"/>
  <c r="F105" i="7"/>
  <c r="E105" i="7"/>
  <c r="D105" i="7"/>
  <c r="C105" i="7"/>
  <c r="B105" i="7"/>
  <c r="J104" i="7"/>
  <c r="K104" i="7" s="1"/>
  <c r="I104" i="7"/>
  <c r="H104" i="7"/>
  <c r="F104" i="7"/>
  <c r="E104" i="7"/>
  <c r="D104" i="7"/>
  <c r="C104" i="7"/>
  <c r="B104" i="7"/>
  <c r="J103" i="7"/>
  <c r="K103" i="7" s="1"/>
  <c r="I103" i="7"/>
  <c r="H103" i="7"/>
  <c r="F103" i="7"/>
  <c r="E103" i="7"/>
  <c r="D103" i="7"/>
  <c r="C103" i="7"/>
  <c r="B103" i="7"/>
  <c r="J102" i="7"/>
  <c r="K102" i="7" s="1"/>
  <c r="I102" i="7"/>
  <c r="H102" i="7"/>
  <c r="F102" i="7"/>
  <c r="E102" i="7"/>
  <c r="D102" i="7"/>
  <c r="C102" i="7"/>
  <c r="B102" i="7"/>
  <c r="J101" i="7"/>
  <c r="K101" i="7" s="1"/>
  <c r="I101" i="7"/>
  <c r="H101" i="7"/>
  <c r="F101" i="7"/>
  <c r="E101" i="7"/>
  <c r="D101" i="7"/>
  <c r="C101" i="7"/>
  <c r="B101" i="7"/>
  <c r="J100" i="7"/>
  <c r="K100" i="7" s="1"/>
  <c r="I100" i="7"/>
  <c r="H100" i="7"/>
  <c r="F100" i="7"/>
  <c r="E100" i="7"/>
  <c r="D100" i="7"/>
  <c r="C100" i="7"/>
  <c r="B100" i="7"/>
  <c r="J99" i="7"/>
  <c r="K99" i="7" s="1"/>
  <c r="I99" i="7"/>
  <c r="H99" i="7"/>
  <c r="F99" i="7"/>
  <c r="E99" i="7"/>
  <c r="D99" i="7"/>
  <c r="C99" i="7"/>
  <c r="B99" i="7"/>
  <c r="D98" i="7"/>
  <c r="D97" i="7"/>
  <c r="J96" i="7"/>
  <c r="K96" i="7" s="1"/>
  <c r="I96" i="7"/>
  <c r="H96" i="7"/>
  <c r="F96" i="7"/>
  <c r="E96" i="7"/>
  <c r="D96" i="7"/>
  <c r="C96" i="7"/>
  <c r="B96" i="7"/>
  <c r="J95" i="7"/>
  <c r="K95" i="7" s="1"/>
  <c r="I95" i="7"/>
  <c r="H95" i="7"/>
  <c r="F95" i="7"/>
  <c r="E95" i="7"/>
  <c r="D95" i="7"/>
  <c r="C95" i="7"/>
  <c r="B95" i="7"/>
  <c r="J94" i="7"/>
  <c r="K94" i="7" s="1"/>
  <c r="I94" i="7"/>
  <c r="H94" i="7"/>
  <c r="F94" i="7"/>
  <c r="E94" i="7"/>
  <c r="D94" i="7"/>
  <c r="C94" i="7"/>
  <c r="B94" i="7"/>
  <c r="J93" i="7"/>
  <c r="K93" i="7" s="1"/>
  <c r="I93" i="7"/>
  <c r="H93" i="7"/>
  <c r="F93" i="7"/>
  <c r="E93" i="7"/>
  <c r="D93" i="7"/>
  <c r="C93" i="7"/>
  <c r="B93" i="7"/>
  <c r="J92" i="7"/>
  <c r="K92" i="7" s="1"/>
  <c r="I92" i="7"/>
  <c r="H92" i="7"/>
  <c r="F92" i="7"/>
  <c r="E92" i="7"/>
  <c r="D92" i="7"/>
  <c r="C92" i="7"/>
  <c r="B92" i="7"/>
  <c r="J91" i="7"/>
  <c r="K91" i="7" s="1"/>
  <c r="I91" i="7"/>
  <c r="H91" i="7"/>
  <c r="F91" i="7"/>
  <c r="E91" i="7"/>
  <c r="D91" i="7"/>
  <c r="C91" i="7"/>
  <c r="B91" i="7"/>
  <c r="J90" i="7"/>
  <c r="K90" i="7" s="1"/>
  <c r="I90" i="7"/>
  <c r="H90" i="7"/>
  <c r="F90" i="7"/>
  <c r="E90" i="7"/>
  <c r="D90" i="7"/>
  <c r="C90" i="7"/>
  <c r="B90" i="7"/>
  <c r="J89" i="7"/>
  <c r="K89" i="7" s="1"/>
  <c r="I89" i="7"/>
  <c r="H89" i="7"/>
  <c r="F89" i="7"/>
  <c r="E89" i="7"/>
  <c r="D89" i="7"/>
  <c r="C89" i="7"/>
  <c r="B89" i="7"/>
  <c r="J88" i="7"/>
  <c r="K88" i="7" s="1"/>
  <c r="I88" i="7"/>
  <c r="H88" i="7"/>
  <c r="F88" i="7"/>
  <c r="E88" i="7"/>
  <c r="D88" i="7"/>
  <c r="C88" i="7"/>
  <c r="B88" i="7"/>
  <c r="J87" i="7"/>
  <c r="K87" i="7" s="1"/>
  <c r="I87" i="7"/>
  <c r="H87" i="7"/>
  <c r="F87" i="7"/>
  <c r="E87" i="7"/>
  <c r="D87" i="7"/>
  <c r="C87" i="7"/>
  <c r="B87" i="7"/>
  <c r="J86" i="7"/>
  <c r="K86" i="7" s="1"/>
  <c r="I86" i="7"/>
  <c r="H86" i="7"/>
  <c r="F86" i="7"/>
  <c r="E86" i="7"/>
  <c r="D86" i="7"/>
  <c r="C86" i="7"/>
  <c r="B86" i="7"/>
  <c r="J85" i="7"/>
  <c r="K85" i="7" s="1"/>
  <c r="I85" i="7"/>
  <c r="H85" i="7"/>
  <c r="F85" i="7"/>
  <c r="E85" i="7"/>
  <c r="D85" i="7"/>
  <c r="C85" i="7"/>
  <c r="B85" i="7"/>
  <c r="K84" i="7"/>
  <c r="J84" i="7"/>
  <c r="I84" i="7"/>
  <c r="H84" i="7"/>
  <c r="F84" i="7"/>
  <c r="E84" i="7"/>
  <c r="D84" i="7"/>
  <c r="C84" i="7"/>
  <c r="B84" i="7"/>
  <c r="J83" i="7"/>
  <c r="K83" i="7" s="1"/>
  <c r="I83" i="7"/>
  <c r="H83" i="7"/>
  <c r="F83" i="7"/>
  <c r="E83" i="7"/>
  <c r="D83" i="7"/>
  <c r="C83" i="7"/>
  <c r="B83" i="7"/>
  <c r="J82" i="7"/>
  <c r="K82" i="7" s="1"/>
  <c r="I82" i="7"/>
  <c r="H82" i="7"/>
  <c r="F82" i="7"/>
  <c r="E82" i="7"/>
  <c r="D82" i="7"/>
  <c r="C82" i="7"/>
  <c r="B82" i="7"/>
  <c r="J81" i="7"/>
  <c r="K81" i="7" s="1"/>
  <c r="I81" i="7"/>
  <c r="H81" i="7"/>
  <c r="F81" i="7"/>
  <c r="E81" i="7"/>
  <c r="D81" i="7"/>
  <c r="C81" i="7"/>
  <c r="B81" i="7"/>
  <c r="J80" i="7"/>
  <c r="K80" i="7" s="1"/>
  <c r="I80" i="7"/>
  <c r="H80" i="7"/>
  <c r="F80" i="7"/>
  <c r="E80" i="7"/>
  <c r="D80" i="7"/>
  <c r="C80" i="7"/>
  <c r="B80" i="7"/>
  <c r="J79" i="7"/>
  <c r="K79" i="7" s="1"/>
  <c r="I79" i="7"/>
  <c r="H79" i="7"/>
  <c r="F79" i="7"/>
  <c r="E79" i="7"/>
  <c r="D79" i="7"/>
  <c r="C79" i="7"/>
  <c r="B79" i="7"/>
  <c r="D78" i="7"/>
  <c r="D77" i="7"/>
  <c r="J76" i="7"/>
  <c r="K76" i="7" s="1"/>
  <c r="I76" i="7"/>
  <c r="H76" i="7"/>
  <c r="F76" i="7"/>
  <c r="E76" i="7"/>
  <c r="D76" i="7"/>
  <c r="C76" i="7"/>
  <c r="B76" i="7"/>
  <c r="J75" i="7"/>
  <c r="K75" i="7" s="1"/>
  <c r="I75" i="7"/>
  <c r="H75" i="7"/>
  <c r="F75" i="7"/>
  <c r="E75" i="7"/>
  <c r="D75" i="7"/>
  <c r="C75" i="7"/>
  <c r="B75" i="7"/>
  <c r="J74" i="7"/>
  <c r="K74" i="7" s="1"/>
  <c r="I74" i="7"/>
  <c r="H74" i="7"/>
  <c r="F74" i="7"/>
  <c r="E74" i="7"/>
  <c r="D74" i="7"/>
  <c r="C74" i="7"/>
  <c r="B74" i="7"/>
  <c r="J73" i="7"/>
  <c r="K73" i="7" s="1"/>
  <c r="I73" i="7"/>
  <c r="H73" i="7"/>
  <c r="F73" i="7"/>
  <c r="E73" i="7"/>
  <c r="D73" i="7"/>
  <c r="C73" i="7"/>
  <c r="B73" i="7"/>
  <c r="J72" i="7"/>
  <c r="K72" i="7" s="1"/>
  <c r="I72" i="7"/>
  <c r="H72" i="7"/>
  <c r="F72" i="7"/>
  <c r="E72" i="7"/>
  <c r="D72" i="7"/>
  <c r="C72" i="7"/>
  <c r="B72" i="7"/>
  <c r="J71" i="7"/>
  <c r="K71" i="7" s="1"/>
  <c r="I71" i="7"/>
  <c r="H71" i="7"/>
  <c r="F71" i="7"/>
  <c r="E71" i="7"/>
  <c r="D71" i="7"/>
  <c r="C71" i="7"/>
  <c r="B71" i="7"/>
  <c r="J70" i="7"/>
  <c r="K70" i="7" s="1"/>
  <c r="I70" i="7"/>
  <c r="H70" i="7"/>
  <c r="F70" i="7"/>
  <c r="E70" i="7"/>
  <c r="D70" i="7"/>
  <c r="C70" i="7"/>
  <c r="B70" i="7"/>
  <c r="K69" i="7"/>
  <c r="J69" i="7"/>
  <c r="I69" i="7"/>
  <c r="H69" i="7"/>
  <c r="F69" i="7"/>
  <c r="E69" i="7"/>
  <c r="D69" i="7"/>
  <c r="C69" i="7"/>
  <c r="B69" i="7"/>
  <c r="J68" i="7"/>
  <c r="K68" i="7" s="1"/>
  <c r="I68" i="7"/>
  <c r="H68" i="7"/>
  <c r="F68" i="7"/>
  <c r="E68" i="7"/>
  <c r="D68" i="7"/>
  <c r="C68" i="7"/>
  <c r="B68" i="7"/>
  <c r="D67" i="7"/>
  <c r="D66" i="7"/>
  <c r="J65" i="7"/>
  <c r="K65" i="7" s="1"/>
  <c r="I65" i="7"/>
  <c r="H65" i="7"/>
  <c r="F65" i="7"/>
  <c r="E65" i="7"/>
  <c r="D65" i="7"/>
  <c r="C65" i="7"/>
  <c r="B65" i="7"/>
  <c r="J64" i="7"/>
  <c r="K64" i="7" s="1"/>
  <c r="I64" i="7"/>
  <c r="H64" i="7"/>
  <c r="F64" i="7"/>
  <c r="E64" i="7"/>
  <c r="D64" i="7"/>
  <c r="C64" i="7"/>
  <c r="B64" i="7"/>
  <c r="J63" i="7"/>
  <c r="K63" i="7" s="1"/>
  <c r="I63" i="7"/>
  <c r="H63" i="7"/>
  <c r="F63" i="7"/>
  <c r="E63" i="7"/>
  <c r="D63" i="7"/>
  <c r="C63" i="7"/>
  <c r="B63" i="7"/>
  <c r="J62" i="7"/>
  <c r="K62" i="7" s="1"/>
  <c r="I62" i="7"/>
  <c r="H62" i="7"/>
  <c r="F62" i="7"/>
  <c r="E62" i="7"/>
  <c r="D62" i="7"/>
  <c r="C62" i="7"/>
  <c r="B62" i="7"/>
  <c r="J61" i="7"/>
  <c r="K61" i="7" s="1"/>
  <c r="I61" i="7"/>
  <c r="H61" i="7"/>
  <c r="F61" i="7"/>
  <c r="E61" i="7"/>
  <c r="D61" i="7"/>
  <c r="C61" i="7"/>
  <c r="B61" i="7"/>
  <c r="K60" i="7"/>
  <c r="J60" i="7"/>
  <c r="I60" i="7"/>
  <c r="H60" i="7"/>
  <c r="F60" i="7"/>
  <c r="E60" i="7"/>
  <c r="D60" i="7"/>
  <c r="C60" i="7"/>
  <c r="B60" i="7"/>
  <c r="J59" i="7"/>
  <c r="K59" i="7" s="1"/>
  <c r="I59" i="7"/>
  <c r="H59" i="7"/>
  <c r="F59" i="7"/>
  <c r="E59" i="7"/>
  <c r="D59" i="7"/>
  <c r="C59" i="7"/>
  <c r="B59" i="7"/>
  <c r="J58" i="7"/>
  <c r="K58" i="7" s="1"/>
  <c r="I58" i="7"/>
  <c r="H58" i="7"/>
  <c r="F58" i="7"/>
  <c r="E58" i="7"/>
  <c r="D58" i="7"/>
  <c r="C58" i="7"/>
  <c r="B58" i="7"/>
  <c r="J57" i="7"/>
  <c r="K57" i="7" s="1"/>
  <c r="I57" i="7"/>
  <c r="H57" i="7"/>
  <c r="F57" i="7"/>
  <c r="E57" i="7"/>
  <c r="D57" i="7"/>
  <c r="C57" i="7"/>
  <c r="B57" i="7"/>
  <c r="J56" i="7"/>
  <c r="K56" i="7" s="1"/>
  <c r="I56" i="7"/>
  <c r="H56" i="7"/>
  <c r="F56" i="7"/>
  <c r="E56" i="7"/>
  <c r="D56" i="7"/>
  <c r="C56" i="7"/>
  <c r="B56" i="7"/>
  <c r="D55" i="7"/>
  <c r="D54" i="7"/>
  <c r="J53" i="7"/>
  <c r="K53" i="7" s="1"/>
  <c r="I53" i="7"/>
  <c r="H53" i="7"/>
  <c r="F53" i="7"/>
  <c r="E53" i="7"/>
  <c r="D53" i="7"/>
  <c r="C53" i="7"/>
  <c r="B53" i="7"/>
  <c r="J52" i="7"/>
  <c r="K52" i="7" s="1"/>
  <c r="I52" i="7"/>
  <c r="H52" i="7"/>
  <c r="F52" i="7"/>
  <c r="E52" i="7"/>
  <c r="D52" i="7"/>
  <c r="C52" i="7"/>
  <c r="B52" i="7"/>
  <c r="J51" i="7"/>
  <c r="K51" i="7" s="1"/>
  <c r="I51" i="7"/>
  <c r="H51" i="7"/>
  <c r="F51" i="7"/>
  <c r="E51" i="7"/>
  <c r="D51" i="7"/>
  <c r="C51" i="7"/>
  <c r="B51" i="7"/>
  <c r="J50" i="7"/>
  <c r="K50" i="7" s="1"/>
  <c r="I50" i="7"/>
  <c r="H50" i="7"/>
  <c r="F50" i="7"/>
  <c r="E50" i="7"/>
  <c r="D50" i="7"/>
  <c r="C50" i="7"/>
  <c r="B50" i="7"/>
  <c r="J49" i="7"/>
  <c r="K49" i="7" s="1"/>
  <c r="I49" i="7"/>
  <c r="H49" i="7"/>
  <c r="F49" i="7"/>
  <c r="E49" i="7"/>
  <c r="D49" i="7"/>
  <c r="C49" i="7"/>
  <c r="B49" i="7"/>
  <c r="J48" i="7"/>
  <c r="K48" i="7" s="1"/>
  <c r="I48" i="7"/>
  <c r="H48" i="7"/>
  <c r="F48" i="7"/>
  <c r="E48" i="7"/>
  <c r="D48" i="7"/>
  <c r="C48" i="7"/>
  <c r="B48" i="7"/>
  <c r="D47" i="7"/>
  <c r="D46" i="7"/>
  <c r="J45" i="7"/>
  <c r="K45" i="7" s="1"/>
  <c r="I45" i="7"/>
  <c r="H45" i="7"/>
  <c r="F45" i="7"/>
  <c r="E45" i="7"/>
  <c r="D45" i="7"/>
  <c r="C45" i="7"/>
  <c r="B45" i="7"/>
  <c r="J44" i="7"/>
  <c r="K44" i="7" s="1"/>
  <c r="I44" i="7"/>
  <c r="H44" i="7"/>
  <c r="F44" i="7"/>
  <c r="E44" i="7"/>
  <c r="D44" i="7"/>
  <c r="C44" i="7"/>
  <c r="B44" i="7"/>
  <c r="J43" i="7"/>
  <c r="K43" i="7" s="1"/>
  <c r="I43" i="7"/>
  <c r="H43" i="7"/>
  <c r="F43" i="7"/>
  <c r="E43" i="7"/>
  <c r="D43" i="7"/>
  <c r="C43" i="7"/>
  <c r="B43" i="7"/>
  <c r="J42" i="7"/>
  <c r="K42" i="7" s="1"/>
  <c r="I42" i="7"/>
  <c r="H42" i="7"/>
  <c r="F42" i="7"/>
  <c r="E42" i="7"/>
  <c r="D42" i="7"/>
  <c r="C42" i="7"/>
  <c r="B42" i="7"/>
  <c r="J41" i="7"/>
  <c r="K41" i="7" s="1"/>
  <c r="I41" i="7"/>
  <c r="H41" i="7"/>
  <c r="F41" i="7"/>
  <c r="E41" i="7"/>
  <c r="D41" i="7"/>
  <c r="C41" i="7"/>
  <c r="B41" i="7"/>
  <c r="J40" i="7"/>
  <c r="K40" i="7" s="1"/>
  <c r="I40" i="7"/>
  <c r="H40" i="7"/>
  <c r="F40" i="7"/>
  <c r="E40" i="7"/>
  <c r="D40" i="7"/>
  <c r="C40" i="7"/>
  <c r="B40" i="7"/>
  <c r="J39" i="7"/>
  <c r="K39" i="7" s="1"/>
  <c r="I39" i="7"/>
  <c r="H39" i="7"/>
  <c r="F39" i="7"/>
  <c r="E39" i="7"/>
  <c r="D39" i="7"/>
  <c r="C39" i="7"/>
  <c r="B39" i="7"/>
  <c r="J38" i="7"/>
  <c r="K38" i="7" s="1"/>
  <c r="I38" i="7"/>
  <c r="H38" i="7"/>
  <c r="F38" i="7"/>
  <c r="E38" i="7"/>
  <c r="D38" i="7"/>
  <c r="C38" i="7"/>
  <c r="B38" i="7"/>
  <c r="J37" i="7"/>
  <c r="K37" i="7" s="1"/>
  <c r="I37" i="7"/>
  <c r="H37" i="7"/>
  <c r="F37" i="7"/>
  <c r="E37" i="7"/>
  <c r="D37" i="7"/>
  <c r="C37" i="7"/>
  <c r="B37" i="7"/>
  <c r="J36" i="7"/>
  <c r="K36" i="7" s="1"/>
  <c r="I36" i="7"/>
  <c r="H36" i="7"/>
  <c r="F36" i="7"/>
  <c r="E36" i="7"/>
  <c r="D36" i="7"/>
  <c r="C36" i="7"/>
  <c r="B36" i="7"/>
  <c r="J35" i="7"/>
  <c r="K35" i="7" s="1"/>
  <c r="I35" i="7"/>
  <c r="H35" i="7"/>
  <c r="F35" i="7"/>
  <c r="E35" i="7"/>
  <c r="D35" i="7"/>
  <c r="C35" i="7"/>
  <c r="B35" i="7"/>
  <c r="K34" i="7"/>
  <c r="J34" i="7"/>
  <c r="I34" i="7"/>
  <c r="H34" i="7"/>
  <c r="F34" i="7"/>
  <c r="E34" i="7"/>
  <c r="D34" i="7"/>
  <c r="C34" i="7"/>
  <c r="B34" i="7"/>
  <c r="J33" i="7"/>
  <c r="K33" i="7" s="1"/>
  <c r="I33" i="7"/>
  <c r="H33" i="7"/>
  <c r="F33" i="7"/>
  <c r="E33" i="7"/>
  <c r="D33" i="7"/>
  <c r="C33" i="7"/>
  <c r="B33" i="7"/>
  <c r="K32" i="7"/>
  <c r="J32" i="7"/>
  <c r="I32" i="7"/>
  <c r="H32" i="7"/>
  <c r="F32" i="7"/>
  <c r="E32" i="7"/>
  <c r="D32" i="7"/>
  <c r="C32" i="7"/>
  <c r="B32" i="7"/>
  <c r="D31" i="7"/>
  <c r="D30" i="7"/>
  <c r="K29" i="7"/>
  <c r="J29" i="7"/>
  <c r="I29" i="7"/>
  <c r="H29" i="7"/>
  <c r="F29" i="7"/>
  <c r="E29" i="7"/>
  <c r="D29" i="7"/>
  <c r="C29" i="7"/>
  <c r="B29" i="7"/>
  <c r="J28" i="7"/>
  <c r="K28" i="7" s="1"/>
  <c r="I28" i="7"/>
  <c r="H28" i="7"/>
  <c r="F28" i="7"/>
  <c r="E28" i="7"/>
  <c r="D28" i="7"/>
  <c r="C28" i="7"/>
  <c r="B28" i="7"/>
  <c r="K27" i="7"/>
  <c r="J27" i="7"/>
  <c r="I27" i="7"/>
  <c r="H27" i="7"/>
  <c r="F27" i="7"/>
  <c r="E27" i="7"/>
  <c r="D27" i="7"/>
  <c r="C27" i="7"/>
  <c r="B27" i="7"/>
  <c r="J26" i="7"/>
  <c r="K26" i="7" s="1"/>
  <c r="I26" i="7"/>
  <c r="H26" i="7"/>
  <c r="F26" i="7"/>
  <c r="E26" i="7"/>
  <c r="D26" i="7"/>
  <c r="C26" i="7"/>
  <c r="B26" i="7"/>
  <c r="J25" i="7"/>
  <c r="K25" i="7" s="1"/>
  <c r="I25" i="7"/>
  <c r="H25" i="7"/>
  <c r="F25" i="7"/>
  <c r="E25" i="7"/>
  <c r="D25" i="7"/>
  <c r="C25" i="7"/>
  <c r="B25" i="7"/>
  <c r="J24" i="7"/>
  <c r="K24" i="7" s="1"/>
  <c r="I24" i="7"/>
  <c r="H24" i="7"/>
  <c r="F24" i="7"/>
  <c r="E24" i="7"/>
  <c r="D24" i="7"/>
  <c r="C24" i="7"/>
  <c r="B24" i="7"/>
  <c r="J23" i="7"/>
  <c r="K23" i="7" s="1"/>
  <c r="I23" i="7"/>
  <c r="H23" i="7"/>
  <c r="F23" i="7"/>
  <c r="E23" i="7"/>
  <c r="D23" i="7"/>
  <c r="C23" i="7"/>
  <c r="B23" i="7"/>
  <c r="J22" i="7"/>
  <c r="K22" i="7" s="1"/>
  <c r="I22" i="7"/>
  <c r="H22" i="7"/>
  <c r="F22" i="7"/>
  <c r="E22" i="7"/>
  <c r="D22" i="7"/>
  <c r="C22" i="7"/>
  <c r="B22" i="7"/>
  <c r="D21" i="7"/>
  <c r="D20" i="7"/>
  <c r="J19" i="7"/>
  <c r="K19" i="7" s="1"/>
  <c r="I19" i="7"/>
  <c r="H19" i="7"/>
  <c r="F19" i="7"/>
  <c r="E19" i="7"/>
  <c r="D19" i="7"/>
  <c r="C19" i="7"/>
  <c r="B19" i="7"/>
  <c r="J18" i="7"/>
  <c r="K18" i="7" s="1"/>
  <c r="I18" i="7"/>
  <c r="H18" i="7"/>
  <c r="F18" i="7"/>
  <c r="E18" i="7"/>
  <c r="D18" i="7"/>
  <c r="C18" i="7"/>
  <c r="B18" i="7"/>
  <c r="J17" i="7"/>
  <c r="K17" i="7" s="1"/>
  <c r="I17" i="7"/>
  <c r="H17" i="7"/>
  <c r="F17" i="7"/>
  <c r="E17" i="7"/>
  <c r="D17" i="7"/>
  <c r="C17" i="7"/>
  <c r="B17" i="7"/>
  <c r="J16" i="7"/>
  <c r="K16" i="7" s="1"/>
  <c r="I16" i="7"/>
  <c r="H16" i="7"/>
  <c r="F16" i="7"/>
  <c r="E16" i="7"/>
  <c r="D16" i="7"/>
  <c r="C16" i="7"/>
  <c r="B16" i="7"/>
  <c r="J15" i="7"/>
  <c r="K15" i="7" s="1"/>
  <c r="I15" i="7"/>
  <c r="H15" i="7"/>
  <c r="F15" i="7"/>
  <c r="E15" i="7"/>
  <c r="D15" i="7"/>
  <c r="C15" i="7"/>
  <c r="B15" i="7"/>
  <c r="K14" i="7"/>
  <c r="J14" i="7"/>
  <c r="I14" i="7"/>
  <c r="H14" i="7"/>
  <c r="F14" i="7"/>
  <c r="E14" i="7"/>
  <c r="D14" i="7"/>
  <c r="C14" i="7"/>
  <c r="B14" i="7"/>
  <c r="J13" i="7"/>
  <c r="K13" i="7" s="1"/>
  <c r="I13" i="7"/>
  <c r="H13" i="7"/>
  <c r="F13" i="7"/>
  <c r="E13" i="7"/>
  <c r="D13" i="7"/>
  <c r="C13" i="7"/>
  <c r="B13" i="7"/>
  <c r="K12" i="7"/>
  <c r="J12" i="7"/>
  <c r="I12" i="7"/>
  <c r="H12" i="7"/>
  <c r="F12" i="7"/>
  <c r="E12" i="7"/>
  <c r="D12" i="7"/>
  <c r="C12" i="7"/>
  <c r="B12" i="7"/>
  <c r="J11" i="7"/>
  <c r="K11" i="7" s="1"/>
  <c r="I11" i="7"/>
  <c r="H11" i="7"/>
  <c r="F11" i="7"/>
  <c r="E11" i="7"/>
  <c r="D11" i="7"/>
  <c r="C11" i="7"/>
  <c r="B11" i="7"/>
  <c r="J10" i="7"/>
  <c r="K10" i="7" s="1"/>
  <c r="I10" i="7"/>
  <c r="H10" i="7"/>
  <c r="F10" i="7"/>
  <c r="E10" i="7"/>
  <c r="D10" i="7"/>
  <c r="C10" i="7"/>
  <c r="B10" i="7"/>
  <c r="J9" i="7"/>
  <c r="K9" i="7" s="1"/>
  <c r="I9" i="7"/>
  <c r="H9" i="7"/>
  <c r="F9" i="7"/>
  <c r="E9" i="7"/>
  <c r="D9" i="7"/>
  <c r="C9" i="7"/>
  <c r="B9" i="7"/>
  <c r="D7" i="7"/>
  <c r="J298" i="6"/>
  <c r="K298" i="6" s="1"/>
  <c r="I298" i="6"/>
  <c r="H298" i="6"/>
  <c r="F298" i="6"/>
  <c r="E298" i="6"/>
  <c r="D298" i="6"/>
  <c r="C298" i="6"/>
  <c r="B298" i="6"/>
  <c r="J297" i="6"/>
  <c r="K297" i="6" s="1"/>
  <c r="I297" i="6"/>
  <c r="H297" i="6"/>
  <c r="F297" i="6"/>
  <c r="E297" i="6"/>
  <c r="D297" i="6"/>
  <c r="C297" i="6"/>
  <c r="B297" i="6"/>
  <c r="J296" i="6"/>
  <c r="K296" i="6" s="1"/>
  <c r="I296" i="6"/>
  <c r="H296" i="6"/>
  <c r="F296" i="6"/>
  <c r="E296" i="6"/>
  <c r="D296" i="6"/>
  <c r="C296" i="6"/>
  <c r="B296" i="6"/>
  <c r="K295" i="6"/>
  <c r="J295" i="6"/>
  <c r="I295" i="6"/>
  <c r="H295" i="6"/>
  <c r="F295" i="6"/>
  <c r="E295" i="6"/>
  <c r="D295" i="6"/>
  <c r="C295" i="6"/>
  <c r="B295" i="6"/>
  <c r="J294" i="6"/>
  <c r="K294" i="6" s="1"/>
  <c r="I294" i="6"/>
  <c r="H294" i="6"/>
  <c r="F294" i="6"/>
  <c r="E294" i="6"/>
  <c r="D294" i="6"/>
  <c r="C294" i="6"/>
  <c r="B294" i="6"/>
  <c r="J293" i="6"/>
  <c r="K293" i="6" s="1"/>
  <c r="I293" i="6"/>
  <c r="H293" i="6"/>
  <c r="F293" i="6"/>
  <c r="E293" i="6"/>
  <c r="D293" i="6"/>
  <c r="C293" i="6"/>
  <c r="B293" i="6"/>
  <c r="J292" i="6"/>
  <c r="K292" i="6" s="1"/>
  <c r="I292" i="6"/>
  <c r="H292" i="6"/>
  <c r="F292" i="6"/>
  <c r="E292" i="6"/>
  <c r="D292" i="6"/>
  <c r="C292" i="6"/>
  <c r="B292" i="6"/>
  <c r="J291" i="6"/>
  <c r="K291" i="6" s="1"/>
  <c r="I291" i="6"/>
  <c r="H291" i="6"/>
  <c r="F291" i="6"/>
  <c r="E291" i="6"/>
  <c r="D291" i="6"/>
  <c r="C291" i="6"/>
  <c r="B291" i="6"/>
  <c r="J290" i="6"/>
  <c r="K290" i="6" s="1"/>
  <c r="I290" i="6"/>
  <c r="H290" i="6"/>
  <c r="F290" i="6"/>
  <c r="E290" i="6"/>
  <c r="D290" i="6"/>
  <c r="C290" i="6"/>
  <c r="B290" i="6"/>
  <c r="K289" i="6"/>
  <c r="J289" i="6"/>
  <c r="I289" i="6"/>
  <c r="H289" i="6"/>
  <c r="F289" i="6"/>
  <c r="E289" i="6"/>
  <c r="D289" i="6"/>
  <c r="C289" i="6"/>
  <c r="B289" i="6"/>
  <c r="J288" i="6"/>
  <c r="K288" i="6" s="1"/>
  <c r="I288" i="6"/>
  <c r="H288" i="6"/>
  <c r="F288" i="6"/>
  <c r="E288" i="6"/>
  <c r="D288" i="6"/>
  <c r="C288" i="6"/>
  <c r="B288" i="6"/>
  <c r="J287" i="6"/>
  <c r="K287" i="6" s="1"/>
  <c r="I287" i="6"/>
  <c r="H287" i="6"/>
  <c r="F287" i="6"/>
  <c r="E287" i="6"/>
  <c r="D287" i="6"/>
  <c r="C287" i="6"/>
  <c r="B287" i="6"/>
  <c r="J286" i="6"/>
  <c r="K286" i="6" s="1"/>
  <c r="I286" i="6"/>
  <c r="H286" i="6"/>
  <c r="F286" i="6"/>
  <c r="E286" i="6"/>
  <c r="D286" i="6"/>
  <c r="C286" i="6"/>
  <c r="B286" i="6"/>
  <c r="D285" i="6"/>
  <c r="D284" i="6"/>
  <c r="J283" i="6"/>
  <c r="K283" i="6" s="1"/>
  <c r="I283" i="6"/>
  <c r="H283" i="6"/>
  <c r="F283" i="6"/>
  <c r="E283" i="6"/>
  <c r="D283" i="6"/>
  <c r="C283" i="6"/>
  <c r="B283" i="6"/>
  <c r="J282" i="6"/>
  <c r="K282" i="6" s="1"/>
  <c r="I282" i="6"/>
  <c r="H282" i="6"/>
  <c r="F282" i="6"/>
  <c r="E282" i="6"/>
  <c r="D282" i="6"/>
  <c r="C282" i="6"/>
  <c r="B282" i="6"/>
  <c r="J281" i="6"/>
  <c r="K281" i="6" s="1"/>
  <c r="K284" i="6" s="1"/>
  <c r="I281" i="6"/>
  <c r="H281" i="6"/>
  <c r="F281" i="6"/>
  <c r="E281" i="6"/>
  <c r="D281" i="6"/>
  <c r="C281" i="6"/>
  <c r="B281" i="6"/>
  <c r="D280" i="6"/>
  <c r="D279" i="6"/>
  <c r="J278" i="6"/>
  <c r="K278" i="6" s="1"/>
  <c r="I278" i="6"/>
  <c r="H278" i="6"/>
  <c r="F278" i="6"/>
  <c r="E278" i="6"/>
  <c r="D278" i="6"/>
  <c r="C278" i="6"/>
  <c r="B278" i="6"/>
  <c r="J277" i="6"/>
  <c r="K277" i="6" s="1"/>
  <c r="I277" i="6"/>
  <c r="H277" i="6"/>
  <c r="F277" i="6"/>
  <c r="E277" i="6"/>
  <c r="D277" i="6"/>
  <c r="C277" i="6"/>
  <c r="B277" i="6"/>
  <c r="J276" i="6"/>
  <c r="K276" i="6" s="1"/>
  <c r="I276" i="6"/>
  <c r="H276" i="6"/>
  <c r="F276" i="6"/>
  <c r="E276" i="6"/>
  <c r="D276" i="6"/>
  <c r="C276" i="6"/>
  <c r="B276" i="6"/>
  <c r="J275" i="6"/>
  <c r="K275" i="6" s="1"/>
  <c r="I275" i="6"/>
  <c r="H275" i="6"/>
  <c r="F275" i="6"/>
  <c r="E275" i="6"/>
  <c r="D275" i="6"/>
  <c r="C275" i="6"/>
  <c r="B275" i="6"/>
  <c r="J274" i="6"/>
  <c r="K274" i="6" s="1"/>
  <c r="I274" i="6"/>
  <c r="H274" i="6"/>
  <c r="F274" i="6"/>
  <c r="E274" i="6"/>
  <c r="D274" i="6"/>
  <c r="C274" i="6"/>
  <c r="B274" i="6"/>
  <c r="J273" i="6"/>
  <c r="K273" i="6" s="1"/>
  <c r="K279" i="6" s="1"/>
  <c r="I273" i="6"/>
  <c r="H273" i="6"/>
  <c r="F273" i="6"/>
  <c r="E273" i="6"/>
  <c r="D273" i="6"/>
  <c r="C273" i="6"/>
  <c r="B273" i="6"/>
  <c r="D272" i="6"/>
  <c r="D271" i="6"/>
  <c r="J270" i="6"/>
  <c r="K270" i="6" s="1"/>
  <c r="I270" i="6"/>
  <c r="H270" i="6"/>
  <c r="F270" i="6"/>
  <c r="E270" i="6"/>
  <c r="D270" i="6"/>
  <c r="C270" i="6"/>
  <c r="B270" i="6"/>
  <c r="J269" i="6"/>
  <c r="K269" i="6" s="1"/>
  <c r="I269" i="6"/>
  <c r="H269" i="6"/>
  <c r="F269" i="6"/>
  <c r="E269" i="6"/>
  <c r="D269" i="6"/>
  <c r="C269" i="6"/>
  <c r="B269" i="6"/>
  <c r="J268" i="6"/>
  <c r="K268" i="6" s="1"/>
  <c r="I268" i="6"/>
  <c r="H268" i="6"/>
  <c r="F268" i="6"/>
  <c r="E268" i="6"/>
  <c r="D268" i="6"/>
  <c r="C268" i="6"/>
  <c r="B268" i="6"/>
  <c r="J267" i="6"/>
  <c r="K267" i="6" s="1"/>
  <c r="I267" i="6"/>
  <c r="H267" i="6"/>
  <c r="F267" i="6"/>
  <c r="E267" i="6"/>
  <c r="D267" i="6"/>
  <c r="C267" i="6"/>
  <c r="B267" i="6"/>
  <c r="J266" i="6"/>
  <c r="K266" i="6" s="1"/>
  <c r="K271" i="6" s="1"/>
  <c r="I266" i="6"/>
  <c r="H266" i="6"/>
  <c r="F266" i="6"/>
  <c r="E266" i="6"/>
  <c r="D266" i="6"/>
  <c r="C266" i="6"/>
  <c r="B266" i="6"/>
  <c r="D265" i="6"/>
  <c r="D264" i="6"/>
  <c r="J263" i="6"/>
  <c r="K263" i="6" s="1"/>
  <c r="I263" i="6"/>
  <c r="H263" i="6"/>
  <c r="F263" i="6"/>
  <c r="E263" i="6"/>
  <c r="D263" i="6"/>
  <c r="C263" i="6"/>
  <c r="B263" i="6"/>
  <c r="J262" i="6"/>
  <c r="K262" i="6" s="1"/>
  <c r="I262" i="6"/>
  <c r="H262" i="6"/>
  <c r="F262" i="6"/>
  <c r="E262" i="6"/>
  <c r="D262" i="6"/>
  <c r="C262" i="6"/>
  <c r="B262" i="6"/>
  <c r="J261" i="6"/>
  <c r="K261" i="6" s="1"/>
  <c r="I261" i="6"/>
  <c r="H261" i="6"/>
  <c r="F261" i="6"/>
  <c r="E261" i="6"/>
  <c r="D261" i="6"/>
  <c r="C261" i="6"/>
  <c r="B261" i="6"/>
  <c r="J260" i="6"/>
  <c r="K260" i="6" s="1"/>
  <c r="I260" i="6"/>
  <c r="H260" i="6"/>
  <c r="F260" i="6"/>
  <c r="E260" i="6"/>
  <c r="D260" i="6"/>
  <c r="C260" i="6"/>
  <c r="B260" i="6"/>
  <c r="J259" i="6"/>
  <c r="K259" i="6" s="1"/>
  <c r="I259" i="6"/>
  <c r="H259" i="6"/>
  <c r="F259" i="6"/>
  <c r="E259" i="6"/>
  <c r="D259" i="6"/>
  <c r="C259" i="6"/>
  <c r="B259" i="6"/>
  <c r="K258" i="6"/>
  <c r="J258" i="6"/>
  <c r="I258" i="6"/>
  <c r="H258" i="6"/>
  <c r="F258" i="6"/>
  <c r="E258" i="6"/>
  <c r="D258" i="6"/>
  <c r="C258" i="6"/>
  <c r="B258" i="6"/>
  <c r="J257" i="6"/>
  <c r="K257" i="6" s="1"/>
  <c r="I257" i="6"/>
  <c r="H257" i="6"/>
  <c r="F257" i="6"/>
  <c r="E257" i="6"/>
  <c r="D257" i="6"/>
  <c r="C257" i="6"/>
  <c r="B257" i="6"/>
  <c r="J256" i="6"/>
  <c r="K256" i="6" s="1"/>
  <c r="I256" i="6"/>
  <c r="H256" i="6"/>
  <c r="F256" i="6"/>
  <c r="E256" i="6"/>
  <c r="D256" i="6"/>
  <c r="C256" i="6"/>
  <c r="B256" i="6"/>
  <c r="J255" i="6"/>
  <c r="K255" i="6" s="1"/>
  <c r="I255" i="6"/>
  <c r="H255" i="6"/>
  <c r="F255" i="6"/>
  <c r="E255" i="6"/>
  <c r="D255" i="6"/>
  <c r="C255" i="6"/>
  <c r="B255" i="6"/>
  <c r="K254" i="6"/>
  <c r="J254" i="6"/>
  <c r="I254" i="6"/>
  <c r="H254" i="6"/>
  <c r="F254" i="6"/>
  <c r="E254" i="6"/>
  <c r="D254" i="6"/>
  <c r="C254" i="6"/>
  <c r="B254" i="6"/>
  <c r="J253" i="6"/>
  <c r="K253" i="6" s="1"/>
  <c r="I253" i="6"/>
  <c r="H253" i="6"/>
  <c r="F253" i="6"/>
  <c r="E253" i="6"/>
  <c r="D253" i="6"/>
  <c r="C253" i="6"/>
  <c r="B253" i="6"/>
  <c r="J252" i="6"/>
  <c r="K252" i="6" s="1"/>
  <c r="I252" i="6"/>
  <c r="H252" i="6"/>
  <c r="F252" i="6"/>
  <c r="E252" i="6"/>
  <c r="D252" i="6"/>
  <c r="C252" i="6"/>
  <c r="B252" i="6"/>
  <c r="J251" i="6"/>
  <c r="K251" i="6" s="1"/>
  <c r="I251" i="6"/>
  <c r="H251" i="6"/>
  <c r="F251" i="6"/>
  <c r="E251" i="6"/>
  <c r="D251" i="6"/>
  <c r="C251" i="6"/>
  <c r="B251" i="6"/>
  <c r="D250" i="6"/>
  <c r="D249" i="6"/>
  <c r="K248" i="6"/>
  <c r="J248" i="6"/>
  <c r="I248" i="6"/>
  <c r="H248" i="6"/>
  <c r="F248" i="6"/>
  <c r="E248" i="6"/>
  <c r="D248" i="6"/>
  <c r="C248" i="6"/>
  <c r="B248" i="6"/>
  <c r="J247" i="6"/>
  <c r="K247" i="6" s="1"/>
  <c r="I247" i="6"/>
  <c r="H247" i="6"/>
  <c r="F247" i="6"/>
  <c r="E247" i="6"/>
  <c r="D247" i="6"/>
  <c r="C247" i="6"/>
  <c r="B247" i="6"/>
  <c r="D246" i="6"/>
  <c r="D245" i="6"/>
  <c r="J244" i="6"/>
  <c r="K244" i="6" s="1"/>
  <c r="I244" i="6"/>
  <c r="H244" i="6"/>
  <c r="F244" i="6"/>
  <c r="E244" i="6"/>
  <c r="D244" i="6"/>
  <c r="C244" i="6"/>
  <c r="B244" i="6"/>
  <c r="K243" i="6"/>
  <c r="J243" i="6"/>
  <c r="I243" i="6"/>
  <c r="H243" i="6"/>
  <c r="F243" i="6"/>
  <c r="E243" i="6"/>
  <c r="D243" i="6"/>
  <c r="C243" i="6"/>
  <c r="B243" i="6"/>
  <c r="J242" i="6"/>
  <c r="K242" i="6" s="1"/>
  <c r="I242" i="6"/>
  <c r="H242" i="6"/>
  <c r="F242" i="6"/>
  <c r="E242" i="6"/>
  <c r="D242" i="6"/>
  <c r="C242" i="6"/>
  <c r="B242" i="6"/>
  <c r="J241" i="6"/>
  <c r="K241" i="6" s="1"/>
  <c r="I241" i="6"/>
  <c r="H241" i="6"/>
  <c r="F241" i="6"/>
  <c r="E241" i="6"/>
  <c r="D241" i="6"/>
  <c r="C241" i="6"/>
  <c r="B241" i="6"/>
  <c r="J240" i="6"/>
  <c r="K240" i="6" s="1"/>
  <c r="I240" i="6"/>
  <c r="H240" i="6"/>
  <c r="F240" i="6"/>
  <c r="E240" i="6"/>
  <c r="D240" i="6"/>
  <c r="C240" i="6"/>
  <c r="B240" i="6"/>
  <c r="J239" i="6"/>
  <c r="K239" i="6" s="1"/>
  <c r="I239" i="6"/>
  <c r="H239" i="6"/>
  <c r="F239" i="6"/>
  <c r="E239" i="6"/>
  <c r="D239" i="6"/>
  <c r="C239" i="6"/>
  <c r="B239" i="6"/>
  <c r="J238" i="6"/>
  <c r="K238" i="6" s="1"/>
  <c r="I238" i="6"/>
  <c r="H238" i="6"/>
  <c r="F238" i="6"/>
  <c r="E238" i="6"/>
  <c r="D238" i="6"/>
  <c r="C238" i="6"/>
  <c r="B238" i="6"/>
  <c r="J237" i="6"/>
  <c r="K237" i="6" s="1"/>
  <c r="I237" i="6"/>
  <c r="H237" i="6"/>
  <c r="F237" i="6"/>
  <c r="E237" i="6"/>
  <c r="D237" i="6"/>
  <c r="C237" i="6"/>
  <c r="B237" i="6"/>
  <c r="J236" i="6"/>
  <c r="K236" i="6" s="1"/>
  <c r="I236" i="6"/>
  <c r="H236" i="6"/>
  <c r="F236" i="6"/>
  <c r="E236" i="6"/>
  <c r="D236" i="6"/>
  <c r="C236" i="6"/>
  <c r="B236" i="6"/>
  <c r="J235" i="6"/>
  <c r="K235" i="6" s="1"/>
  <c r="I235" i="6"/>
  <c r="H235" i="6"/>
  <c r="F235" i="6"/>
  <c r="E235" i="6"/>
  <c r="D235" i="6"/>
  <c r="C235" i="6"/>
  <c r="B235" i="6"/>
  <c r="J234" i="6"/>
  <c r="K234" i="6" s="1"/>
  <c r="I234" i="6"/>
  <c r="H234" i="6"/>
  <c r="F234" i="6"/>
  <c r="E234" i="6"/>
  <c r="D234" i="6"/>
  <c r="C234" i="6"/>
  <c r="B234" i="6"/>
  <c r="K233" i="6"/>
  <c r="J233" i="6"/>
  <c r="I233" i="6"/>
  <c r="H233" i="6"/>
  <c r="F233" i="6"/>
  <c r="E233" i="6"/>
  <c r="D233" i="6"/>
  <c r="C233" i="6"/>
  <c r="B233" i="6"/>
  <c r="J232" i="6"/>
  <c r="K232" i="6" s="1"/>
  <c r="I232" i="6"/>
  <c r="H232" i="6"/>
  <c r="F232" i="6"/>
  <c r="E232" i="6"/>
  <c r="D232" i="6"/>
  <c r="C232" i="6"/>
  <c r="B232" i="6"/>
  <c r="J231" i="6"/>
  <c r="K231" i="6" s="1"/>
  <c r="I231" i="6"/>
  <c r="H231" i="6"/>
  <c r="F231" i="6"/>
  <c r="E231" i="6"/>
  <c r="D231" i="6"/>
  <c r="C231" i="6"/>
  <c r="B231" i="6"/>
  <c r="J230" i="6"/>
  <c r="K230" i="6" s="1"/>
  <c r="I230" i="6"/>
  <c r="H230" i="6"/>
  <c r="F230" i="6"/>
  <c r="E230" i="6"/>
  <c r="D230" i="6"/>
  <c r="C230" i="6"/>
  <c r="B230" i="6"/>
  <c r="J229" i="6"/>
  <c r="K229" i="6" s="1"/>
  <c r="I229" i="6"/>
  <c r="H229" i="6"/>
  <c r="F229" i="6"/>
  <c r="E229" i="6"/>
  <c r="D229" i="6"/>
  <c r="C229" i="6"/>
  <c r="B229" i="6"/>
  <c r="J228" i="6"/>
  <c r="K228" i="6" s="1"/>
  <c r="I228" i="6"/>
  <c r="H228" i="6"/>
  <c r="F228" i="6"/>
  <c r="E228" i="6"/>
  <c r="D228" i="6"/>
  <c r="C228" i="6"/>
  <c r="B228" i="6"/>
  <c r="J227" i="6"/>
  <c r="K227" i="6" s="1"/>
  <c r="I227" i="6"/>
  <c r="H227" i="6"/>
  <c r="F227" i="6"/>
  <c r="E227" i="6"/>
  <c r="D227" i="6"/>
  <c r="C227" i="6"/>
  <c r="B227" i="6"/>
  <c r="J226" i="6"/>
  <c r="K226" i="6" s="1"/>
  <c r="I226" i="6"/>
  <c r="H226" i="6"/>
  <c r="F226" i="6"/>
  <c r="E226" i="6"/>
  <c r="D226" i="6"/>
  <c r="C226" i="6"/>
  <c r="B226" i="6"/>
  <c r="D225" i="6"/>
  <c r="D224" i="6"/>
  <c r="J223" i="6"/>
  <c r="K223" i="6" s="1"/>
  <c r="I223" i="6"/>
  <c r="H223" i="6"/>
  <c r="F223" i="6"/>
  <c r="E223" i="6"/>
  <c r="D223" i="6"/>
  <c r="C223" i="6"/>
  <c r="B223" i="6"/>
  <c r="J222" i="6"/>
  <c r="K222" i="6" s="1"/>
  <c r="I222" i="6"/>
  <c r="H222" i="6"/>
  <c r="F222" i="6"/>
  <c r="E222" i="6"/>
  <c r="D222" i="6"/>
  <c r="C222" i="6"/>
  <c r="B222" i="6"/>
  <c r="J221" i="6"/>
  <c r="K221" i="6" s="1"/>
  <c r="I221" i="6"/>
  <c r="H221" i="6"/>
  <c r="F221" i="6"/>
  <c r="E221" i="6"/>
  <c r="D221" i="6"/>
  <c r="C221" i="6"/>
  <c r="B221" i="6"/>
  <c r="J220" i="6"/>
  <c r="K220" i="6" s="1"/>
  <c r="I220" i="6"/>
  <c r="H220" i="6"/>
  <c r="F220" i="6"/>
  <c r="E220" i="6"/>
  <c r="D220" i="6"/>
  <c r="C220" i="6"/>
  <c r="B220" i="6"/>
  <c r="J219" i="6"/>
  <c r="K219" i="6" s="1"/>
  <c r="I219" i="6"/>
  <c r="H219" i="6"/>
  <c r="F219" i="6"/>
  <c r="E219" i="6"/>
  <c r="D219" i="6"/>
  <c r="C219" i="6"/>
  <c r="B219" i="6"/>
  <c r="J218" i="6"/>
  <c r="K218" i="6" s="1"/>
  <c r="I218" i="6"/>
  <c r="H218" i="6"/>
  <c r="F218" i="6"/>
  <c r="E218" i="6"/>
  <c r="D218" i="6"/>
  <c r="C218" i="6"/>
  <c r="B218" i="6"/>
  <c r="D217" i="6"/>
  <c r="D216" i="6"/>
  <c r="J215" i="6"/>
  <c r="K215" i="6" s="1"/>
  <c r="I215" i="6"/>
  <c r="H215" i="6"/>
  <c r="F215" i="6"/>
  <c r="E215" i="6"/>
  <c r="D215" i="6"/>
  <c r="C215" i="6"/>
  <c r="B215" i="6"/>
  <c r="J214" i="6"/>
  <c r="K214" i="6" s="1"/>
  <c r="K216" i="6" s="1"/>
  <c r="I214" i="6"/>
  <c r="H214" i="6"/>
  <c r="F214" i="6"/>
  <c r="E214" i="6"/>
  <c r="D214" i="6"/>
  <c r="C214" i="6"/>
  <c r="B214" i="6"/>
  <c r="D213" i="6"/>
  <c r="D212" i="6"/>
  <c r="J211" i="6"/>
  <c r="K211" i="6" s="1"/>
  <c r="K212" i="6" s="1"/>
  <c r="I211" i="6"/>
  <c r="H211" i="6"/>
  <c r="F211" i="6"/>
  <c r="E211" i="6"/>
  <c r="D211" i="6"/>
  <c r="C211" i="6"/>
  <c r="B211" i="6"/>
  <c r="D210" i="6"/>
  <c r="D209" i="6"/>
  <c r="J208" i="6"/>
  <c r="K208" i="6" s="1"/>
  <c r="I208" i="6"/>
  <c r="H208" i="6"/>
  <c r="F208" i="6"/>
  <c r="E208" i="6"/>
  <c r="D208" i="6"/>
  <c r="C208" i="6"/>
  <c r="B208" i="6"/>
  <c r="J207" i="6"/>
  <c r="K207" i="6" s="1"/>
  <c r="K209" i="6" s="1"/>
  <c r="I207" i="6"/>
  <c r="H207" i="6"/>
  <c r="F207" i="6"/>
  <c r="E207" i="6"/>
  <c r="D207" i="6"/>
  <c r="C207" i="6"/>
  <c r="B207" i="6"/>
  <c r="D206" i="6"/>
  <c r="D205" i="6"/>
  <c r="J204" i="6"/>
  <c r="K204" i="6" s="1"/>
  <c r="K205" i="6" s="1"/>
  <c r="I204" i="6"/>
  <c r="H204" i="6"/>
  <c r="F204" i="6"/>
  <c r="E204" i="6"/>
  <c r="D204" i="6"/>
  <c r="C204" i="6"/>
  <c r="B204" i="6"/>
  <c r="D203" i="6"/>
  <c r="D202" i="6"/>
  <c r="J201" i="6"/>
  <c r="K201" i="6" s="1"/>
  <c r="K202" i="6" s="1"/>
  <c r="I201" i="6"/>
  <c r="H201" i="6"/>
  <c r="F201" i="6"/>
  <c r="E201" i="6"/>
  <c r="D201" i="6"/>
  <c r="C201" i="6"/>
  <c r="B201" i="6"/>
  <c r="D200" i="6"/>
  <c r="D199" i="6"/>
  <c r="J198" i="6"/>
  <c r="K198" i="6" s="1"/>
  <c r="K199" i="6" s="1"/>
  <c r="I198" i="6"/>
  <c r="H198" i="6"/>
  <c r="F198" i="6"/>
  <c r="E198" i="6"/>
  <c r="D198" i="6"/>
  <c r="C198" i="6"/>
  <c r="B198" i="6"/>
  <c r="D197" i="6"/>
  <c r="D196" i="6"/>
  <c r="J195" i="6"/>
  <c r="K195" i="6" s="1"/>
  <c r="K196" i="6" s="1"/>
  <c r="I195" i="6"/>
  <c r="H195" i="6"/>
  <c r="F195" i="6"/>
  <c r="E195" i="6"/>
  <c r="D195" i="6"/>
  <c r="C195" i="6"/>
  <c r="B195" i="6"/>
  <c r="D194" i="6"/>
  <c r="D193" i="6"/>
  <c r="J192" i="6"/>
  <c r="K192" i="6" s="1"/>
  <c r="I192" i="6"/>
  <c r="H192" i="6"/>
  <c r="F192" i="6"/>
  <c r="E192" i="6"/>
  <c r="D192" i="6"/>
  <c r="C192" i="6"/>
  <c r="B192" i="6"/>
  <c r="J191" i="6"/>
  <c r="K191" i="6" s="1"/>
  <c r="K193" i="6" s="1"/>
  <c r="I191" i="6"/>
  <c r="H191" i="6"/>
  <c r="F191" i="6"/>
  <c r="E191" i="6"/>
  <c r="D191" i="6"/>
  <c r="C191" i="6"/>
  <c r="B191" i="6"/>
  <c r="D190" i="6"/>
  <c r="D189" i="6"/>
  <c r="J188" i="6"/>
  <c r="K188" i="6" s="1"/>
  <c r="I188" i="6"/>
  <c r="H188" i="6"/>
  <c r="F188" i="6"/>
  <c r="E188" i="6"/>
  <c r="D188" i="6"/>
  <c r="C188" i="6"/>
  <c r="B188" i="6"/>
  <c r="J187" i="6"/>
  <c r="K187" i="6" s="1"/>
  <c r="I187" i="6"/>
  <c r="H187" i="6"/>
  <c r="F187" i="6"/>
  <c r="E187" i="6"/>
  <c r="D187" i="6"/>
  <c r="C187" i="6"/>
  <c r="B187" i="6"/>
  <c r="J186" i="6"/>
  <c r="K186" i="6" s="1"/>
  <c r="I186" i="6"/>
  <c r="H186" i="6"/>
  <c r="F186" i="6"/>
  <c r="E186" i="6"/>
  <c r="D186" i="6"/>
  <c r="C186" i="6"/>
  <c r="B186" i="6"/>
  <c r="D185" i="6"/>
  <c r="D184" i="6"/>
  <c r="J183" i="6"/>
  <c r="K183" i="6" s="1"/>
  <c r="I183" i="6"/>
  <c r="H183" i="6"/>
  <c r="F183" i="6"/>
  <c r="E183" i="6"/>
  <c r="D183" i="6"/>
  <c r="C183" i="6"/>
  <c r="B183" i="6"/>
  <c r="J182" i="6"/>
  <c r="K182" i="6" s="1"/>
  <c r="I182" i="6"/>
  <c r="H182" i="6"/>
  <c r="F182" i="6"/>
  <c r="E182" i="6"/>
  <c r="D182" i="6"/>
  <c r="C182" i="6"/>
  <c r="B182" i="6"/>
  <c r="J181" i="6"/>
  <c r="K181" i="6" s="1"/>
  <c r="I181" i="6"/>
  <c r="H181" i="6"/>
  <c r="F181" i="6"/>
  <c r="E181" i="6"/>
  <c r="D181" i="6"/>
  <c r="C181" i="6"/>
  <c r="B181" i="6"/>
  <c r="J180" i="6"/>
  <c r="K180" i="6" s="1"/>
  <c r="I180" i="6"/>
  <c r="H180" i="6"/>
  <c r="F180" i="6"/>
  <c r="E180" i="6"/>
  <c r="D180" i="6"/>
  <c r="C180" i="6"/>
  <c r="B180" i="6"/>
  <c r="J179" i="6"/>
  <c r="K179" i="6" s="1"/>
  <c r="I179" i="6"/>
  <c r="H179" i="6"/>
  <c r="F179" i="6"/>
  <c r="E179" i="6"/>
  <c r="D179" i="6"/>
  <c r="C179" i="6"/>
  <c r="B179" i="6"/>
  <c r="J178" i="6"/>
  <c r="K178" i="6" s="1"/>
  <c r="I178" i="6"/>
  <c r="H178" i="6"/>
  <c r="F178" i="6"/>
  <c r="E178" i="6"/>
  <c r="D178" i="6"/>
  <c r="C178" i="6"/>
  <c r="B178" i="6"/>
  <c r="J177" i="6"/>
  <c r="K177" i="6" s="1"/>
  <c r="I177" i="6"/>
  <c r="H177" i="6"/>
  <c r="F177" i="6"/>
  <c r="E177" i="6"/>
  <c r="D177" i="6"/>
  <c r="C177" i="6"/>
  <c r="B177" i="6"/>
  <c r="J176" i="6"/>
  <c r="K176" i="6" s="1"/>
  <c r="K184" i="6" s="1"/>
  <c r="I176" i="6"/>
  <c r="H176" i="6"/>
  <c r="F176" i="6"/>
  <c r="E176" i="6"/>
  <c r="D176" i="6"/>
  <c r="C176" i="6"/>
  <c r="B176" i="6"/>
  <c r="D175" i="6"/>
  <c r="D174" i="6"/>
  <c r="J173" i="6"/>
  <c r="K173" i="6" s="1"/>
  <c r="I173" i="6"/>
  <c r="H173" i="6"/>
  <c r="F173" i="6"/>
  <c r="E173" i="6"/>
  <c r="D173" i="6"/>
  <c r="C173" i="6"/>
  <c r="B173" i="6"/>
  <c r="J172" i="6"/>
  <c r="K172" i="6" s="1"/>
  <c r="I172" i="6"/>
  <c r="H172" i="6"/>
  <c r="F172" i="6"/>
  <c r="E172" i="6"/>
  <c r="D172" i="6"/>
  <c r="C172" i="6"/>
  <c r="B172" i="6"/>
  <c r="J171" i="6"/>
  <c r="K171" i="6" s="1"/>
  <c r="I171" i="6"/>
  <c r="H171" i="6"/>
  <c r="F171" i="6"/>
  <c r="E171" i="6"/>
  <c r="D171" i="6"/>
  <c r="C171" i="6"/>
  <c r="B171" i="6"/>
  <c r="J170" i="6"/>
  <c r="K170" i="6" s="1"/>
  <c r="I170" i="6"/>
  <c r="H170" i="6"/>
  <c r="F170" i="6"/>
  <c r="E170" i="6"/>
  <c r="D170" i="6"/>
  <c r="C170" i="6"/>
  <c r="B170" i="6"/>
  <c r="J169" i="6"/>
  <c r="K169" i="6" s="1"/>
  <c r="K174" i="6" s="1"/>
  <c r="I169" i="6"/>
  <c r="H169" i="6"/>
  <c r="F169" i="6"/>
  <c r="E169" i="6"/>
  <c r="D169" i="6"/>
  <c r="C169" i="6"/>
  <c r="B169" i="6"/>
  <c r="D168" i="6"/>
  <c r="D167" i="6"/>
  <c r="J166" i="6"/>
  <c r="K166" i="6" s="1"/>
  <c r="I166" i="6"/>
  <c r="H166" i="6"/>
  <c r="F166" i="6"/>
  <c r="E166" i="6"/>
  <c r="D166" i="6"/>
  <c r="C166" i="6"/>
  <c r="B166" i="6"/>
  <c r="J165" i="6"/>
  <c r="K165" i="6" s="1"/>
  <c r="I165" i="6"/>
  <c r="H165" i="6"/>
  <c r="F165" i="6"/>
  <c r="E165" i="6"/>
  <c r="D165" i="6"/>
  <c r="C165" i="6"/>
  <c r="B165" i="6"/>
  <c r="K164" i="6"/>
  <c r="J164" i="6"/>
  <c r="I164" i="6"/>
  <c r="H164" i="6"/>
  <c r="F164" i="6"/>
  <c r="E164" i="6"/>
  <c r="D164" i="6"/>
  <c r="C164" i="6"/>
  <c r="B164" i="6"/>
  <c r="J163" i="6"/>
  <c r="K163" i="6" s="1"/>
  <c r="I163" i="6"/>
  <c r="H163" i="6"/>
  <c r="F163" i="6"/>
  <c r="E163" i="6"/>
  <c r="D163" i="6"/>
  <c r="C163" i="6"/>
  <c r="B163" i="6"/>
  <c r="J162" i="6"/>
  <c r="K162" i="6" s="1"/>
  <c r="I162" i="6"/>
  <c r="H162" i="6"/>
  <c r="F162" i="6"/>
  <c r="E162" i="6"/>
  <c r="D162" i="6"/>
  <c r="C162" i="6"/>
  <c r="B162" i="6"/>
  <c r="J161" i="6"/>
  <c r="K161" i="6" s="1"/>
  <c r="I161" i="6"/>
  <c r="H161" i="6"/>
  <c r="F161" i="6"/>
  <c r="E161" i="6"/>
  <c r="D161" i="6"/>
  <c r="C161" i="6"/>
  <c r="B161" i="6"/>
  <c r="J160" i="6"/>
  <c r="K160" i="6" s="1"/>
  <c r="I160" i="6"/>
  <c r="H160" i="6"/>
  <c r="F160" i="6"/>
  <c r="E160" i="6"/>
  <c r="D160" i="6"/>
  <c r="C160" i="6"/>
  <c r="B160" i="6"/>
  <c r="J159" i="6"/>
  <c r="K159" i="6" s="1"/>
  <c r="I159" i="6"/>
  <c r="H159" i="6"/>
  <c r="F159" i="6"/>
  <c r="E159" i="6"/>
  <c r="D159" i="6"/>
  <c r="C159" i="6"/>
  <c r="B159" i="6"/>
  <c r="J158" i="6"/>
  <c r="K158" i="6" s="1"/>
  <c r="I158" i="6"/>
  <c r="H158" i="6"/>
  <c r="F158" i="6"/>
  <c r="E158" i="6"/>
  <c r="D158" i="6"/>
  <c r="C158" i="6"/>
  <c r="B158" i="6"/>
  <c r="J157" i="6"/>
  <c r="K157" i="6" s="1"/>
  <c r="I157" i="6"/>
  <c r="H157" i="6"/>
  <c r="F157" i="6"/>
  <c r="E157" i="6"/>
  <c r="D157" i="6"/>
  <c r="C157" i="6"/>
  <c r="B157" i="6"/>
  <c r="J156" i="6"/>
  <c r="K156" i="6" s="1"/>
  <c r="I156" i="6"/>
  <c r="H156" i="6"/>
  <c r="F156" i="6"/>
  <c r="E156" i="6"/>
  <c r="D156" i="6"/>
  <c r="C156" i="6"/>
  <c r="B156" i="6"/>
  <c r="J155" i="6"/>
  <c r="K155" i="6" s="1"/>
  <c r="I155" i="6"/>
  <c r="H155" i="6"/>
  <c r="F155" i="6"/>
  <c r="E155" i="6"/>
  <c r="D155" i="6"/>
  <c r="C155" i="6"/>
  <c r="B155" i="6"/>
  <c r="D154" i="6"/>
  <c r="D153" i="6"/>
  <c r="J152" i="6"/>
  <c r="K152" i="6" s="1"/>
  <c r="I152" i="6"/>
  <c r="H152" i="6"/>
  <c r="F152" i="6"/>
  <c r="E152" i="6"/>
  <c r="D152" i="6"/>
  <c r="C152" i="6"/>
  <c r="B152" i="6"/>
  <c r="J151" i="6"/>
  <c r="K151" i="6" s="1"/>
  <c r="I151" i="6"/>
  <c r="H151" i="6"/>
  <c r="F151" i="6"/>
  <c r="E151" i="6"/>
  <c r="D151" i="6"/>
  <c r="C151" i="6"/>
  <c r="B151" i="6"/>
  <c r="J150" i="6"/>
  <c r="K150" i="6" s="1"/>
  <c r="I150" i="6"/>
  <c r="H150" i="6"/>
  <c r="F150" i="6"/>
  <c r="E150" i="6"/>
  <c r="D150" i="6"/>
  <c r="C150" i="6"/>
  <c r="B150" i="6"/>
  <c r="J149" i="6"/>
  <c r="K149" i="6" s="1"/>
  <c r="I149" i="6"/>
  <c r="H149" i="6"/>
  <c r="F149" i="6"/>
  <c r="E149" i="6"/>
  <c r="D149" i="6"/>
  <c r="C149" i="6"/>
  <c r="B149" i="6"/>
  <c r="J148" i="6"/>
  <c r="K148" i="6" s="1"/>
  <c r="I148" i="6"/>
  <c r="H148" i="6"/>
  <c r="F148" i="6"/>
  <c r="E148" i="6"/>
  <c r="D148" i="6"/>
  <c r="C148" i="6"/>
  <c r="B148" i="6"/>
  <c r="D147" i="6"/>
  <c r="D146" i="6"/>
  <c r="J145" i="6"/>
  <c r="K145" i="6" s="1"/>
  <c r="I145" i="6"/>
  <c r="H145" i="6"/>
  <c r="F145" i="6"/>
  <c r="E145" i="6"/>
  <c r="D145" i="6"/>
  <c r="C145" i="6"/>
  <c r="B145" i="6"/>
  <c r="J144" i="6"/>
  <c r="K144" i="6" s="1"/>
  <c r="I144" i="6"/>
  <c r="H144" i="6"/>
  <c r="F144" i="6"/>
  <c r="E144" i="6"/>
  <c r="D144" i="6"/>
  <c r="C144" i="6"/>
  <c r="B144" i="6"/>
  <c r="K143" i="6"/>
  <c r="J143" i="6"/>
  <c r="I143" i="6"/>
  <c r="H143" i="6"/>
  <c r="F143" i="6"/>
  <c r="E143" i="6"/>
  <c r="D143" i="6"/>
  <c r="C143" i="6"/>
  <c r="B143" i="6"/>
  <c r="J142" i="6"/>
  <c r="K142" i="6" s="1"/>
  <c r="I142" i="6"/>
  <c r="H142" i="6"/>
  <c r="F142" i="6"/>
  <c r="E142" i="6"/>
  <c r="D142" i="6"/>
  <c r="C142" i="6"/>
  <c r="B142" i="6"/>
  <c r="J141" i="6"/>
  <c r="K141" i="6" s="1"/>
  <c r="I141" i="6"/>
  <c r="H141" i="6"/>
  <c r="F141" i="6"/>
  <c r="E141" i="6"/>
  <c r="D141" i="6"/>
  <c r="C141" i="6"/>
  <c r="B141" i="6"/>
  <c r="J140" i="6"/>
  <c r="K140" i="6" s="1"/>
  <c r="I140" i="6"/>
  <c r="H140" i="6"/>
  <c r="F140" i="6"/>
  <c r="E140" i="6"/>
  <c r="D140" i="6"/>
  <c r="C140" i="6"/>
  <c r="B140" i="6"/>
  <c r="J139" i="6"/>
  <c r="K139" i="6" s="1"/>
  <c r="I139" i="6"/>
  <c r="H139" i="6"/>
  <c r="F139" i="6"/>
  <c r="E139" i="6"/>
  <c r="D139" i="6"/>
  <c r="C139" i="6"/>
  <c r="B139" i="6"/>
  <c r="J138" i="6"/>
  <c r="K138" i="6" s="1"/>
  <c r="I138" i="6"/>
  <c r="H138" i="6"/>
  <c r="F138" i="6"/>
  <c r="E138" i="6"/>
  <c r="D138" i="6"/>
  <c r="C138" i="6"/>
  <c r="B138" i="6"/>
  <c r="J137" i="6"/>
  <c r="K137" i="6" s="1"/>
  <c r="I137" i="6"/>
  <c r="H137" i="6"/>
  <c r="F137" i="6"/>
  <c r="E137" i="6"/>
  <c r="D137" i="6"/>
  <c r="C137" i="6"/>
  <c r="B137" i="6"/>
  <c r="J136" i="6"/>
  <c r="K136" i="6" s="1"/>
  <c r="I136" i="6"/>
  <c r="H136" i="6"/>
  <c r="F136" i="6"/>
  <c r="E136" i="6"/>
  <c r="D136" i="6"/>
  <c r="C136" i="6"/>
  <c r="B136" i="6"/>
  <c r="J135" i="6"/>
  <c r="K135" i="6" s="1"/>
  <c r="I135" i="6"/>
  <c r="H135" i="6"/>
  <c r="F135" i="6"/>
  <c r="E135" i="6"/>
  <c r="D135" i="6"/>
  <c r="C135" i="6"/>
  <c r="B135" i="6"/>
  <c r="J134" i="6"/>
  <c r="K134" i="6" s="1"/>
  <c r="I134" i="6"/>
  <c r="H134" i="6"/>
  <c r="F134" i="6"/>
  <c r="E134" i="6"/>
  <c r="D134" i="6"/>
  <c r="C134" i="6"/>
  <c r="B134" i="6"/>
  <c r="J133" i="6"/>
  <c r="K133" i="6" s="1"/>
  <c r="I133" i="6"/>
  <c r="H133" i="6"/>
  <c r="F133" i="6"/>
  <c r="E133" i="6"/>
  <c r="D133" i="6"/>
  <c r="C133" i="6"/>
  <c r="B133" i="6"/>
  <c r="K132" i="6"/>
  <c r="J132" i="6"/>
  <c r="I132" i="6"/>
  <c r="H132" i="6"/>
  <c r="F132" i="6"/>
  <c r="E132" i="6"/>
  <c r="D132" i="6"/>
  <c r="C132" i="6"/>
  <c r="B132" i="6"/>
  <c r="J131" i="6"/>
  <c r="K131" i="6" s="1"/>
  <c r="I131" i="6"/>
  <c r="H131" i="6"/>
  <c r="F131" i="6"/>
  <c r="E131" i="6"/>
  <c r="D131" i="6"/>
  <c r="C131" i="6"/>
  <c r="B131" i="6"/>
  <c r="J130" i="6"/>
  <c r="K130" i="6" s="1"/>
  <c r="I130" i="6"/>
  <c r="H130" i="6"/>
  <c r="F130" i="6"/>
  <c r="E130" i="6"/>
  <c r="D130" i="6"/>
  <c r="C130" i="6"/>
  <c r="B130" i="6"/>
  <c r="J129" i="6"/>
  <c r="K129" i="6" s="1"/>
  <c r="I129" i="6"/>
  <c r="H129" i="6"/>
  <c r="F129" i="6"/>
  <c r="E129" i="6"/>
  <c r="D129" i="6"/>
  <c r="C129" i="6"/>
  <c r="B129" i="6"/>
  <c r="J128" i="6"/>
  <c r="K128" i="6" s="1"/>
  <c r="I128" i="6"/>
  <c r="H128" i="6"/>
  <c r="F128" i="6"/>
  <c r="E128" i="6"/>
  <c r="D128" i="6"/>
  <c r="C128" i="6"/>
  <c r="B128" i="6"/>
  <c r="J127" i="6"/>
  <c r="K127" i="6" s="1"/>
  <c r="I127" i="6"/>
  <c r="H127" i="6"/>
  <c r="F127" i="6"/>
  <c r="E127" i="6"/>
  <c r="D127" i="6"/>
  <c r="C127" i="6"/>
  <c r="B127" i="6"/>
  <c r="K126" i="6"/>
  <c r="J126" i="6"/>
  <c r="I126" i="6"/>
  <c r="H126" i="6"/>
  <c r="F126" i="6"/>
  <c r="E126" i="6"/>
  <c r="D126" i="6"/>
  <c r="C126" i="6"/>
  <c r="B126" i="6"/>
  <c r="J125" i="6"/>
  <c r="K125" i="6" s="1"/>
  <c r="I125" i="6"/>
  <c r="H125" i="6"/>
  <c r="F125" i="6"/>
  <c r="E125" i="6"/>
  <c r="D125" i="6"/>
  <c r="C125" i="6"/>
  <c r="B125" i="6"/>
  <c r="J124" i="6"/>
  <c r="K124" i="6" s="1"/>
  <c r="I124" i="6"/>
  <c r="H124" i="6"/>
  <c r="F124" i="6"/>
  <c r="E124" i="6"/>
  <c r="D124" i="6"/>
  <c r="C124" i="6"/>
  <c r="B124" i="6"/>
  <c r="J123" i="6"/>
  <c r="K123" i="6" s="1"/>
  <c r="I123" i="6"/>
  <c r="H123" i="6"/>
  <c r="F123" i="6"/>
  <c r="E123" i="6"/>
  <c r="D123" i="6"/>
  <c r="C123" i="6"/>
  <c r="B123" i="6"/>
  <c r="J122" i="6"/>
  <c r="K122" i="6" s="1"/>
  <c r="I122" i="6"/>
  <c r="H122" i="6"/>
  <c r="F122" i="6"/>
  <c r="E122" i="6"/>
  <c r="D122" i="6"/>
  <c r="C122" i="6"/>
  <c r="B122" i="6"/>
  <c r="J121" i="6"/>
  <c r="K121" i="6" s="1"/>
  <c r="I121" i="6"/>
  <c r="H121" i="6"/>
  <c r="F121" i="6"/>
  <c r="E121" i="6"/>
  <c r="D121" i="6"/>
  <c r="C121" i="6"/>
  <c r="B121" i="6"/>
  <c r="J120" i="6"/>
  <c r="K120" i="6" s="1"/>
  <c r="I120" i="6"/>
  <c r="H120" i="6"/>
  <c r="F120" i="6"/>
  <c r="E120" i="6"/>
  <c r="D120" i="6"/>
  <c r="C120" i="6"/>
  <c r="B120" i="6"/>
  <c r="D119" i="6"/>
  <c r="D118" i="6"/>
  <c r="J117" i="6"/>
  <c r="K117" i="6" s="1"/>
  <c r="I117" i="6"/>
  <c r="H117" i="6"/>
  <c r="F117" i="6"/>
  <c r="E117" i="6"/>
  <c r="D117" i="6"/>
  <c r="C117" i="6"/>
  <c r="B117" i="6"/>
  <c r="J116" i="6"/>
  <c r="K116" i="6" s="1"/>
  <c r="I116" i="6"/>
  <c r="H116" i="6"/>
  <c r="F116" i="6"/>
  <c r="E116" i="6"/>
  <c r="D116" i="6"/>
  <c r="C116" i="6"/>
  <c r="B116" i="6"/>
  <c r="J115" i="6"/>
  <c r="K115" i="6" s="1"/>
  <c r="I115" i="6"/>
  <c r="H115" i="6"/>
  <c r="F115" i="6"/>
  <c r="E115" i="6"/>
  <c r="D115" i="6"/>
  <c r="C115" i="6"/>
  <c r="B115" i="6"/>
  <c r="J114" i="6"/>
  <c r="K114" i="6" s="1"/>
  <c r="I114" i="6"/>
  <c r="H114" i="6"/>
  <c r="F114" i="6"/>
  <c r="E114" i="6"/>
  <c r="D114" i="6"/>
  <c r="C114" i="6"/>
  <c r="B114" i="6"/>
  <c r="J113" i="6"/>
  <c r="K113" i="6" s="1"/>
  <c r="I113" i="6"/>
  <c r="H113" i="6"/>
  <c r="F113" i="6"/>
  <c r="E113" i="6"/>
  <c r="D113" i="6"/>
  <c r="C113" i="6"/>
  <c r="B113" i="6"/>
  <c r="J112" i="6"/>
  <c r="K112" i="6" s="1"/>
  <c r="I112" i="6"/>
  <c r="H112" i="6"/>
  <c r="F112" i="6"/>
  <c r="E112" i="6"/>
  <c r="D112" i="6"/>
  <c r="C112" i="6"/>
  <c r="B112" i="6"/>
  <c r="J111" i="6"/>
  <c r="K111" i="6" s="1"/>
  <c r="I111" i="6"/>
  <c r="H111" i="6"/>
  <c r="F111" i="6"/>
  <c r="E111" i="6"/>
  <c r="D111" i="6"/>
  <c r="C111" i="6"/>
  <c r="B111" i="6"/>
  <c r="J110" i="6"/>
  <c r="K110" i="6" s="1"/>
  <c r="I110" i="6"/>
  <c r="H110" i="6"/>
  <c r="F110" i="6"/>
  <c r="E110" i="6"/>
  <c r="D110" i="6"/>
  <c r="C110" i="6"/>
  <c r="B110" i="6"/>
  <c r="J109" i="6"/>
  <c r="K109" i="6" s="1"/>
  <c r="I109" i="6"/>
  <c r="H109" i="6"/>
  <c r="F109" i="6"/>
  <c r="E109" i="6"/>
  <c r="D109" i="6"/>
  <c r="C109" i="6"/>
  <c r="B109" i="6"/>
  <c r="J108" i="6"/>
  <c r="K108" i="6" s="1"/>
  <c r="I108" i="6"/>
  <c r="H108" i="6"/>
  <c r="F108" i="6"/>
  <c r="E108" i="6"/>
  <c r="D108" i="6"/>
  <c r="C108" i="6"/>
  <c r="B108" i="6"/>
  <c r="J107" i="6"/>
  <c r="K107" i="6" s="1"/>
  <c r="I107" i="6"/>
  <c r="H107" i="6"/>
  <c r="F107" i="6"/>
  <c r="E107" i="6"/>
  <c r="D107" i="6"/>
  <c r="C107" i="6"/>
  <c r="B107" i="6"/>
  <c r="J106" i="6"/>
  <c r="K106" i="6" s="1"/>
  <c r="I106" i="6"/>
  <c r="H106" i="6"/>
  <c r="F106" i="6"/>
  <c r="E106" i="6"/>
  <c r="D106" i="6"/>
  <c r="C106" i="6"/>
  <c r="B106" i="6"/>
  <c r="J105" i="6"/>
  <c r="K105" i="6" s="1"/>
  <c r="I105" i="6"/>
  <c r="H105" i="6"/>
  <c r="F105" i="6"/>
  <c r="E105" i="6"/>
  <c r="D105" i="6"/>
  <c r="C105" i="6"/>
  <c r="B105" i="6"/>
  <c r="K104" i="6"/>
  <c r="J104" i="6"/>
  <c r="I104" i="6"/>
  <c r="H104" i="6"/>
  <c r="F104" i="6"/>
  <c r="E104" i="6"/>
  <c r="D104" i="6"/>
  <c r="C104" i="6"/>
  <c r="B104" i="6"/>
  <c r="J103" i="6"/>
  <c r="K103" i="6" s="1"/>
  <c r="I103" i="6"/>
  <c r="H103" i="6"/>
  <c r="F103" i="6"/>
  <c r="E103" i="6"/>
  <c r="D103" i="6"/>
  <c r="C103" i="6"/>
  <c r="B103" i="6"/>
  <c r="J102" i="6"/>
  <c r="K102" i="6" s="1"/>
  <c r="I102" i="6"/>
  <c r="H102" i="6"/>
  <c r="F102" i="6"/>
  <c r="E102" i="6"/>
  <c r="D102" i="6"/>
  <c r="C102" i="6"/>
  <c r="B102" i="6"/>
  <c r="K101" i="6"/>
  <c r="J101" i="6"/>
  <c r="I101" i="6"/>
  <c r="H101" i="6"/>
  <c r="F101" i="6"/>
  <c r="E101" i="6"/>
  <c r="D101" i="6"/>
  <c r="C101" i="6"/>
  <c r="B101" i="6"/>
  <c r="J100" i="6"/>
  <c r="K100" i="6" s="1"/>
  <c r="I100" i="6"/>
  <c r="H100" i="6"/>
  <c r="F100" i="6"/>
  <c r="E100" i="6"/>
  <c r="D100" i="6"/>
  <c r="C100" i="6"/>
  <c r="B100" i="6"/>
  <c r="J99" i="6"/>
  <c r="K99" i="6" s="1"/>
  <c r="I99" i="6"/>
  <c r="H99" i="6"/>
  <c r="F99" i="6"/>
  <c r="E99" i="6"/>
  <c r="D99" i="6"/>
  <c r="C99" i="6"/>
  <c r="B99" i="6"/>
  <c r="D98" i="6"/>
  <c r="D97" i="6"/>
  <c r="J96" i="6"/>
  <c r="K96" i="6" s="1"/>
  <c r="I96" i="6"/>
  <c r="H96" i="6"/>
  <c r="F96" i="6"/>
  <c r="E96" i="6"/>
  <c r="D96" i="6"/>
  <c r="C96" i="6"/>
  <c r="B96" i="6"/>
  <c r="J95" i="6"/>
  <c r="K95" i="6" s="1"/>
  <c r="I95" i="6"/>
  <c r="H95" i="6"/>
  <c r="F95" i="6"/>
  <c r="E95" i="6"/>
  <c r="D95" i="6"/>
  <c r="C95" i="6"/>
  <c r="B95" i="6"/>
  <c r="K94" i="6"/>
  <c r="J94" i="6"/>
  <c r="I94" i="6"/>
  <c r="H94" i="6"/>
  <c r="F94" i="6"/>
  <c r="E94" i="6"/>
  <c r="D94" i="6"/>
  <c r="C94" i="6"/>
  <c r="B94" i="6"/>
  <c r="J93" i="6"/>
  <c r="K93" i="6" s="1"/>
  <c r="I93" i="6"/>
  <c r="H93" i="6"/>
  <c r="F93" i="6"/>
  <c r="E93" i="6"/>
  <c r="D93" i="6"/>
  <c r="C93" i="6"/>
  <c r="B93" i="6"/>
  <c r="J92" i="6"/>
  <c r="K92" i="6" s="1"/>
  <c r="I92" i="6"/>
  <c r="H92" i="6"/>
  <c r="F92" i="6"/>
  <c r="E92" i="6"/>
  <c r="D92" i="6"/>
  <c r="C92" i="6"/>
  <c r="B92" i="6"/>
  <c r="J91" i="6"/>
  <c r="K91" i="6" s="1"/>
  <c r="I91" i="6"/>
  <c r="H91" i="6"/>
  <c r="F91" i="6"/>
  <c r="E91" i="6"/>
  <c r="D91" i="6"/>
  <c r="C91" i="6"/>
  <c r="B91" i="6"/>
  <c r="J90" i="6"/>
  <c r="K90" i="6" s="1"/>
  <c r="I90" i="6"/>
  <c r="H90" i="6"/>
  <c r="F90" i="6"/>
  <c r="E90" i="6"/>
  <c r="D90" i="6"/>
  <c r="C90" i="6"/>
  <c r="B90" i="6"/>
  <c r="K89" i="6"/>
  <c r="J89" i="6"/>
  <c r="I89" i="6"/>
  <c r="H89" i="6"/>
  <c r="F89" i="6"/>
  <c r="E89" i="6"/>
  <c r="D89" i="6"/>
  <c r="C89" i="6"/>
  <c r="B89" i="6"/>
  <c r="J88" i="6"/>
  <c r="K88" i="6" s="1"/>
  <c r="I88" i="6"/>
  <c r="H88" i="6"/>
  <c r="F88" i="6"/>
  <c r="E88" i="6"/>
  <c r="D88" i="6"/>
  <c r="C88" i="6"/>
  <c r="B88" i="6"/>
  <c r="J87" i="6"/>
  <c r="K87" i="6" s="1"/>
  <c r="I87" i="6"/>
  <c r="H87" i="6"/>
  <c r="F87" i="6"/>
  <c r="E87" i="6"/>
  <c r="D87" i="6"/>
  <c r="C87" i="6"/>
  <c r="B87" i="6"/>
  <c r="J86" i="6"/>
  <c r="K86" i="6" s="1"/>
  <c r="I86" i="6"/>
  <c r="H86" i="6"/>
  <c r="F86" i="6"/>
  <c r="E86" i="6"/>
  <c r="D86" i="6"/>
  <c r="C86" i="6"/>
  <c r="B86" i="6"/>
  <c r="J85" i="6"/>
  <c r="K85" i="6" s="1"/>
  <c r="I85" i="6"/>
  <c r="H85" i="6"/>
  <c r="F85" i="6"/>
  <c r="E85" i="6"/>
  <c r="D85" i="6"/>
  <c r="C85" i="6"/>
  <c r="B85" i="6"/>
  <c r="J84" i="6"/>
  <c r="K84" i="6" s="1"/>
  <c r="I84" i="6"/>
  <c r="H84" i="6"/>
  <c r="F84" i="6"/>
  <c r="E84" i="6"/>
  <c r="D84" i="6"/>
  <c r="C84" i="6"/>
  <c r="B84" i="6"/>
  <c r="J83" i="6"/>
  <c r="K83" i="6" s="1"/>
  <c r="I83" i="6"/>
  <c r="H83" i="6"/>
  <c r="F83" i="6"/>
  <c r="E83" i="6"/>
  <c r="D83" i="6"/>
  <c r="C83" i="6"/>
  <c r="B83" i="6"/>
  <c r="J82" i="6"/>
  <c r="K82" i="6" s="1"/>
  <c r="I82" i="6"/>
  <c r="H82" i="6"/>
  <c r="F82" i="6"/>
  <c r="E82" i="6"/>
  <c r="D82" i="6"/>
  <c r="C82" i="6"/>
  <c r="B82" i="6"/>
  <c r="K81" i="6"/>
  <c r="J81" i="6"/>
  <c r="I81" i="6"/>
  <c r="H81" i="6"/>
  <c r="F81" i="6"/>
  <c r="E81" i="6"/>
  <c r="D81" i="6"/>
  <c r="C81" i="6"/>
  <c r="B81" i="6"/>
  <c r="J80" i="6"/>
  <c r="K80" i="6" s="1"/>
  <c r="I80" i="6"/>
  <c r="H80" i="6"/>
  <c r="F80" i="6"/>
  <c r="E80" i="6"/>
  <c r="D80" i="6"/>
  <c r="C80" i="6"/>
  <c r="B80" i="6"/>
  <c r="J79" i="6"/>
  <c r="K79" i="6" s="1"/>
  <c r="I79" i="6"/>
  <c r="H79" i="6"/>
  <c r="F79" i="6"/>
  <c r="E79" i="6"/>
  <c r="D79" i="6"/>
  <c r="C79" i="6"/>
  <c r="B79" i="6"/>
  <c r="D78" i="6"/>
  <c r="D77" i="6"/>
  <c r="J76" i="6"/>
  <c r="K76" i="6" s="1"/>
  <c r="I76" i="6"/>
  <c r="H76" i="6"/>
  <c r="F76" i="6"/>
  <c r="E76" i="6"/>
  <c r="D76" i="6"/>
  <c r="C76" i="6"/>
  <c r="B76" i="6"/>
  <c r="J75" i="6"/>
  <c r="K75" i="6" s="1"/>
  <c r="I75" i="6"/>
  <c r="H75" i="6"/>
  <c r="F75" i="6"/>
  <c r="E75" i="6"/>
  <c r="D75" i="6"/>
  <c r="C75" i="6"/>
  <c r="B75" i="6"/>
  <c r="K74" i="6"/>
  <c r="J74" i="6"/>
  <c r="I74" i="6"/>
  <c r="H74" i="6"/>
  <c r="F74" i="6"/>
  <c r="E74" i="6"/>
  <c r="D74" i="6"/>
  <c r="C74" i="6"/>
  <c r="B74" i="6"/>
  <c r="J73" i="6"/>
  <c r="K73" i="6" s="1"/>
  <c r="I73" i="6"/>
  <c r="H73" i="6"/>
  <c r="F73" i="6"/>
  <c r="E73" i="6"/>
  <c r="D73" i="6"/>
  <c r="C73" i="6"/>
  <c r="B73" i="6"/>
  <c r="J72" i="6"/>
  <c r="K72" i="6" s="1"/>
  <c r="I72" i="6"/>
  <c r="H72" i="6"/>
  <c r="F72" i="6"/>
  <c r="E72" i="6"/>
  <c r="D72" i="6"/>
  <c r="C72" i="6"/>
  <c r="B72" i="6"/>
  <c r="J71" i="6"/>
  <c r="K71" i="6" s="1"/>
  <c r="I71" i="6"/>
  <c r="H71" i="6"/>
  <c r="F71" i="6"/>
  <c r="E71" i="6"/>
  <c r="D71" i="6"/>
  <c r="C71" i="6"/>
  <c r="B71" i="6"/>
  <c r="J70" i="6"/>
  <c r="K70" i="6" s="1"/>
  <c r="I70" i="6"/>
  <c r="H70" i="6"/>
  <c r="F70" i="6"/>
  <c r="E70" i="6"/>
  <c r="D70" i="6"/>
  <c r="C70" i="6"/>
  <c r="B70" i="6"/>
  <c r="K69" i="6"/>
  <c r="J69" i="6"/>
  <c r="I69" i="6"/>
  <c r="H69" i="6"/>
  <c r="F69" i="6"/>
  <c r="E69" i="6"/>
  <c r="D69" i="6"/>
  <c r="C69" i="6"/>
  <c r="B69" i="6"/>
  <c r="J68" i="6"/>
  <c r="K68" i="6" s="1"/>
  <c r="I68" i="6"/>
  <c r="H68" i="6"/>
  <c r="F68" i="6"/>
  <c r="E68" i="6"/>
  <c r="D68" i="6"/>
  <c r="C68" i="6"/>
  <c r="B68" i="6"/>
  <c r="D67" i="6"/>
  <c r="D66" i="6"/>
  <c r="J65" i="6"/>
  <c r="K65" i="6" s="1"/>
  <c r="I65" i="6"/>
  <c r="H65" i="6"/>
  <c r="F65" i="6"/>
  <c r="E65" i="6"/>
  <c r="D65" i="6"/>
  <c r="C65" i="6"/>
  <c r="B65" i="6"/>
  <c r="J64" i="6"/>
  <c r="K64" i="6" s="1"/>
  <c r="I64" i="6"/>
  <c r="H64" i="6"/>
  <c r="F64" i="6"/>
  <c r="E64" i="6"/>
  <c r="D64" i="6"/>
  <c r="C64" i="6"/>
  <c r="B64" i="6"/>
  <c r="J63" i="6"/>
  <c r="K63" i="6" s="1"/>
  <c r="I63" i="6"/>
  <c r="H63" i="6"/>
  <c r="F63" i="6"/>
  <c r="E63" i="6"/>
  <c r="D63" i="6"/>
  <c r="C63" i="6"/>
  <c r="B63" i="6"/>
  <c r="K62" i="6"/>
  <c r="J62" i="6"/>
  <c r="I62" i="6"/>
  <c r="H62" i="6"/>
  <c r="F62" i="6"/>
  <c r="E62" i="6"/>
  <c r="D62" i="6"/>
  <c r="C62" i="6"/>
  <c r="B62" i="6"/>
  <c r="J61" i="6"/>
  <c r="K61" i="6" s="1"/>
  <c r="I61" i="6"/>
  <c r="H61" i="6"/>
  <c r="F61" i="6"/>
  <c r="E61" i="6"/>
  <c r="D61" i="6"/>
  <c r="C61" i="6"/>
  <c r="B61" i="6"/>
  <c r="K60" i="6"/>
  <c r="J60" i="6"/>
  <c r="I60" i="6"/>
  <c r="H60" i="6"/>
  <c r="F60" i="6"/>
  <c r="E60" i="6"/>
  <c r="D60" i="6"/>
  <c r="C60" i="6"/>
  <c r="B60" i="6"/>
  <c r="J59" i="6"/>
  <c r="K59" i="6" s="1"/>
  <c r="I59" i="6"/>
  <c r="H59" i="6"/>
  <c r="F59" i="6"/>
  <c r="E59" i="6"/>
  <c r="D59" i="6"/>
  <c r="C59" i="6"/>
  <c r="B59" i="6"/>
  <c r="J58" i="6"/>
  <c r="K58" i="6" s="1"/>
  <c r="I58" i="6"/>
  <c r="H58" i="6"/>
  <c r="F58" i="6"/>
  <c r="E58" i="6"/>
  <c r="D58" i="6"/>
  <c r="C58" i="6"/>
  <c r="B58" i="6"/>
  <c r="J57" i="6"/>
  <c r="K57" i="6" s="1"/>
  <c r="I57" i="6"/>
  <c r="H57" i="6"/>
  <c r="F57" i="6"/>
  <c r="E57" i="6"/>
  <c r="D57" i="6"/>
  <c r="C57" i="6"/>
  <c r="B57" i="6"/>
  <c r="J56" i="6"/>
  <c r="K56" i="6" s="1"/>
  <c r="I56" i="6"/>
  <c r="H56" i="6"/>
  <c r="F56" i="6"/>
  <c r="E56" i="6"/>
  <c r="D56" i="6"/>
  <c r="C56" i="6"/>
  <c r="B56" i="6"/>
  <c r="D55" i="6"/>
  <c r="D54" i="6"/>
  <c r="J53" i="6"/>
  <c r="K53" i="6" s="1"/>
  <c r="I53" i="6"/>
  <c r="H53" i="6"/>
  <c r="F53" i="6"/>
  <c r="E53" i="6"/>
  <c r="D53" i="6"/>
  <c r="C53" i="6"/>
  <c r="B53" i="6"/>
  <c r="J52" i="6"/>
  <c r="K52" i="6" s="1"/>
  <c r="I52" i="6"/>
  <c r="H52" i="6"/>
  <c r="F52" i="6"/>
  <c r="E52" i="6"/>
  <c r="D52" i="6"/>
  <c r="C52" i="6"/>
  <c r="B52" i="6"/>
  <c r="K51" i="6"/>
  <c r="J51" i="6"/>
  <c r="I51" i="6"/>
  <c r="H51" i="6"/>
  <c r="F51" i="6"/>
  <c r="E51" i="6"/>
  <c r="D51" i="6"/>
  <c r="C51" i="6"/>
  <c r="B51" i="6"/>
  <c r="J50" i="6"/>
  <c r="K50" i="6" s="1"/>
  <c r="I50" i="6"/>
  <c r="H50" i="6"/>
  <c r="F50" i="6"/>
  <c r="E50" i="6"/>
  <c r="D50" i="6"/>
  <c r="C50" i="6"/>
  <c r="B50" i="6"/>
  <c r="K49" i="6"/>
  <c r="J49" i="6"/>
  <c r="I49" i="6"/>
  <c r="H49" i="6"/>
  <c r="F49" i="6"/>
  <c r="E49" i="6"/>
  <c r="D49" i="6"/>
  <c r="C49" i="6"/>
  <c r="B49" i="6"/>
  <c r="J48" i="6"/>
  <c r="K48" i="6" s="1"/>
  <c r="I48" i="6"/>
  <c r="H48" i="6"/>
  <c r="F48" i="6"/>
  <c r="E48" i="6"/>
  <c r="D48" i="6"/>
  <c r="C48" i="6"/>
  <c r="B48" i="6"/>
  <c r="D47" i="6"/>
  <c r="D46" i="6"/>
  <c r="J45" i="6"/>
  <c r="K45" i="6" s="1"/>
  <c r="I45" i="6"/>
  <c r="H45" i="6"/>
  <c r="F45" i="6"/>
  <c r="E45" i="6"/>
  <c r="D45" i="6"/>
  <c r="C45" i="6"/>
  <c r="B45" i="6"/>
  <c r="J44" i="6"/>
  <c r="K44" i="6" s="1"/>
  <c r="I44" i="6"/>
  <c r="H44" i="6"/>
  <c r="F44" i="6"/>
  <c r="E44" i="6"/>
  <c r="D44" i="6"/>
  <c r="C44" i="6"/>
  <c r="B44" i="6"/>
  <c r="J43" i="6"/>
  <c r="K43" i="6" s="1"/>
  <c r="I43" i="6"/>
  <c r="H43" i="6"/>
  <c r="F43" i="6"/>
  <c r="E43" i="6"/>
  <c r="D43" i="6"/>
  <c r="C43" i="6"/>
  <c r="B43" i="6"/>
  <c r="J42" i="6"/>
  <c r="K42" i="6" s="1"/>
  <c r="I42" i="6"/>
  <c r="H42" i="6"/>
  <c r="F42" i="6"/>
  <c r="E42" i="6"/>
  <c r="D42" i="6"/>
  <c r="C42" i="6"/>
  <c r="B42" i="6"/>
  <c r="J41" i="6"/>
  <c r="K41" i="6" s="1"/>
  <c r="I41" i="6"/>
  <c r="H41" i="6"/>
  <c r="F41" i="6"/>
  <c r="E41" i="6"/>
  <c r="D41" i="6"/>
  <c r="C41" i="6"/>
  <c r="B41" i="6"/>
  <c r="J40" i="6"/>
  <c r="K40" i="6" s="1"/>
  <c r="I40" i="6"/>
  <c r="H40" i="6"/>
  <c r="F40" i="6"/>
  <c r="E40" i="6"/>
  <c r="D40" i="6"/>
  <c r="C40" i="6"/>
  <c r="B40" i="6"/>
  <c r="J39" i="6"/>
  <c r="K39" i="6" s="1"/>
  <c r="I39" i="6"/>
  <c r="H39" i="6"/>
  <c r="F39" i="6"/>
  <c r="E39" i="6"/>
  <c r="D39" i="6"/>
  <c r="C39" i="6"/>
  <c r="B39" i="6"/>
  <c r="K38" i="6"/>
  <c r="J38" i="6"/>
  <c r="I38" i="6"/>
  <c r="H38" i="6"/>
  <c r="F38" i="6"/>
  <c r="E38" i="6"/>
  <c r="D38" i="6"/>
  <c r="C38" i="6"/>
  <c r="B38" i="6"/>
  <c r="J37" i="6"/>
  <c r="K37" i="6" s="1"/>
  <c r="I37" i="6"/>
  <c r="H37" i="6"/>
  <c r="F37" i="6"/>
  <c r="E37" i="6"/>
  <c r="D37" i="6"/>
  <c r="C37" i="6"/>
  <c r="B37" i="6"/>
  <c r="J36" i="6"/>
  <c r="K36" i="6" s="1"/>
  <c r="I36" i="6"/>
  <c r="H36" i="6"/>
  <c r="F36" i="6"/>
  <c r="E36" i="6"/>
  <c r="D36" i="6"/>
  <c r="C36" i="6"/>
  <c r="B36" i="6"/>
  <c r="J35" i="6"/>
  <c r="K35" i="6" s="1"/>
  <c r="I35" i="6"/>
  <c r="H35" i="6"/>
  <c r="F35" i="6"/>
  <c r="E35" i="6"/>
  <c r="D35" i="6"/>
  <c r="C35" i="6"/>
  <c r="B35" i="6"/>
  <c r="K34" i="6"/>
  <c r="J34" i="6"/>
  <c r="I34" i="6"/>
  <c r="H34" i="6"/>
  <c r="F34" i="6"/>
  <c r="E34" i="6"/>
  <c r="D34" i="6"/>
  <c r="C34" i="6"/>
  <c r="B34" i="6"/>
  <c r="J33" i="6"/>
  <c r="K33" i="6" s="1"/>
  <c r="I33" i="6"/>
  <c r="H33" i="6"/>
  <c r="F33" i="6"/>
  <c r="E33" i="6"/>
  <c r="D33" i="6"/>
  <c r="C33" i="6"/>
  <c r="B33" i="6"/>
  <c r="J32" i="6"/>
  <c r="K32" i="6" s="1"/>
  <c r="I32" i="6"/>
  <c r="H32" i="6"/>
  <c r="F32" i="6"/>
  <c r="E32" i="6"/>
  <c r="D32" i="6"/>
  <c r="C32" i="6"/>
  <c r="B32" i="6"/>
  <c r="D31" i="6"/>
  <c r="D30" i="6"/>
  <c r="J29" i="6"/>
  <c r="K29" i="6" s="1"/>
  <c r="I29" i="6"/>
  <c r="H29" i="6"/>
  <c r="F29" i="6"/>
  <c r="E29" i="6"/>
  <c r="D29" i="6"/>
  <c r="C29" i="6"/>
  <c r="B29" i="6"/>
  <c r="J28" i="6"/>
  <c r="K28" i="6" s="1"/>
  <c r="I28" i="6"/>
  <c r="H28" i="6"/>
  <c r="F28" i="6"/>
  <c r="E28" i="6"/>
  <c r="D28" i="6"/>
  <c r="C28" i="6"/>
  <c r="B28" i="6"/>
  <c r="K27" i="6"/>
  <c r="J27" i="6"/>
  <c r="I27" i="6"/>
  <c r="H27" i="6"/>
  <c r="F27" i="6"/>
  <c r="E27" i="6"/>
  <c r="D27" i="6"/>
  <c r="C27" i="6"/>
  <c r="B27" i="6"/>
  <c r="J26" i="6"/>
  <c r="K26" i="6" s="1"/>
  <c r="I26" i="6"/>
  <c r="H26" i="6"/>
  <c r="F26" i="6"/>
  <c r="E26" i="6"/>
  <c r="D26" i="6"/>
  <c r="C26" i="6"/>
  <c r="B26" i="6"/>
  <c r="J25" i="6"/>
  <c r="K25" i="6" s="1"/>
  <c r="I25" i="6"/>
  <c r="H25" i="6"/>
  <c r="F25" i="6"/>
  <c r="E25" i="6"/>
  <c r="D25" i="6"/>
  <c r="C25" i="6"/>
  <c r="B25" i="6"/>
  <c r="J24" i="6"/>
  <c r="K24" i="6" s="1"/>
  <c r="I24" i="6"/>
  <c r="H24" i="6"/>
  <c r="F24" i="6"/>
  <c r="E24" i="6"/>
  <c r="D24" i="6"/>
  <c r="C24" i="6"/>
  <c r="B24" i="6"/>
  <c r="K23" i="6"/>
  <c r="J23" i="6"/>
  <c r="I23" i="6"/>
  <c r="H23" i="6"/>
  <c r="F23" i="6"/>
  <c r="E23" i="6"/>
  <c r="D23" i="6"/>
  <c r="C23" i="6"/>
  <c r="B23" i="6"/>
  <c r="J22" i="6"/>
  <c r="K22" i="6" s="1"/>
  <c r="I22" i="6"/>
  <c r="H22" i="6"/>
  <c r="F22" i="6"/>
  <c r="E22" i="6"/>
  <c r="D22" i="6"/>
  <c r="C22" i="6"/>
  <c r="B22" i="6"/>
  <c r="D21" i="6"/>
  <c r="D20" i="6"/>
  <c r="J19" i="6"/>
  <c r="K19" i="6" s="1"/>
  <c r="I19" i="6"/>
  <c r="H19" i="6"/>
  <c r="F19" i="6"/>
  <c r="E19" i="6"/>
  <c r="D19" i="6"/>
  <c r="C19" i="6"/>
  <c r="B19" i="6"/>
  <c r="J18" i="6"/>
  <c r="K18" i="6" s="1"/>
  <c r="I18" i="6"/>
  <c r="H18" i="6"/>
  <c r="F18" i="6"/>
  <c r="E18" i="6"/>
  <c r="D18" i="6"/>
  <c r="C18" i="6"/>
  <c r="B18" i="6"/>
  <c r="J17" i="6"/>
  <c r="K17" i="6" s="1"/>
  <c r="I17" i="6"/>
  <c r="H17" i="6"/>
  <c r="F17" i="6"/>
  <c r="E17" i="6"/>
  <c r="D17" i="6"/>
  <c r="C17" i="6"/>
  <c r="B17" i="6"/>
  <c r="K16" i="6"/>
  <c r="J16" i="6"/>
  <c r="I16" i="6"/>
  <c r="H16" i="6"/>
  <c r="F16" i="6"/>
  <c r="E16" i="6"/>
  <c r="D16" i="6"/>
  <c r="C16" i="6"/>
  <c r="B16" i="6"/>
  <c r="J15" i="6"/>
  <c r="K15" i="6" s="1"/>
  <c r="I15" i="6"/>
  <c r="H15" i="6"/>
  <c r="F15" i="6"/>
  <c r="E15" i="6"/>
  <c r="D15" i="6"/>
  <c r="C15" i="6"/>
  <c r="B15" i="6"/>
  <c r="J14" i="6"/>
  <c r="K14" i="6" s="1"/>
  <c r="I14" i="6"/>
  <c r="H14" i="6"/>
  <c r="F14" i="6"/>
  <c r="E14" i="6"/>
  <c r="D14" i="6"/>
  <c r="C14" i="6"/>
  <c r="B14" i="6"/>
  <c r="J13" i="6"/>
  <c r="K13" i="6" s="1"/>
  <c r="I13" i="6"/>
  <c r="H13" i="6"/>
  <c r="F13" i="6"/>
  <c r="E13" i="6"/>
  <c r="D13" i="6"/>
  <c r="C13" i="6"/>
  <c r="B13" i="6"/>
  <c r="J12" i="6"/>
  <c r="K12" i="6" s="1"/>
  <c r="I12" i="6"/>
  <c r="H12" i="6"/>
  <c r="F12" i="6"/>
  <c r="E12" i="6"/>
  <c r="D12" i="6"/>
  <c r="C12" i="6"/>
  <c r="B12" i="6"/>
  <c r="J11" i="6"/>
  <c r="K11" i="6" s="1"/>
  <c r="I11" i="6"/>
  <c r="H11" i="6"/>
  <c r="F11" i="6"/>
  <c r="E11" i="6"/>
  <c r="D11" i="6"/>
  <c r="C11" i="6"/>
  <c r="B11" i="6"/>
  <c r="J10" i="6"/>
  <c r="K10" i="6" s="1"/>
  <c r="I10" i="6"/>
  <c r="H10" i="6"/>
  <c r="F10" i="6"/>
  <c r="E10" i="6"/>
  <c r="D10" i="6"/>
  <c r="C10" i="6"/>
  <c r="B10" i="6"/>
  <c r="J9" i="6"/>
  <c r="K9" i="6" s="1"/>
  <c r="I9" i="6"/>
  <c r="H9" i="6"/>
  <c r="F9" i="6"/>
  <c r="E9" i="6"/>
  <c r="D9" i="6"/>
  <c r="C9" i="6"/>
  <c r="B9" i="6"/>
  <c r="D7" i="6"/>
  <c r="J298" i="5"/>
  <c r="K298" i="5" s="1"/>
  <c r="I298" i="5"/>
  <c r="H298" i="5"/>
  <c r="F298" i="5"/>
  <c r="E298" i="5"/>
  <c r="D298" i="5"/>
  <c r="C298" i="5"/>
  <c r="B298" i="5"/>
  <c r="J297" i="5"/>
  <c r="K297" i="5" s="1"/>
  <c r="I297" i="5"/>
  <c r="H297" i="5"/>
  <c r="F297" i="5"/>
  <c r="E297" i="5"/>
  <c r="D297" i="5"/>
  <c r="C297" i="5"/>
  <c r="B297" i="5"/>
  <c r="J296" i="5"/>
  <c r="K296" i="5" s="1"/>
  <c r="I296" i="5"/>
  <c r="H296" i="5"/>
  <c r="F296" i="5"/>
  <c r="E296" i="5"/>
  <c r="D296" i="5"/>
  <c r="C296" i="5"/>
  <c r="B296" i="5"/>
  <c r="J295" i="5"/>
  <c r="K295" i="5" s="1"/>
  <c r="I295" i="5"/>
  <c r="H295" i="5"/>
  <c r="F295" i="5"/>
  <c r="E295" i="5"/>
  <c r="D295" i="5"/>
  <c r="C295" i="5"/>
  <c r="B295" i="5"/>
  <c r="J294" i="5"/>
  <c r="K294" i="5" s="1"/>
  <c r="I294" i="5"/>
  <c r="H294" i="5"/>
  <c r="F294" i="5"/>
  <c r="E294" i="5"/>
  <c r="D294" i="5"/>
  <c r="C294" i="5"/>
  <c r="B294" i="5"/>
  <c r="J293" i="5"/>
  <c r="K293" i="5" s="1"/>
  <c r="I293" i="5"/>
  <c r="H293" i="5"/>
  <c r="F293" i="5"/>
  <c r="E293" i="5"/>
  <c r="D293" i="5"/>
  <c r="C293" i="5"/>
  <c r="B293" i="5"/>
  <c r="J292" i="5"/>
  <c r="K292" i="5" s="1"/>
  <c r="I292" i="5"/>
  <c r="H292" i="5"/>
  <c r="F292" i="5"/>
  <c r="E292" i="5"/>
  <c r="D292" i="5"/>
  <c r="C292" i="5"/>
  <c r="B292" i="5"/>
  <c r="J291" i="5"/>
  <c r="K291" i="5" s="1"/>
  <c r="I291" i="5"/>
  <c r="H291" i="5"/>
  <c r="F291" i="5"/>
  <c r="E291" i="5"/>
  <c r="D291" i="5"/>
  <c r="C291" i="5"/>
  <c r="B291" i="5"/>
  <c r="J290" i="5"/>
  <c r="K290" i="5" s="1"/>
  <c r="I290" i="5"/>
  <c r="H290" i="5"/>
  <c r="F290" i="5"/>
  <c r="E290" i="5"/>
  <c r="D290" i="5"/>
  <c r="C290" i="5"/>
  <c r="B290" i="5"/>
  <c r="K289" i="5"/>
  <c r="J289" i="5"/>
  <c r="I289" i="5"/>
  <c r="H289" i="5"/>
  <c r="F289" i="5"/>
  <c r="E289" i="5"/>
  <c r="D289" i="5"/>
  <c r="C289" i="5"/>
  <c r="B289" i="5"/>
  <c r="J288" i="5"/>
  <c r="K288" i="5" s="1"/>
  <c r="I288" i="5"/>
  <c r="H288" i="5"/>
  <c r="F288" i="5"/>
  <c r="E288" i="5"/>
  <c r="D288" i="5"/>
  <c r="C288" i="5"/>
  <c r="B288" i="5"/>
  <c r="J287" i="5"/>
  <c r="K287" i="5" s="1"/>
  <c r="I287" i="5"/>
  <c r="H287" i="5"/>
  <c r="F287" i="5"/>
  <c r="E287" i="5"/>
  <c r="D287" i="5"/>
  <c r="C287" i="5"/>
  <c r="B287" i="5"/>
  <c r="J286" i="5"/>
  <c r="K286" i="5" s="1"/>
  <c r="I286" i="5"/>
  <c r="H286" i="5"/>
  <c r="F286" i="5"/>
  <c r="E286" i="5"/>
  <c r="D286" i="5"/>
  <c r="C286" i="5"/>
  <c r="B286" i="5"/>
  <c r="D285" i="5"/>
  <c r="D284" i="5"/>
  <c r="J283" i="5"/>
  <c r="K283" i="5" s="1"/>
  <c r="I283" i="5"/>
  <c r="H283" i="5"/>
  <c r="F283" i="5"/>
  <c r="E283" i="5"/>
  <c r="D283" i="5"/>
  <c r="C283" i="5"/>
  <c r="B283" i="5"/>
  <c r="J282" i="5"/>
  <c r="K282" i="5" s="1"/>
  <c r="I282" i="5"/>
  <c r="H282" i="5"/>
  <c r="F282" i="5"/>
  <c r="E282" i="5"/>
  <c r="D282" i="5"/>
  <c r="C282" i="5"/>
  <c r="B282" i="5"/>
  <c r="J281" i="5"/>
  <c r="K281" i="5" s="1"/>
  <c r="K284" i="5" s="1"/>
  <c r="I281" i="5"/>
  <c r="H281" i="5"/>
  <c r="F281" i="5"/>
  <c r="E281" i="5"/>
  <c r="D281" i="5"/>
  <c r="C281" i="5"/>
  <c r="B281" i="5"/>
  <c r="D280" i="5"/>
  <c r="D279" i="5"/>
  <c r="J278" i="5"/>
  <c r="K278" i="5" s="1"/>
  <c r="I278" i="5"/>
  <c r="H278" i="5"/>
  <c r="F278" i="5"/>
  <c r="E278" i="5"/>
  <c r="D278" i="5"/>
  <c r="C278" i="5"/>
  <c r="B278" i="5"/>
  <c r="J277" i="5"/>
  <c r="K277" i="5" s="1"/>
  <c r="I277" i="5"/>
  <c r="H277" i="5"/>
  <c r="F277" i="5"/>
  <c r="E277" i="5"/>
  <c r="D277" i="5"/>
  <c r="C277" i="5"/>
  <c r="B277" i="5"/>
  <c r="J276" i="5"/>
  <c r="K276" i="5" s="1"/>
  <c r="I276" i="5"/>
  <c r="H276" i="5"/>
  <c r="F276" i="5"/>
  <c r="E276" i="5"/>
  <c r="D276" i="5"/>
  <c r="C276" i="5"/>
  <c r="B276" i="5"/>
  <c r="J275" i="5"/>
  <c r="K275" i="5" s="1"/>
  <c r="I275" i="5"/>
  <c r="H275" i="5"/>
  <c r="F275" i="5"/>
  <c r="E275" i="5"/>
  <c r="D275" i="5"/>
  <c r="C275" i="5"/>
  <c r="B275" i="5"/>
  <c r="J274" i="5"/>
  <c r="K274" i="5" s="1"/>
  <c r="I274" i="5"/>
  <c r="H274" i="5"/>
  <c r="F274" i="5"/>
  <c r="E274" i="5"/>
  <c r="D274" i="5"/>
  <c r="C274" i="5"/>
  <c r="B274" i="5"/>
  <c r="J273" i="5"/>
  <c r="K273" i="5" s="1"/>
  <c r="I273" i="5"/>
  <c r="H273" i="5"/>
  <c r="F273" i="5"/>
  <c r="E273" i="5"/>
  <c r="D273" i="5"/>
  <c r="C273" i="5"/>
  <c r="B273" i="5"/>
  <c r="D272" i="5"/>
  <c r="D271" i="5"/>
  <c r="J270" i="5"/>
  <c r="K270" i="5" s="1"/>
  <c r="I270" i="5"/>
  <c r="H270" i="5"/>
  <c r="F270" i="5"/>
  <c r="E270" i="5"/>
  <c r="D270" i="5"/>
  <c r="C270" i="5"/>
  <c r="B270" i="5"/>
  <c r="J269" i="5"/>
  <c r="K269" i="5" s="1"/>
  <c r="I269" i="5"/>
  <c r="H269" i="5"/>
  <c r="F269" i="5"/>
  <c r="E269" i="5"/>
  <c r="D269" i="5"/>
  <c r="C269" i="5"/>
  <c r="B269" i="5"/>
  <c r="J268" i="5"/>
  <c r="K268" i="5" s="1"/>
  <c r="I268" i="5"/>
  <c r="H268" i="5"/>
  <c r="F268" i="5"/>
  <c r="E268" i="5"/>
  <c r="D268" i="5"/>
  <c r="C268" i="5"/>
  <c r="B268" i="5"/>
  <c r="J267" i="5"/>
  <c r="K267" i="5" s="1"/>
  <c r="I267" i="5"/>
  <c r="H267" i="5"/>
  <c r="F267" i="5"/>
  <c r="E267" i="5"/>
  <c r="D267" i="5"/>
  <c r="C267" i="5"/>
  <c r="B267" i="5"/>
  <c r="J266" i="5"/>
  <c r="K266" i="5" s="1"/>
  <c r="I266" i="5"/>
  <c r="H266" i="5"/>
  <c r="F266" i="5"/>
  <c r="E266" i="5"/>
  <c r="D266" i="5"/>
  <c r="C266" i="5"/>
  <c r="B266" i="5"/>
  <c r="D265" i="5"/>
  <c r="D264" i="5"/>
  <c r="J263" i="5"/>
  <c r="K263" i="5" s="1"/>
  <c r="I263" i="5"/>
  <c r="H263" i="5"/>
  <c r="F263" i="5"/>
  <c r="E263" i="5"/>
  <c r="D263" i="5"/>
  <c r="C263" i="5"/>
  <c r="B263" i="5"/>
  <c r="J262" i="5"/>
  <c r="K262" i="5" s="1"/>
  <c r="I262" i="5"/>
  <c r="H262" i="5"/>
  <c r="F262" i="5"/>
  <c r="E262" i="5"/>
  <c r="D262" i="5"/>
  <c r="C262" i="5"/>
  <c r="B262" i="5"/>
  <c r="K261" i="5"/>
  <c r="J261" i="5"/>
  <c r="I261" i="5"/>
  <c r="H261" i="5"/>
  <c r="F261" i="5"/>
  <c r="E261" i="5"/>
  <c r="D261" i="5"/>
  <c r="C261" i="5"/>
  <c r="B261" i="5"/>
  <c r="J260" i="5"/>
  <c r="K260" i="5" s="1"/>
  <c r="I260" i="5"/>
  <c r="H260" i="5"/>
  <c r="F260" i="5"/>
  <c r="E260" i="5"/>
  <c r="D260" i="5"/>
  <c r="C260" i="5"/>
  <c r="B260" i="5"/>
  <c r="J259" i="5"/>
  <c r="K259" i="5" s="1"/>
  <c r="I259" i="5"/>
  <c r="H259" i="5"/>
  <c r="F259" i="5"/>
  <c r="E259" i="5"/>
  <c r="D259" i="5"/>
  <c r="C259" i="5"/>
  <c r="B259" i="5"/>
  <c r="J258" i="5"/>
  <c r="K258" i="5" s="1"/>
  <c r="I258" i="5"/>
  <c r="H258" i="5"/>
  <c r="F258" i="5"/>
  <c r="E258" i="5"/>
  <c r="D258" i="5"/>
  <c r="C258" i="5"/>
  <c r="B258" i="5"/>
  <c r="J257" i="5"/>
  <c r="K257" i="5" s="1"/>
  <c r="I257" i="5"/>
  <c r="H257" i="5"/>
  <c r="F257" i="5"/>
  <c r="E257" i="5"/>
  <c r="D257" i="5"/>
  <c r="C257" i="5"/>
  <c r="B257" i="5"/>
  <c r="J256" i="5"/>
  <c r="K256" i="5" s="1"/>
  <c r="I256" i="5"/>
  <c r="H256" i="5"/>
  <c r="F256" i="5"/>
  <c r="E256" i="5"/>
  <c r="D256" i="5"/>
  <c r="C256" i="5"/>
  <c r="B256" i="5"/>
  <c r="J255" i="5"/>
  <c r="K255" i="5" s="1"/>
  <c r="I255" i="5"/>
  <c r="H255" i="5"/>
  <c r="F255" i="5"/>
  <c r="E255" i="5"/>
  <c r="D255" i="5"/>
  <c r="C255" i="5"/>
  <c r="B255" i="5"/>
  <c r="K254" i="5"/>
  <c r="J254" i="5"/>
  <c r="I254" i="5"/>
  <c r="H254" i="5"/>
  <c r="F254" i="5"/>
  <c r="E254" i="5"/>
  <c r="D254" i="5"/>
  <c r="C254" i="5"/>
  <c r="B254" i="5"/>
  <c r="J253" i="5"/>
  <c r="K253" i="5" s="1"/>
  <c r="I253" i="5"/>
  <c r="H253" i="5"/>
  <c r="F253" i="5"/>
  <c r="E253" i="5"/>
  <c r="D253" i="5"/>
  <c r="C253" i="5"/>
  <c r="B253" i="5"/>
  <c r="J252" i="5"/>
  <c r="K252" i="5" s="1"/>
  <c r="I252" i="5"/>
  <c r="H252" i="5"/>
  <c r="F252" i="5"/>
  <c r="E252" i="5"/>
  <c r="D252" i="5"/>
  <c r="C252" i="5"/>
  <c r="B252" i="5"/>
  <c r="J251" i="5"/>
  <c r="K251" i="5" s="1"/>
  <c r="I251" i="5"/>
  <c r="H251" i="5"/>
  <c r="F251" i="5"/>
  <c r="E251" i="5"/>
  <c r="D251" i="5"/>
  <c r="C251" i="5"/>
  <c r="B251" i="5"/>
  <c r="D250" i="5"/>
  <c r="D249" i="5"/>
  <c r="J248" i="5"/>
  <c r="K248" i="5" s="1"/>
  <c r="I248" i="5"/>
  <c r="H248" i="5"/>
  <c r="F248" i="5"/>
  <c r="E248" i="5"/>
  <c r="D248" i="5"/>
  <c r="C248" i="5"/>
  <c r="B248" i="5"/>
  <c r="J247" i="5"/>
  <c r="K247" i="5" s="1"/>
  <c r="I247" i="5"/>
  <c r="H247" i="5"/>
  <c r="F247" i="5"/>
  <c r="E247" i="5"/>
  <c r="D247" i="5"/>
  <c r="C247" i="5"/>
  <c r="B247" i="5"/>
  <c r="D246" i="5"/>
  <c r="D245" i="5"/>
  <c r="J244" i="5"/>
  <c r="K244" i="5" s="1"/>
  <c r="I244" i="5"/>
  <c r="H244" i="5"/>
  <c r="F244" i="5"/>
  <c r="E244" i="5"/>
  <c r="D244" i="5"/>
  <c r="C244" i="5"/>
  <c r="B244" i="5"/>
  <c r="K243" i="5"/>
  <c r="J243" i="5"/>
  <c r="I243" i="5"/>
  <c r="H243" i="5"/>
  <c r="F243" i="5"/>
  <c r="E243" i="5"/>
  <c r="D243" i="5"/>
  <c r="C243" i="5"/>
  <c r="B243" i="5"/>
  <c r="J242" i="5"/>
  <c r="K242" i="5" s="1"/>
  <c r="I242" i="5"/>
  <c r="H242" i="5"/>
  <c r="F242" i="5"/>
  <c r="E242" i="5"/>
  <c r="D242" i="5"/>
  <c r="C242" i="5"/>
  <c r="B242" i="5"/>
  <c r="J241" i="5"/>
  <c r="K241" i="5" s="1"/>
  <c r="I241" i="5"/>
  <c r="H241" i="5"/>
  <c r="F241" i="5"/>
  <c r="E241" i="5"/>
  <c r="D241" i="5"/>
  <c r="C241" i="5"/>
  <c r="B241" i="5"/>
  <c r="J240" i="5"/>
  <c r="K240" i="5" s="1"/>
  <c r="I240" i="5"/>
  <c r="H240" i="5"/>
  <c r="F240" i="5"/>
  <c r="E240" i="5"/>
  <c r="D240" i="5"/>
  <c r="C240" i="5"/>
  <c r="B240" i="5"/>
  <c r="J239" i="5"/>
  <c r="K239" i="5" s="1"/>
  <c r="I239" i="5"/>
  <c r="H239" i="5"/>
  <c r="F239" i="5"/>
  <c r="E239" i="5"/>
  <c r="D239" i="5"/>
  <c r="C239" i="5"/>
  <c r="B239" i="5"/>
  <c r="J238" i="5"/>
  <c r="K238" i="5" s="1"/>
  <c r="I238" i="5"/>
  <c r="H238" i="5"/>
  <c r="F238" i="5"/>
  <c r="E238" i="5"/>
  <c r="D238" i="5"/>
  <c r="C238" i="5"/>
  <c r="B238" i="5"/>
  <c r="J237" i="5"/>
  <c r="K237" i="5" s="1"/>
  <c r="I237" i="5"/>
  <c r="H237" i="5"/>
  <c r="F237" i="5"/>
  <c r="E237" i="5"/>
  <c r="D237" i="5"/>
  <c r="C237" i="5"/>
  <c r="B237" i="5"/>
  <c r="J236" i="5"/>
  <c r="K236" i="5" s="1"/>
  <c r="I236" i="5"/>
  <c r="H236" i="5"/>
  <c r="F236" i="5"/>
  <c r="E236" i="5"/>
  <c r="D236" i="5"/>
  <c r="C236" i="5"/>
  <c r="B236" i="5"/>
  <c r="J235" i="5"/>
  <c r="K235" i="5" s="1"/>
  <c r="I235" i="5"/>
  <c r="H235" i="5"/>
  <c r="F235" i="5"/>
  <c r="E235" i="5"/>
  <c r="D235" i="5"/>
  <c r="C235" i="5"/>
  <c r="B235" i="5"/>
  <c r="J234" i="5"/>
  <c r="K234" i="5" s="1"/>
  <c r="I234" i="5"/>
  <c r="H234" i="5"/>
  <c r="F234" i="5"/>
  <c r="E234" i="5"/>
  <c r="D234" i="5"/>
  <c r="C234" i="5"/>
  <c r="B234" i="5"/>
  <c r="J233" i="5"/>
  <c r="K233" i="5" s="1"/>
  <c r="I233" i="5"/>
  <c r="H233" i="5"/>
  <c r="F233" i="5"/>
  <c r="E233" i="5"/>
  <c r="D233" i="5"/>
  <c r="C233" i="5"/>
  <c r="B233" i="5"/>
  <c r="J232" i="5"/>
  <c r="K232" i="5" s="1"/>
  <c r="I232" i="5"/>
  <c r="H232" i="5"/>
  <c r="F232" i="5"/>
  <c r="E232" i="5"/>
  <c r="D232" i="5"/>
  <c r="C232" i="5"/>
  <c r="B232" i="5"/>
  <c r="J231" i="5"/>
  <c r="K231" i="5" s="1"/>
  <c r="I231" i="5"/>
  <c r="H231" i="5"/>
  <c r="F231" i="5"/>
  <c r="E231" i="5"/>
  <c r="D231" i="5"/>
  <c r="C231" i="5"/>
  <c r="B231" i="5"/>
  <c r="J230" i="5"/>
  <c r="K230" i="5" s="1"/>
  <c r="I230" i="5"/>
  <c r="H230" i="5"/>
  <c r="F230" i="5"/>
  <c r="E230" i="5"/>
  <c r="D230" i="5"/>
  <c r="C230" i="5"/>
  <c r="B230" i="5"/>
  <c r="J229" i="5"/>
  <c r="K229" i="5" s="1"/>
  <c r="I229" i="5"/>
  <c r="H229" i="5"/>
  <c r="F229" i="5"/>
  <c r="E229" i="5"/>
  <c r="D229" i="5"/>
  <c r="C229" i="5"/>
  <c r="B229" i="5"/>
  <c r="J228" i="5"/>
  <c r="K228" i="5" s="1"/>
  <c r="I228" i="5"/>
  <c r="H228" i="5"/>
  <c r="F228" i="5"/>
  <c r="E228" i="5"/>
  <c r="D228" i="5"/>
  <c r="C228" i="5"/>
  <c r="B228" i="5"/>
  <c r="J227" i="5"/>
  <c r="K227" i="5" s="1"/>
  <c r="I227" i="5"/>
  <c r="H227" i="5"/>
  <c r="F227" i="5"/>
  <c r="E227" i="5"/>
  <c r="D227" i="5"/>
  <c r="C227" i="5"/>
  <c r="B227" i="5"/>
  <c r="J226" i="5"/>
  <c r="K226" i="5" s="1"/>
  <c r="I226" i="5"/>
  <c r="H226" i="5"/>
  <c r="F226" i="5"/>
  <c r="E226" i="5"/>
  <c r="D226" i="5"/>
  <c r="C226" i="5"/>
  <c r="B226" i="5"/>
  <c r="D225" i="5"/>
  <c r="D224" i="5"/>
  <c r="J223" i="5"/>
  <c r="K223" i="5" s="1"/>
  <c r="I223" i="5"/>
  <c r="H223" i="5"/>
  <c r="F223" i="5"/>
  <c r="E223" i="5"/>
  <c r="D223" i="5"/>
  <c r="C223" i="5"/>
  <c r="B223" i="5"/>
  <c r="J222" i="5"/>
  <c r="K222" i="5" s="1"/>
  <c r="I222" i="5"/>
  <c r="H222" i="5"/>
  <c r="F222" i="5"/>
  <c r="E222" i="5"/>
  <c r="D222" i="5"/>
  <c r="C222" i="5"/>
  <c r="B222" i="5"/>
  <c r="J221" i="5"/>
  <c r="K221" i="5" s="1"/>
  <c r="I221" i="5"/>
  <c r="H221" i="5"/>
  <c r="F221" i="5"/>
  <c r="E221" i="5"/>
  <c r="D221" i="5"/>
  <c r="C221" i="5"/>
  <c r="B221" i="5"/>
  <c r="J220" i="5"/>
  <c r="K220" i="5" s="1"/>
  <c r="I220" i="5"/>
  <c r="H220" i="5"/>
  <c r="F220" i="5"/>
  <c r="E220" i="5"/>
  <c r="D220" i="5"/>
  <c r="C220" i="5"/>
  <c r="B220" i="5"/>
  <c r="J219" i="5"/>
  <c r="K219" i="5" s="1"/>
  <c r="I219" i="5"/>
  <c r="H219" i="5"/>
  <c r="F219" i="5"/>
  <c r="E219" i="5"/>
  <c r="D219" i="5"/>
  <c r="C219" i="5"/>
  <c r="B219" i="5"/>
  <c r="J218" i="5"/>
  <c r="K218" i="5" s="1"/>
  <c r="K224" i="5" s="1"/>
  <c r="I218" i="5"/>
  <c r="H218" i="5"/>
  <c r="F218" i="5"/>
  <c r="E218" i="5"/>
  <c r="D218" i="5"/>
  <c r="C218" i="5"/>
  <c r="B218" i="5"/>
  <c r="D217" i="5"/>
  <c r="D216" i="5"/>
  <c r="J215" i="5"/>
  <c r="K215" i="5" s="1"/>
  <c r="I215" i="5"/>
  <c r="H215" i="5"/>
  <c r="F215" i="5"/>
  <c r="E215" i="5"/>
  <c r="D215" i="5"/>
  <c r="C215" i="5"/>
  <c r="B215" i="5"/>
  <c r="J214" i="5"/>
  <c r="K214" i="5" s="1"/>
  <c r="K216" i="5" s="1"/>
  <c r="I214" i="5"/>
  <c r="H214" i="5"/>
  <c r="F214" i="5"/>
  <c r="E214" i="5"/>
  <c r="D214" i="5"/>
  <c r="C214" i="5"/>
  <c r="B214" i="5"/>
  <c r="D213" i="5"/>
  <c r="D212" i="5"/>
  <c r="J211" i="5"/>
  <c r="K211" i="5" s="1"/>
  <c r="K212" i="5" s="1"/>
  <c r="I211" i="5"/>
  <c r="H211" i="5"/>
  <c r="F211" i="5"/>
  <c r="E211" i="5"/>
  <c r="D211" i="5"/>
  <c r="C211" i="5"/>
  <c r="B211" i="5"/>
  <c r="D210" i="5"/>
  <c r="D209" i="5"/>
  <c r="J208" i="5"/>
  <c r="K208" i="5" s="1"/>
  <c r="I208" i="5"/>
  <c r="H208" i="5"/>
  <c r="F208" i="5"/>
  <c r="E208" i="5"/>
  <c r="D208" i="5"/>
  <c r="C208" i="5"/>
  <c r="B208" i="5"/>
  <c r="K207" i="5"/>
  <c r="K209" i="5" s="1"/>
  <c r="J207" i="5"/>
  <c r="I207" i="5"/>
  <c r="H207" i="5"/>
  <c r="F207" i="5"/>
  <c r="E207" i="5"/>
  <c r="D207" i="5"/>
  <c r="C207" i="5"/>
  <c r="B207" i="5"/>
  <c r="D206" i="5"/>
  <c r="D205" i="5"/>
  <c r="K204" i="5"/>
  <c r="K205" i="5" s="1"/>
  <c r="J204" i="5"/>
  <c r="I204" i="5"/>
  <c r="H204" i="5"/>
  <c r="F204" i="5"/>
  <c r="E204" i="5"/>
  <c r="D204" i="5"/>
  <c r="C204" i="5"/>
  <c r="B204" i="5"/>
  <c r="D203" i="5"/>
  <c r="D202" i="5"/>
  <c r="J201" i="5"/>
  <c r="K201" i="5" s="1"/>
  <c r="K202" i="5" s="1"/>
  <c r="I201" i="5"/>
  <c r="H201" i="5"/>
  <c r="F201" i="5"/>
  <c r="E201" i="5"/>
  <c r="D201" i="5"/>
  <c r="C201" i="5"/>
  <c r="B201" i="5"/>
  <c r="D200" i="5"/>
  <c r="D199" i="5"/>
  <c r="J198" i="5"/>
  <c r="K198" i="5" s="1"/>
  <c r="K199" i="5" s="1"/>
  <c r="I198" i="5"/>
  <c r="H198" i="5"/>
  <c r="F198" i="5"/>
  <c r="E198" i="5"/>
  <c r="D198" i="5"/>
  <c r="C198" i="5"/>
  <c r="B198" i="5"/>
  <c r="D197" i="5"/>
  <c r="D196" i="5"/>
  <c r="J195" i="5"/>
  <c r="K195" i="5" s="1"/>
  <c r="K196" i="5" s="1"/>
  <c r="I195" i="5"/>
  <c r="H195" i="5"/>
  <c r="F195" i="5"/>
  <c r="E195" i="5"/>
  <c r="D195" i="5"/>
  <c r="C195" i="5"/>
  <c r="B195" i="5"/>
  <c r="D194" i="5"/>
  <c r="D193" i="5"/>
  <c r="J192" i="5"/>
  <c r="K192" i="5" s="1"/>
  <c r="I192" i="5"/>
  <c r="H192" i="5"/>
  <c r="F192" i="5"/>
  <c r="E192" i="5"/>
  <c r="D192" i="5"/>
  <c r="C192" i="5"/>
  <c r="B192" i="5"/>
  <c r="J191" i="5"/>
  <c r="K191" i="5" s="1"/>
  <c r="K193" i="5" s="1"/>
  <c r="I191" i="5"/>
  <c r="H191" i="5"/>
  <c r="F191" i="5"/>
  <c r="E191" i="5"/>
  <c r="D191" i="5"/>
  <c r="C191" i="5"/>
  <c r="B191" i="5"/>
  <c r="D190" i="5"/>
  <c r="D189" i="5"/>
  <c r="J188" i="5"/>
  <c r="K188" i="5" s="1"/>
  <c r="I188" i="5"/>
  <c r="H188" i="5"/>
  <c r="F188" i="5"/>
  <c r="E188" i="5"/>
  <c r="D188" i="5"/>
  <c r="C188" i="5"/>
  <c r="B188" i="5"/>
  <c r="J187" i="5"/>
  <c r="K187" i="5" s="1"/>
  <c r="I187" i="5"/>
  <c r="H187" i="5"/>
  <c r="F187" i="5"/>
  <c r="E187" i="5"/>
  <c r="D187" i="5"/>
  <c r="C187" i="5"/>
  <c r="B187" i="5"/>
  <c r="J186" i="5"/>
  <c r="K186" i="5" s="1"/>
  <c r="K189" i="5" s="1"/>
  <c r="I186" i="5"/>
  <c r="H186" i="5"/>
  <c r="F186" i="5"/>
  <c r="E186" i="5"/>
  <c r="D186" i="5"/>
  <c r="C186" i="5"/>
  <c r="B186" i="5"/>
  <c r="D185" i="5"/>
  <c r="D184" i="5"/>
  <c r="J183" i="5"/>
  <c r="K183" i="5" s="1"/>
  <c r="I183" i="5"/>
  <c r="H183" i="5"/>
  <c r="F183" i="5"/>
  <c r="E183" i="5"/>
  <c r="D183" i="5"/>
  <c r="C183" i="5"/>
  <c r="B183" i="5"/>
  <c r="K182" i="5"/>
  <c r="J182" i="5"/>
  <c r="I182" i="5"/>
  <c r="H182" i="5"/>
  <c r="F182" i="5"/>
  <c r="E182" i="5"/>
  <c r="D182" i="5"/>
  <c r="C182" i="5"/>
  <c r="B182" i="5"/>
  <c r="J181" i="5"/>
  <c r="K181" i="5" s="1"/>
  <c r="I181" i="5"/>
  <c r="H181" i="5"/>
  <c r="F181" i="5"/>
  <c r="E181" i="5"/>
  <c r="D181" i="5"/>
  <c r="C181" i="5"/>
  <c r="B181" i="5"/>
  <c r="J180" i="5"/>
  <c r="K180" i="5" s="1"/>
  <c r="I180" i="5"/>
  <c r="H180" i="5"/>
  <c r="F180" i="5"/>
  <c r="E180" i="5"/>
  <c r="D180" i="5"/>
  <c r="C180" i="5"/>
  <c r="B180" i="5"/>
  <c r="J179" i="5"/>
  <c r="K179" i="5" s="1"/>
  <c r="I179" i="5"/>
  <c r="H179" i="5"/>
  <c r="F179" i="5"/>
  <c r="E179" i="5"/>
  <c r="D179" i="5"/>
  <c r="C179" i="5"/>
  <c r="B179" i="5"/>
  <c r="J178" i="5"/>
  <c r="K178" i="5" s="1"/>
  <c r="I178" i="5"/>
  <c r="H178" i="5"/>
  <c r="F178" i="5"/>
  <c r="E178" i="5"/>
  <c r="D178" i="5"/>
  <c r="C178" i="5"/>
  <c r="B178" i="5"/>
  <c r="J177" i="5"/>
  <c r="K177" i="5" s="1"/>
  <c r="I177" i="5"/>
  <c r="H177" i="5"/>
  <c r="F177" i="5"/>
  <c r="E177" i="5"/>
  <c r="D177" i="5"/>
  <c r="C177" i="5"/>
  <c r="B177" i="5"/>
  <c r="J176" i="5"/>
  <c r="K176" i="5" s="1"/>
  <c r="K184" i="5" s="1"/>
  <c r="I176" i="5"/>
  <c r="H176" i="5"/>
  <c r="F176" i="5"/>
  <c r="E176" i="5"/>
  <c r="D176" i="5"/>
  <c r="C176" i="5"/>
  <c r="B176" i="5"/>
  <c r="D175" i="5"/>
  <c r="D174" i="5"/>
  <c r="J173" i="5"/>
  <c r="K173" i="5" s="1"/>
  <c r="I173" i="5"/>
  <c r="H173" i="5"/>
  <c r="F173" i="5"/>
  <c r="E173" i="5"/>
  <c r="D173" i="5"/>
  <c r="C173" i="5"/>
  <c r="B173" i="5"/>
  <c r="J172" i="5"/>
  <c r="K172" i="5" s="1"/>
  <c r="I172" i="5"/>
  <c r="H172" i="5"/>
  <c r="F172" i="5"/>
  <c r="E172" i="5"/>
  <c r="D172" i="5"/>
  <c r="C172" i="5"/>
  <c r="B172" i="5"/>
  <c r="J171" i="5"/>
  <c r="K171" i="5" s="1"/>
  <c r="I171" i="5"/>
  <c r="H171" i="5"/>
  <c r="F171" i="5"/>
  <c r="E171" i="5"/>
  <c r="D171" i="5"/>
  <c r="C171" i="5"/>
  <c r="B171" i="5"/>
  <c r="J170" i="5"/>
  <c r="K170" i="5" s="1"/>
  <c r="I170" i="5"/>
  <c r="H170" i="5"/>
  <c r="F170" i="5"/>
  <c r="E170" i="5"/>
  <c r="D170" i="5"/>
  <c r="C170" i="5"/>
  <c r="B170" i="5"/>
  <c r="K169" i="5"/>
  <c r="K174" i="5" s="1"/>
  <c r="J169" i="5"/>
  <c r="I169" i="5"/>
  <c r="H169" i="5"/>
  <c r="F169" i="5"/>
  <c r="E169" i="5"/>
  <c r="D169" i="5"/>
  <c r="C169" i="5"/>
  <c r="B169" i="5"/>
  <c r="D168" i="5"/>
  <c r="D167" i="5"/>
  <c r="J166" i="5"/>
  <c r="K166" i="5" s="1"/>
  <c r="I166" i="5"/>
  <c r="H166" i="5"/>
  <c r="F166" i="5"/>
  <c r="E166" i="5"/>
  <c r="D166" i="5"/>
  <c r="C166" i="5"/>
  <c r="B166" i="5"/>
  <c r="J165" i="5"/>
  <c r="K165" i="5" s="1"/>
  <c r="I165" i="5"/>
  <c r="H165" i="5"/>
  <c r="F165" i="5"/>
  <c r="E165" i="5"/>
  <c r="D165" i="5"/>
  <c r="C165" i="5"/>
  <c r="B165" i="5"/>
  <c r="K164" i="5"/>
  <c r="J164" i="5"/>
  <c r="I164" i="5"/>
  <c r="H164" i="5"/>
  <c r="F164" i="5"/>
  <c r="E164" i="5"/>
  <c r="D164" i="5"/>
  <c r="C164" i="5"/>
  <c r="B164" i="5"/>
  <c r="J163" i="5"/>
  <c r="K163" i="5" s="1"/>
  <c r="I163" i="5"/>
  <c r="H163" i="5"/>
  <c r="F163" i="5"/>
  <c r="E163" i="5"/>
  <c r="D163" i="5"/>
  <c r="C163" i="5"/>
  <c r="B163" i="5"/>
  <c r="K162" i="5"/>
  <c r="J162" i="5"/>
  <c r="I162" i="5"/>
  <c r="H162" i="5"/>
  <c r="F162" i="5"/>
  <c r="E162" i="5"/>
  <c r="D162" i="5"/>
  <c r="C162" i="5"/>
  <c r="B162" i="5"/>
  <c r="J161" i="5"/>
  <c r="K161" i="5" s="1"/>
  <c r="I161" i="5"/>
  <c r="H161" i="5"/>
  <c r="F161" i="5"/>
  <c r="E161" i="5"/>
  <c r="D161" i="5"/>
  <c r="C161" i="5"/>
  <c r="B161" i="5"/>
  <c r="J160" i="5"/>
  <c r="K160" i="5" s="1"/>
  <c r="I160" i="5"/>
  <c r="H160" i="5"/>
  <c r="F160" i="5"/>
  <c r="E160" i="5"/>
  <c r="D160" i="5"/>
  <c r="C160" i="5"/>
  <c r="B160" i="5"/>
  <c r="J159" i="5"/>
  <c r="K159" i="5" s="1"/>
  <c r="I159" i="5"/>
  <c r="H159" i="5"/>
  <c r="F159" i="5"/>
  <c r="E159" i="5"/>
  <c r="D159" i="5"/>
  <c r="C159" i="5"/>
  <c r="B159" i="5"/>
  <c r="J158" i="5"/>
  <c r="K158" i="5" s="1"/>
  <c r="I158" i="5"/>
  <c r="H158" i="5"/>
  <c r="F158" i="5"/>
  <c r="E158" i="5"/>
  <c r="D158" i="5"/>
  <c r="C158" i="5"/>
  <c r="B158" i="5"/>
  <c r="J157" i="5"/>
  <c r="K157" i="5" s="1"/>
  <c r="I157" i="5"/>
  <c r="H157" i="5"/>
  <c r="F157" i="5"/>
  <c r="E157" i="5"/>
  <c r="D157" i="5"/>
  <c r="C157" i="5"/>
  <c r="B157" i="5"/>
  <c r="J156" i="5"/>
  <c r="K156" i="5" s="1"/>
  <c r="I156" i="5"/>
  <c r="H156" i="5"/>
  <c r="F156" i="5"/>
  <c r="E156" i="5"/>
  <c r="D156" i="5"/>
  <c r="C156" i="5"/>
  <c r="B156" i="5"/>
  <c r="J155" i="5"/>
  <c r="K155" i="5" s="1"/>
  <c r="I155" i="5"/>
  <c r="H155" i="5"/>
  <c r="F155" i="5"/>
  <c r="E155" i="5"/>
  <c r="D155" i="5"/>
  <c r="C155" i="5"/>
  <c r="B155" i="5"/>
  <c r="D154" i="5"/>
  <c r="D153" i="5"/>
  <c r="J152" i="5"/>
  <c r="K152" i="5" s="1"/>
  <c r="I152" i="5"/>
  <c r="H152" i="5"/>
  <c r="F152" i="5"/>
  <c r="E152" i="5"/>
  <c r="D152" i="5"/>
  <c r="C152" i="5"/>
  <c r="B152" i="5"/>
  <c r="K151" i="5"/>
  <c r="J151" i="5"/>
  <c r="I151" i="5"/>
  <c r="H151" i="5"/>
  <c r="F151" i="5"/>
  <c r="E151" i="5"/>
  <c r="D151" i="5"/>
  <c r="C151" i="5"/>
  <c r="B151" i="5"/>
  <c r="J150" i="5"/>
  <c r="K150" i="5" s="1"/>
  <c r="I150" i="5"/>
  <c r="H150" i="5"/>
  <c r="F150" i="5"/>
  <c r="E150" i="5"/>
  <c r="D150" i="5"/>
  <c r="C150" i="5"/>
  <c r="B150" i="5"/>
  <c r="J149" i="5"/>
  <c r="K149" i="5" s="1"/>
  <c r="I149" i="5"/>
  <c r="H149" i="5"/>
  <c r="F149" i="5"/>
  <c r="E149" i="5"/>
  <c r="D149" i="5"/>
  <c r="C149" i="5"/>
  <c r="B149" i="5"/>
  <c r="J148" i="5"/>
  <c r="K148" i="5" s="1"/>
  <c r="I148" i="5"/>
  <c r="H148" i="5"/>
  <c r="F148" i="5"/>
  <c r="E148" i="5"/>
  <c r="D148" i="5"/>
  <c r="C148" i="5"/>
  <c r="B148" i="5"/>
  <c r="D147" i="5"/>
  <c r="D146" i="5"/>
  <c r="J145" i="5"/>
  <c r="K145" i="5" s="1"/>
  <c r="I145" i="5"/>
  <c r="H145" i="5"/>
  <c r="F145" i="5"/>
  <c r="E145" i="5"/>
  <c r="D145" i="5"/>
  <c r="C145" i="5"/>
  <c r="B145" i="5"/>
  <c r="K144" i="5"/>
  <c r="J144" i="5"/>
  <c r="I144" i="5"/>
  <c r="H144" i="5"/>
  <c r="F144" i="5"/>
  <c r="E144" i="5"/>
  <c r="D144" i="5"/>
  <c r="C144" i="5"/>
  <c r="B144" i="5"/>
  <c r="J143" i="5"/>
  <c r="K143" i="5" s="1"/>
  <c r="I143" i="5"/>
  <c r="H143" i="5"/>
  <c r="F143" i="5"/>
  <c r="E143" i="5"/>
  <c r="D143" i="5"/>
  <c r="C143" i="5"/>
  <c r="B143" i="5"/>
  <c r="K142" i="5"/>
  <c r="J142" i="5"/>
  <c r="I142" i="5"/>
  <c r="H142" i="5"/>
  <c r="F142" i="5"/>
  <c r="E142" i="5"/>
  <c r="D142" i="5"/>
  <c r="C142" i="5"/>
  <c r="B142" i="5"/>
  <c r="J141" i="5"/>
  <c r="K141" i="5" s="1"/>
  <c r="I141" i="5"/>
  <c r="H141" i="5"/>
  <c r="F141" i="5"/>
  <c r="E141" i="5"/>
  <c r="D141" i="5"/>
  <c r="C141" i="5"/>
  <c r="B141" i="5"/>
  <c r="J140" i="5"/>
  <c r="K140" i="5" s="1"/>
  <c r="I140" i="5"/>
  <c r="H140" i="5"/>
  <c r="F140" i="5"/>
  <c r="E140" i="5"/>
  <c r="D140" i="5"/>
  <c r="C140" i="5"/>
  <c r="B140" i="5"/>
  <c r="J139" i="5"/>
  <c r="K139" i="5" s="1"/>
  <c r="I139" i="5"/>
  <c r="H139" i="5"/>
  <c r="F139" i="5"/>
  <c r="E139" i="5"/>
  <c r="D139" i="5"/>
  <c r="C139" i="5"/>
  <c r="B139" i="5"/>
  <c r="J138" i="5"/>
  <c r="K138" i="5" s="1"/>
  <c r="I138" i="5"/>
  <c r="H138" i="5"/>
  <c r="F138" i="5"/>
  <c r="E138" i="5"/>
  <c r="D138" i="5"/>
  <c r="C138" i="5"/>
  <c r="B138" i="5"/>
  <c r="J137" i="5"/>
  <c r="K137" i="5" s="1"/>
  <c r="I137" i="5"/>
  <c r="H137" i="5"/>
  <c r="F137" i="5"/>
  <c r="E137" i="5"/>
  <c r="D137" i="5"/>
  <c r="C137" i="5"/>
  <c r="B137" i="5"/>
  <c r="K136" i="5"/>
  <c r="J136" i="5"/>
  <c r="I136" i="5"/>
  <c r="H136" i="5"/>
  <c r="F136" i="5"/>
  <c r="E136" i="5"/>
  <c r="D136" i="5"/>
  <c r="C136" i="5"/>
  <c r="B136" i="5"/>
  <c r="K135" i="5"/>
  <c r="J135" i="5"/>
  <c r="I135" i="5"/>
  <c r="H135" i="5"/>
  <c r="F135" i="5"/>
  <c r="E135" i="5"/>
  <c r="D135" i="5"/>
  <c r="C135" i="5"/>
  <c r="B135" i="5"/>
  <c r="J134" i="5"/>
  <c r="K134" i="5" s="1"/>
  <c r="I134" i="5"/>
  <c r="H134" i="5"/>
  <c r="F134" i="5"/>
  <c r="E134" i="5"/>
  <c r="D134" i="5"/>
  <c r="C134" i="5"/>
  <c r="B134" i="5"/>
  <c r="J133" i="5"/>
  <c r="K133" i="5" s="1"/>
  <c r="I133" i="5"/>
  <c r="H133" i="5"/>
  <c r="F133" i="5"/>
  <c r="E133" i="5"/>
  <c r="D133" i="5"/>
  <c r="C133" i="5"/>
  <c r="B133" i="5"/>
  <c r="J132" i="5"/>
  <c r="K132" i="5" s="1"/>
  <c r="I132" i="5"/>
  <c r="H132" i="5"/>
  <c r="F132" i="5"/>
  <c r="E132" i="5"/>
  <c r="D132" i="5"/>
  <c r="C132" i="5"/>
  <c r="B132" i="5"/>
  <c r="J131" i="5"/>
  <c r="K131" i="5" s="1"/>
  <c r="I131" i="5"/>
  <c r="H131" i="5"/>
  <c r="F131" i="5"/>
  <c r="E131" i="5"/>
  <c r="D131" i="5"/>
  <c r="C131" i="5"/>
  <c r="B131" i="5"/>
  <c r="K130" i="5"/>
  <c r="J130" i="5"/>
  <c r="I130" i="5"/>
  <c r="H130" i="5"/>
  <c r="F130" i="5"/>
  <c r="E130" i="5"/>
  <c r="D130" i="5"/>
  <c r="C130" i="5"/>
  <c r="B130" i="5"/>
  <c r="J129" i="5"/>
  <c r="K129" i="5" s="1"/>
  <c r="I129" i="5"/>
  <c r="H129" i="5"/>
  <c r="F129" i="5"/>
  <c r="E129" i="5"/>
  <c r="D129" i="5"/>
  <c r="C129" i="5"/>
  <c r="B129" i="5"/>
  <c r="K128" i="5"/>
  <c r="J128" i="5"/>
  <c r="I128" i="5"/>
  <c r="H128" i="5"/>
  <c r="F128" i="5"/>
  <c r="E128" i="5"/>
  <c r="D128" i="5"/>
  <c r="C128" i="5"/>
  <c r="B128" i="5"/>
  <c r="J127" i="5"/>
  <c r="K127" i="5" s="1"/>
  <c r="I127" i="5"/>
  <c r="H127" i="5"/>
  <c r="F127" i="5"/>
  <c r="E127" i="5"/>
  <c r="D127" i="5"/>
  <c r="C127" i="5"/>
  <c r="B127" i="5"/>
  <c r="J126" i="5"/>
  <c r="K126" i="5" s="1"/>
  <c r="I126" i="5"/>
  <c r="H126" i="5"/>
  <c r="F126" i="5"/>
  <c r="E126" i="5"/>
  <c r="D126" i="5"/>
  <c r="C126" i="5"/>
  <c r="B126" i="5"/>
  <c r="J125" i="5"/>
  <c r="K125" i="5" s="1"/>
  <c r="I125" i="5"/>
  <c r="H125" i="5"/>
  <c r="F125" i="5"/>
  <c r="E125" i="5"/>
  <c r="D125" i="5"/>
  <c r="C125" i="5"/>
  <c r="B125" i="5"/>
  <c r="J124" i="5"/>
  <c r="K124" i="5" s="1"/>
  <c r="I124" i="5"/>
  <c r="H124" i="5"/>
  <c r="F124" i="5"/>
  <c r="E124" i="5"/>
  <c r="D124" i="5"/>
  <c r="C124" i="5"/>
  <c r="B124" i="5"/>
  <c r="J123" i="5"/>
  <c r="K123" i="5" s="1"/>
  <c r="I123" i="5"/>
  <c r="H123" i="5"/>
  <c r="F123" i="5"/>
  <c r="E123" i="5"/>
  <c r="D123" i="5"/>
  <c r="C123" i="5"/>
  <c r="B123" i="5"/>
  <c r="J122" i="5"/>
  <c r="K122" i="5" s="1"/>
  <c r="I122" i="5"/>
  <c r="H122" i="5"/>
  <c r="F122" i="5"/>
  <c r="E122" i="5"/>
  <c r="D122" i="5"/>
  <c r="C122" i="5"/>
  <c r="B122" i="5"/>
  <c r="J121" i="5"/>
  <c r="K121" i="5" s="1"/>
  <c r="I121" i="5"/>
  <c r="H121" i="5"/>
  <c r="F121" i="5"/>
  <c r="E121" i="5"/>
  <c r="D121" i="5"/>
  <c r="C121" i="5"/>
  <c r="B121" i="5"/>
  <c r="J120" i="5"/>
  <c r="K120" i="5" s="1"/>
  <c r="I120" i="5"/>
  <c r="H120" i="5"/>
  <c r="F120" i="5"/>
  <c r="E120" i="5"/>
  <c r="D120" i="5"/>
  <c r="C120" i="5"/>
  <c r="B120" i="5"/>
  <c r="D119" i="5"/>
  <c r="D118" i="5"/>
  <c r="J117" i="5"/>
  <c r="K117" i="5" s="1"/>
  <c r="I117" i="5"/>
  <c r="H117" i="5"/>
  <c r="F117" i="5"/>
  <c r="E117" i="5"/>
  <c r="D117" i="5"/>
  <c r="C117" i="5"/>
  <c r="B117" i="5"/>
  <c r="J116" i="5"/>
  <c r="K116" i="5" s="1"/>
  <c r="I116" i="5"/>
  <c r="H116" i="5"/>
  <c r="F116" i="5"/>
  <c r="E116" i="5"/>
  <c r="D116" i="5"/>
  <c r="C116" i="5"/>
  <c r="B116" i="5"/>
  <c r="J115" i="5"/>
  <c r="K115" i="5" s="1"/>
  <c r="I115" i="5"/>
  <c r="H115" i="5"/>
  <c r="F115" i="5"/>
  <c r="E115" i="5"/>
  <c r="D115" i="5"/>
  <c r="C115" i="5"/>
  <c r="B115" i="5"/>
  <c r="J114" i="5"/>
  <c r="K114" i="5" s="1"/>
  <c r="I114" i="5"/>
  <c r="H114" i="5"/>
  <c r="F114" i="5"/>
  <c r="E114" i="5"/>
  <c r="D114" i="5"/>
  <c r="C114" i="5"/>
  <c r="B114" i="5"/>
  <c r="K113" i="5"/>
  <c r="J113" i="5"/>
  <c r="I113" i="5"/>
  <c r="H113" i="5"/>
  <c r="F113" i="5"/>
  <c r="E113" i="5"/>
  <c r="D113" i="5"/>
  <c r="C113" i="5"/>
  <c r="B113" i="5"/>
  <c r="J112" i="5"/>
  <c r="K112" i="5" s="1"/>
  <c r="I112" i="5"/>
  <c r="H112" i="5"/>
  <c r="F112" i="5"/>
  <c r="E112" i="5"/>
  <c r="D112" i="5"/>
  <c r="C112" i="5"/>
  <c r="B112" i="5"/>
  <c r="J111" i="5"/>
  <c r="K111" i="5" s="1"/>
  <c r="I111" i="5"/>
  <c r="H111" i="5"/>
  <c r="F111" i="5"/>
  <c r="E111" i="5"/>
  <c r="D111" i="5"/>
  <c r="C111" i="5"/>
  <c r="B111" i="5"/>
  <c r="J110" i="5"/>
  <c r="K110" i="5" s="1"/>
  <c r="I110" i="5"/>
  <c r="H110" i="5"/>
  <c r="F110" i="5"/>
  <c r="E110" i="5"/>
  <c r="D110" i="5"/>
  <c r="C110" i="5"/>
  <c r="B110" i="5"/>
  <c r="K109" i="5"/>
  <c r="J109" i="5"/>
  <c r="I109" i="5"/>
  <c r="H109" i="5"/>
  <c r="F109" i="5"/>
  <c r="E109" i="5"/>
  <c r="D109" i="5"/>
  <c r="C109" i="5"/>
  <c r="B109" i="5"/>
  <c r="J108" i="5"/>
  <c r="K108" i="5" s="1"/>
  <c r="I108" i="5"/>
  <c r="H108" i="5"/>
  <c r="F108" i="5"/>
  <c r="E108" i="5"/>
  <c r="D108" i="5"/>
  <c r="C108" i="5"/>
  <c r="B108" i="5"/>
  <c r="J107" i="5"/>
  <c r="K107" i="5" s="1"/>
  <c r="I107" i="5"/>
  <c r="H107" i="5"/>
  <c r="F107" i="5"/>
  <c r="E107" i="5"/>
  <c r="D107" i="5"/>
  <c r="C107" i="5"/>
  <c r="B107" i="5"/>
  <c r="J106" i="5"/>
  <c r="K106" i="5" s="1"/>
  <c r="I106" i="5"/>
  <c r="H106" i="5"/>
  <c r="F106" i="5"/>
  <c r="E106" i="5"/>
  <c r="D106" i="5"/>
  <c r="C106" i="5"/>
  <c r="B106" i="5"/>
  <c r="J105" i="5"/>
  <c r="K105" i="5" s="1"/>
  <c r="I105" i="5"/>
  <c r="H105" i="5"/>
  <c r="F105" i="5"/>
  <c r="E105" i="5"/>
  <c r="D105" i="5"/>
  <c r="C105" i="5"/>
  <c r="B105" i="5"/>
  <c r="J104" i="5"/>
  <c r="K104" i="5" s="1"/>
  <c r="I104" i="5"/>
  <c r="H104" i="5"/>
  <c r="F104" i="5"/>
  <c r="E104" i="5"/>
  <c r="D104" i="5"/>
  <c r="C104" i="5"/>
  <c r="B104" i="5"/>
  <c r="J103" i="5"/>
  <c r="K103" i="5" s="1"/>
  <c r="I103" i="5"/>
  <c r="H103" i="5"/>
  <c r="F103" i="5"/>
  <c r="E103" i="5"/>
  <c r="D103" i="5"/>
  <c r="C103" i="5"/>
  <c r="B103" i="5"/>
  <c r="J102" i="5"/>
  <c r="K102" i="5" s="1"/>
  <c r="I102" i="5"/>
  <c r="H102" i="5"/>
  <c r="F102" i="5"/>
  <c r="E102" i="5"/>
  <c r="D102" i="5"/>
  <c r="C102" i="5"/>
  <c r="B102" i="5"/>
  <c r="J101" i="5"/>
  <c r="K101" i="5" s="1"/>
  <c r="I101" i="5"/>
  <c r="H101" i="5"/>
  <c r="F101" i="5"/>
  <c r="E101" i="5"/>
  <c r="D101" i="5"/>
  <c r="C101" i="5"/>
  <c r="B101" i="5"/>
  <c r="J100" i="5"/>
  <c r="K100" i="5" s="1"/>
  <c r="I100" i="5"/>
  <c r="H100" i="5"/>
  <c r="F100" i="5"/>
  <c r="E100" i="5"/>
  <c r="D100" i="5"/>
  <c r="C100" i="5"/>
  <c r="B100" i="5"/>
  <c r="J99" i="5"/>
  <c r="K99" i="5" s="1"/>
  <c r="I99" i="5"/>
  <c r="H99" i="5"/>
  <c r="F99" i="5"/>
  <c r="E99" i="5"/>
  <c r="D99" i="5"/>
  <c r="C99" i="5"/>
  <c r="B99" i="5"/>
  <c r="D98" i="5"/>
  <c r="D97" i="5"/>
  <c r="J96" i="5"/>
  <c r="K96" i="5" s="1"/>
  <c r="I96" i="5"/>
  <c r="H96" i="5"/>
  <c r="F96" i="5"/>
  <c r="E96" i="5"/>
  <c r="D96" i="5"/>
  <c r="C96" i="5"/>
  <c r="B96" i="5"/>
  <c r="J95" i="5"/>
  <c r="K95" i="5" s="1"/>
  <c r="I95" i="5"/>
  <c r="H95" i="5"/>
  <c r="F95" i="5"/>
  <c r="E95" i="5"/>
  <c r="D95" i="5"/>
  <c r="C95" i="5"/>
  <c r="B95" i="5"/>
  <c r="J94" i="5"/>
  <c r="K94" i="5" s="1"/>
  <c r="I94" i="5"/>
  <c r="H94" i="5"/>
  <c r="F94" i="5"/>
  <c r="E94" i="5"/>
  <c r="D94" i="5"/>
  <c r="C94" i="5"/>
  <c r="B94" i="5"/>
  <c r="J93" i="5"/>
  <c r="K93" i="5" s="1"/>
  <c r="I93" i="5"/>
  <c r="H93" i="5"/>
  <c r="F93" i="5"/>
  <c r="E93" i="5"/>
  <c r="D93" i="5"/>
  <c r="C93" i="5"/>
  <c r="B93" i="5"/>
  <c r="J92" i="5"/>
  <c r="K92" i="5" s="1"/>
  <c r="I92" i="5"/>
  <c r="H92" i="5"/>
  <c r="F92" i="5"/>
  <c r="E92" i="5"/>
  <c r="D92" i="5"/>
  <c r="C92" i="5"/>
  <c r="B92" i="5"/>
  <c r="J91" i="5"/>
  <c r="K91" i="5" s="1"/>
  <c r="I91" i="5"/>
  <c r="H91" i="5"/>
  <c r="F91" i="5"/>
  <c r="E91" i="5"/>
  <c r="D91" i="5"/>
  <c r="C91" i="5"/>
  <c r="B91" i="5"/>
  <c r="J90" i="5"/>
  <c r="K90" i="5" s="1"/>
  <c r="I90" i="5"/>
  <c r="H90" i="5"/>
  <c r="F90" i="5"/>
  <c r="E90" i="5"/>
  <c r="D90" i="5"/>
  <c r="C90" i="5"/>
  <c r="B90" i="5"/>
  <c r="J89" i="5"/>
  <c r="K89" i="5" s="1"/>
  <c r="I89" i="5"/>
  <c r="H89" i="5"/>
  <c r="F89" i="5"/>
  <c r="E89" i="5"/>
  <c r="D89" i="5"/>
  <c r="C89" i="5"/>
  <c r="B89" i="5"/>
  <c r="J88" i="5"/>
  <c r="K88" i="5" s="1"/>
  <c r="I88" i="5"/>
  <c r="H88" i="5"/>
  <c r="F88" i="5"/>
  <c r="E88" i="5"/>
  <c r="D88" i="5"/>
  <c r="C88" i="5"/>
  <c r="B88" i="5"/>
  <c r="J87" i="5"/>
  <c r="K87" i="5" s="1"/>
  <c r="I87" i="5"/>
  <c r="H87" i="5"/>
  <c r="F87" i="5"/>
  <c r="E87" i="5"/>
  <c r="D87" i="5"/>
  <c r="C87" i="5"/>
  <c r="B87" i="5"/>
  <c r="K86" i="5"/>
  <c r="J86" i="5"/>
  <c r="I86" i="5"/>
  <c r="H86" i="5"/>
  <c r="F86" i="5"/>
  <c r="E86" i="5"/>
  <c r="D86" i="5"/>
  <c r="C86" i="5"/>
  <c r="B86" i="5"/>
  <c r="J85" i="5"/>
  <c r="K85" i="5" s="1"/>
  <c r="I85" i="5"/>
  <c r="H85" i="5"/>
  <c r="F85" i="5"/>
  <c r="E85" i="5"/>
  <c r="D85" i="5"/>
  <c r="C85" i="5"/>
  <c r="B85" i="5"/>
  <c r="J84" i="5"/>
  <c r="K84" i="5" s="1"/>
  <c r="I84" i="5"/>
  <c r="H84" i="5"/>
  <c r="F84" i="5"/>
  <c r="E84" i="5"/>
  <c r="D84" i="5"/>
  <c r="C84" i="5"/>
  <c r="B84" i="5"/>
  <c r="J83" i="5"/>
  <c r="K83" i="5" s="1"/>
  <c r="I83" i="5"/>
  <c r="H83" i="5"/>
  <c r="F83" i="5"/>
  <c r="E83" i="5"/>
  <c r="D83" i="5"/>
  <c r="C83" i="5"/>
  <c r="B83" i="5"/>
  <c r="J82" i="5"/>
  <c r="K82" i="5" s="1"/>
  <c r="I82" i="5"/>
  <c r="H82" i="5"/>
  <c r="F82" i="5"/>
  <c r="E82" i="5"/>
  <c r="D82" i="5"/>
  <c r="C82" i="5"/>
  <c r="B82" i="5"/>
  <c r="J81" i="5"/>
  <c r="K81" i="5" s="1"/>
  <c r="I81" i="5"/>
  <c r="H81" i="5"/>
  <c r="F81" i="5"/>
  <c r="E81" i="5"/>
  <c r="D81" i="5"/>
  <c r="C81" i="5"/>
  <c r="B81" i="5"/>
  <c r="J80" i="5"/>
  <c r="K80" i="5" s="1"/>
  <c r="I80" i="5"/>
  <c r="H80" i="5"/>
  <c r="F80" i="5"/>
  <c r="E80" i="5"/>
  <c r="D80" i="5"/>
  <c r="C80" i="5"/>
  <c r="B80" i="5"/>
  <c r="J79" i="5"/>
  <c r="K79" i="5" s="1"/>
  <c r="I79" i="5"/>
  <c r="H79" i="5"/>
  <c r="F79" i="5"/>
  <c r="E79" i="5"/>
  <c r="D79" i="5"/>
  <c r="C79" i="5"/>
  <c r="B79" i="5"/>
  <c r="D78" i="5"/>
  <c r="D77" i="5"/>
  <c r="J76" i="5"/>
  <c r="K76" i="5" s="1"/>
  <c r="I76" i="5"/>
  <c r="H76" i="5"/>
  <c r="F76" i="5"/>
  <c r="E76" i="5"/>
  <c r="D76" i="5"/>
  <c r="C76" i="5"/>
  <c r="B76" i="5"/>
  <c r="J75" i="5"/>
  <c r="K75" i="5" s="1"/>
  <c r="I75" i="5"/>
  <c r="H75" i="5"/>
  <c r="F75" i="5"/>
  <c r="E75" i="5"/>
  <c r="D75" i="5"/>
  <c r="C75" i="5"/>
  <c r="B75" i="5"/>
  <c r="J74" i="5"/>
  <c r="K74" i="5" s="1"/>
  <c r="I74" i="5"/>
  <c r="H74" i="5"/>
  <c r="F74" i="5"/>
  <c r="E74" i="5"/>
  <c r="D74" i="5"/>
  <c r="C74" i="5"/>
  <c r="B74" i="5"/>
  <c r="J73" i="5"/>
  <c r="K73" i="5" s="1"/>
  <c r="I73" i="5"/>
  <c r="H73" i="5"/>
  <c r="F73" i="5"/>
  <c r="E73" i="5"/>
  <c r="D73" i="5"/>
  <c r="C73" i="5"/>
  <c r="B73" i="5"/>
  <c r="J72" i="5"/>
  <c r="K72" i="5" s="1"/>
  <c r="I72" i="5"/>
  <c r="H72" i="5"/>
  <c r="F72" i="5"/>
  <c r="E72" i="5"/>
  <c r="D72" i="5"/>
  <c r="C72" i="5"/>
  <c r="B72" i="5"/>
  <c r="J71" i="5"/>
  <c r="K71" i="5" s="1"/>
  <c r="I71" i="5"/>
  <c r="H71" i="5"/>
  <c r="F71" i="5"/>
  <c r="E71" i="5"/>
  <c r="D71" i="5"/>
  <c r="C71" i="5"/>
  <c r="B71" i="5"/>
  <c r="J70" i="5"/>
  <c r="K70" i="5" s="1"/>
  <c r="I70" i="5"/>
  <c r="H70" i="5"/>
  <c r="F70" i="5"/>
  <c r="E70" i="5"/>
  <c r="D70" i="5"/>
  <c r="C70" i="5"/>
  <c r="B70" i="5"/>
  <c r="K69" i="5"/>
  <c r="J69" i="5"/>
  <c r="I69" i="5"/>
  <c r="H69" i="5"/>
  <c r="F69" i="5"/>
  <c r="E69" i="5"/>
  <c r="D69" i="5"/>
  <c r="C69" i="5"/>
  <c r="B69" i="5"/>
  <c r="J68" i="5"/>
  <c r="K68" i="5" s="1"/>
  <c r="I68" i="5"/>
  <c r="H68" i="5"/>
  <c r="F68" i="5"/>
  <c r="E68" i="5"/>
  <c r="D68" i="5"/>
  <c r="C68" i="5"/>
  <c r="B68" i="5"/>
  <c r="D67" i="5"/>
  <c r="D66" i="5"/>
  <c r="J65" i="5"/>
  <c r="K65" i="5" s="1"/>
  <c r="I65" i="5"/>
  <c r="H65" i="5"/>
  <c r="F65" i="5"/>
  <c r="E65" i="5"/>
  <c r="D65" i="5"/>
  <c r="C65" i="5"/>
  <c r="B65" i="5"/>
  <c r="J64" i="5"/>
  <c r="K64" i="5" s="1"/>
  <c r="I64" i="5"/>
  <c r="H64" i="5"/>
  <c r="F64" i="5"/>
  <c r="E64" i="5"/>
  <c r="D64" i="5"/>
  <c r="C64" i="5"/>
  <c r="B64" i="5"/>
  <c r="J63" i="5"/>
  <c r="K63" i="5" s="1"/>
  <c r="I63" i="5"/>
  <c r="H63" i="5"/>
  <c r="F63" i="5"/>
  <c r="E63" i="5"/>
  <c r="D63" i="5"/>
  <c r="C63" i="5"/>
  <c r="B63" i="5"/>
  <c r="K62" i="5"/>
  <c r="J62" i="5"/>
  <c r="I62" i="5"/>
  <c r="H62" i="5"/>
  <c r="F62" i="5"/>
  <c r="E62" i="5"/>
  <c r="D62" i="5"/>
  <c r="C62" i="5"/>
  <c r="B62" i="5"/>
  <c r="J61" i="5"/>
  <c r="K61" i="5" s="1"/>
  <c r="I61" i="5"/>
  <c r="H61" i="5"/>
  <c r="F61" i="5"/>
  <c r="E61" i="5"/>
  <c r="D61" i="5"/>
  <c r="C61" i="5"/>
  <c r="B61" i="5"/>
  <c r="K60" i="5"/>
  <c r="J60" i="5"/>
  <c r="I60" i="5"/>
  <c r="H60" i="5"/>
  <c r="F60" i="5"/>
  <c r="E60" i="5"/>
  <c r="D60" i="5"/>
  <c r="C60" i="5"/>
  <c r="B60" i="5"/>
  <c r="J59" i="5"/>
  <c r="K59" i="5" s="1"/>
  <c r="I59" i="5"/>
  <c r="H59" i="5"/>
  <c r="F59" i="5"/>
  <c r="E59" i="5"/>
  <c r="D59" i="5"/>
  <c r="C59" i="5"/>
  <c r="B59" i="5"/>
  <c r="J58" i="5"/>
  <c r="K58" i="5" s="1"/>
  <c r="I58" i="5"/>
  <c r="H58" i="5"/>
  <c r="F58" i="5"/>
  <c r="E58" i="5"/>
  <c r="D58" i="5"/>
  <c r="C58" i="5"/>
  <c r="B58" i="5"/>
  <c r="J57" i="5"/>
  <c r="K57" i="5" s="1"/>
  <c r="I57" i="5"/>
  <c r="H57" i="5"/>
  <c r="F57" i="5"/>
  <c r="E57" i="5"/>
  <c r="D57" i="5"/>
  <c r="C57" i="5"/>
  <c r="B57" i="5"/>
  <c r="J56" i="5"/>
  <c r="K56" i="5" s="1"/>
  <c r="I56" i="5"/>
  <c r="H56" i="5"/>
  <c r="F56" i="5"/>
  <c r="E56" i="5"/>
  <c r="D56" i="5"/>
  <c r="C56" i="5"/>
  <c r="B56" i="5"/>
  <c r="D55" i="5"/>
  <c r="D54" i="5"/>
  <c r="J53" i="5"/>
  <c r="K53" i="5" s="1"/>
  <c r="I53" i="5"/>
  <c r="H53" i="5"/>
  <c r="F53" i="5"/>
  <c r="E53" i="5"/>
  <c r="D53" i="5"/>
  <c r="C53" i="5"/>
  <c r="B53" i="5"/>
  <c r="J52" i="5"/>
  <c r="K52" i="5" s="1"/>
  <c r="I52" i="5"/>
  <c r="H52" i="5"/>
  <c r="F52" i="5"/>
  <c r="E52" i="5"/>
  <c r="D52" i="5"/>
  <c r="C52" i="5"/>
  <c r="B52" i="5"/>
  <c r="K51" i="5"/>
  <c r="J51" i="5"/>
  <c r="I51" i="5"/>
  <c r="H51" i="5"/>
  <c r="F51" i="5"/>
  <c r="E51" i="5"/>
  <c r="D51" i="5"/>
  <c r="C51" i="5"/>
  <c r="B51" i="5"/>
  <c r="J50" i="5"/>
  <c r="K50" i="5" s="1"/>
  <c r="I50" i="5"/>
  <c r="H50" i="5"/>
  <c r="F50" i="5"/>
  <c r="E50" i="5"/>
  <c r="D50" i="5"/>
  <c r="C50" i="5"/>
  <c r="B50" i="5"/>
  <c r="J49" i="5"/>
  <c r="K49" i="5" s="1"/>
  <c r="I49" i="5"/>
  <c r="H49" i="5"/>
  <c r="F49" i="5"/>
  <c r="E49" i="5"/>
  <c r="D49" i="5"/>
  <c r="C49" i="5"/>
  <c r="B49" i="5"/>
  <c r="J48" i="5"/>
  <c r="K48" i="5" s="1"/>
  <c r="I48" i="5"/>
  <c r="H48" i="5"/>
  <c r="F48" i="5"/>
  <c r="E48" i="5"/>
  <c r="D48" i="5"/>
  <c r="C48" i="5"/>
  <c r="B48" i="5"/>
  <c r="D47" i="5"/>
  <c r="D46" i="5"/>
  <c r="J45" i="5"/>
  <c r="K45" i="5" s="1"/>
  <c r="I45" i="5"/>
  <c r="H45" i="5"/>
  <c r="F45" i="5"/>
  <c r="E45" i="5"/>
  <c r="D45" i="5"/>
  <c r="C45" i="5"/>
  <c r="B45" i="5"/>
  <c r="J44" i="5"/>
  <c r="K44" i="5" s="1"/>
  <c r="I44" i="5"/>
  <c r="H44" i="5"/>
  <c r="F44" i="5"/>
  <c r="E44" i="5"/>
  <c r="D44" i="5"/>
  <c r="C44" i="5"/>
  <c r="B44" i="5"/>
  <c r="J43" i="5"/>
  <c r="K43" i="5" s="1"/>
  <c r="I43" i="5"/>
  <c r="H43" i="5"/>
  <c r="F43" i="5"/>
  <c r="E43" i="5"/>
  <c r="D43" i="5"/>
  <c r="C43" i="5"/>
  <c r="B43" i="5"/>
  <c r="J42" i="5"/>
  <c r="K42" i="5" s="1"/>
  <c r="I42" i="5"/>
  <c r="H42" i="5"/>
  <c r="F42" i="5"/>
  <c r="E42" i="5"/>
  <c r="D42" i="5"/>
  <c r="C42" i="5"/>
  <c r="B42" i="5"/>
  <c r="J41" i="5"/>
  <c r="K41" i="5" s="1"/>
  <c r="I41" i="5"/>
  <c r="H41" i="5"/>
  <c r="F41" i="5"/>
  <c r="E41" i="5"/>
  <c r="D41" i="5"/>
  <c r="C41" i="5"/>
  <c r="B41" i="5"/>
  <c r="K40" i="5"/>
  <c r="J40" i="5"/>
  <c r="I40" i="5"/>
  <c r="H40" i="5"/>
  <c r="F40" i="5"/>
  <c r="E40" i="5"/>
  <c r="D40" i="5"/>
  <c r="C40" i="5"/>
  <c r="B40" i="5"/>
  <c r="J39" i="5"/>
  <c r="K39" i="5" s="1"/>
  <c r="I39" i="5"/>
  <c r="H39" i="5"/>
  <c r="F39" i="5"/>
  <c r="E39" i="5"/>
  <c r="D39" i="5"/>
  <c r="C39" i="5"/>
  <c r="B39" i="5"/>
  <c r="K38" i="5"/>
  <c r="J38" i="5"/>
  <c r="I38" i="5"/>
  <c r="H38" i="5"/>
  <c r="F38" i="5"/>
  <c r="E38" i="5"/>
  <c r="D38" i="5"/>
  <c r="C38" i="5"/>
  <c r="B38" i="5"/>
  <c r="J37" i="5"/>
  <c r="K37" i="5" s="1"/>
  <c r="I37" i="5"/>
  <c r="H37" i="5"/>
  <c r="F37" i="5"/>
  <c r="E37" i="5"/>
  <c r="D37" i="5"/>
  <c r="C37" i="5"/>
  <c r="B37" i="5"/>
  <c r="J36" i="5"/>
  <c r="K36" i="5" s="1"/>
  <c r="I36" i="5"/>
  <c r="H36" i="5"/>
  <c r="F36" i="5"/>
  <c r="E36" i="5"/>
  <c r="D36" i="5"/>
  <c r="C36" i="5"/>
  <c r="B36" i="5"/>
  <c r="J35" i="5"/>
  <c r="K35" i="5" s="1"/>
  <c r="I35" i="5"/>
  <c r="H35" i="5"/>
  <c r="F35" i="5"/>
  <c r="E35" i="5"/>
  <c r="D35" i="5"/>
  <c r="C35" i="5"/>
  <c r="B35" i="5"/>
  <c r="J34" i="5"/>
  <c r="K34" i="5" s="1"/>
  <c r="I34" i="5"/>
  <c r="H34" i="5"/>
  <c r="F34" i="5"/>
  <c r="E34" i="5"/>
  <c r="D34" i="5"/>
  <c r="C34" i="5"/>
  <c r="B34" i="5"/>
  <c r="J33" i="5"/>
  <c r="K33" i="5" s="1"/>
  <c r="I33" i="5"/>
  <c r="H33" i="5"/>
  <c r="F33" i="5"/>
  <c r="E33" i="5"/>
  <c r="D33" i="5"/>
  <c r="C33" i="5"/>
  <c r="B33" i="5"/>
  <c r="J32" i="5"/>
  <c r="K32" i="5" s="1"/>
  <c r="I32" i="5"/>
  <c r="H32" i="5"/>
  <c r="F32" i="5"/>
  <c r="E32" i="5"/>
  <c r="D32" i="5"/>
  <c r="C32" i="5"/>
  <c r="B32" i="5"/>
  <c r="D31" i="5"/>
  <c r="D30" i="5"/>
  <c r="K29" i="5"/>
  <c r="J29" i="5"/>
  <c r="I29" i="5"/>
  <c r="H29" i="5"/>
  <c r="F29" i="5"/>
  <c r="E29" i="5"/>
  <c r="D29" i="5"/>
  <c r="C29" i="5"/>
  <c r="B29" i="5"/>
  <c r="J28" i="5"/>
  <c r="K28" i="5" s="1"/>
  <c r="I28" i="5"/>
  <c r="H28" i="5"/>
  <c r="F28" i="5"/>
  <c r="E28" i="5"/>
  <c r="D28" i="5"/>
  <c r="C28" i="5"/>
  <c r="B28" i="5"/>
  <c r="J27" i="5"/>
  <c r="K27" i="5" s="1"/>
  <c r="I27" i="5"/>
  <c r="H27" i="5"/>
  <c r="F27" i="5"/>
  <c r="E27" i="5"/>
  <c r="D27" i="5"/>
  <c r="C27" i="5"/>
  <c r="B27" i="5"/>
  <c r="J26" i="5"/>
  <c r="K26" i="5" s="1"/>
  <c r="I26" i="5"/>
  <c r="H26" i="5"/>
  <c r="F26" i="5"/>
  <c r="E26" i="5"/>
  <c r="D26" i="5"/>
  <c r="C26" i="5"/>
  <c r="B26" i="5"/>
  <c r="J25" i="5"/>
  <c r="K25" i="5" s="1"/>
  <c r="I25" i="5"/>
  <c r="H25" i="5"/>
  <c r="F25" i="5"/>
  <c r="E25" i="5"/>
  <c r="D25" i="5"/>
  <c r="C25" i="5"/>
  <c r="B25" i="5"/>
  <c r="J24" i="5"/>
  <c r="K24" i="5" s="1"/>
  <c r="I24" i="5"/>
  <c r="H24" i="5"/>
  <c r="F24" i="5"/>
  <c r="E24" i="5"/>
  <c r="D24" i="5"/>
  <c r="C24" i="5"/>
  <c r="B24" i="5"/>
  <c r="J23" i="5"/>
  <c r="K23" i="5" s="1"/>
  <c r="I23" i="5"/>
  <c r="H23" i="5"/>
  <c r="F23" i="5"/>
  <c r="E23" i="5"/>
  <c r="D23" i="5"/>
  <c r="C23" i="5"/>
  <c r="B23" i="5"/>
  <c r="J22" i="5"/>
  <c r="K22" i="5" s="1"/>
  <c r="I22" i="5"/>
  <c r="H22" i="5"/>
  <c r="F22" i="5"/>
  <c r="E22" i="5"/>
  <c r="D22" i="5"/>
  <c r="C22" i="5"/>
  <c r="B22" i="5"/>
  <c r="D21" i="5"/>
  <c r="D20" i="5"/>
  <c r="J19" i="5"/>
  <c r="K19" i="5" s="1"/>
  <c r="I19" i="5"/>
  <c r="H19" i="5"/>
  <c r="F19" i="5"/>
  <c r="E19" i="5"/>
  <c r="D19" i="5"/>
  <c r="C19" i="5"/>
  <c r="B19" i="5"/>
  <c r="J18" i="5"/>
  <c r="K18" i="5" s="1"/>
  <c r="I18" i="5"/>
  <c r="H18" i="5"/>
  <c r="F18" i="5"/>
  <c r="E18" i="5"/>
  <c r="D18" i="5"/>
  <c r="C18" i="5"/>
  <c r="B18" i="5"/>
  <c r="J17" i="5"/>
  <c r="K17" i="5" s="1"/>
  <c r="I17" i="5"/>
  <c r="H17" i="5"/>
  <c r="F17" i="5"/>
  <c r="E17" i="5"/>
  <c r="D17" i="5"/>
  <c r="C17" i="5"/>
  <c r="B17" i="5"/>
  <c r="J16" i="5"/>
  <c r="K16" i="5" s="1"/>
  <c r="I16" i="5"/>
  <c r="H16" i="5"/>
  <c r="F16" i="5"/>
  <c r="E16" i="5"/>
  <c r="D16" i="5"/>
  <c r="C16" i="5"/>
  <c r="B16" i="5"/>
  <c r="J15" i="5"/>
  <c r="K15" i="5" s="1"/>
  <c r="I15" i="5"/>
  <c r="H15" i="5"/>
  <c r="F15" i="5"/>
  <c r="E15" i="5"/>
  <c r="D15" i="5"/>
  <c r="C15" i="5"/>
  <c r="B15" i="5"/>
  <c r="J14" i="5"/>
  <c r="K14" i="5" s="1"/>
  <c r="I14" i="5"/>
  <c r="H14" i="5"/>
  <c r="F14" i="5"/>
  <c r="E14" i="5"/>
  <c r="D14" i="5"/>
  <c r="C14" i="5"/>
  <c r="B14" i="5"/>
  <c r="J13" i="5"/>
  <c r="K13" i="5" s="1"/>
  <c r="I13" i="5"/>
  <c r="H13" i="5"/>
  <c r="F13" i="5"/>
  <c r="E13" i="5"/>
  <c r="D13" i="5"/>
  <c r="C13" i="5"/>
  <c r="B13" i="5"/>
  <c r="K12" i="5"/>
  <c r="J12" i="5"/>
  <c r="I12" i="5"/>
  <c r="H12" i="5"/>
  <c r="F12" i="5"/>
  <c r="E12" i="5"/>
  <c r="D12" i="5"/>
  <c r="C12" i="5"/>
  <c r="B12" i="5"/>
  <c r="J11" i="5"/>
  <c r="K11" i="5" s="1"/>
  <c r="I11" i="5"/>
  <c r="H11" i="5"/>
  <c r="F11" i="5"/>
  <c r="E11" i="5"/>
  <c r="D11" i="5"/>
  <c r="C11" i="5"/>
  <c r="B11" i="5"/>
  <c r="J10" i="5"/>
  <c r="K10" i="5" s="1"/>
  <c r="I10" i="5"/>
  <c r="H10" i="5"/>
  <c r="F10" i="5"/>
  <c r="E10" i="5"/>
  <c r="D10" i="5"/>
  <c r="C10" i="5"/>
  <c r="B10" i="5"/>
  <c r="J9" i="5"/>
  <c r="K9" i="5" s="1"/>
  <c r="I9" i="5"/>
  <c r="H9" i="5"/>
  <c r="F9" i="5"/>
  <c r="E9" i="5"/>
  <c r="D9" i="5"/>
  <c r="C9" i="5"/>
  <c r="B9" i="5"/>
  <c r="D7" i="5"/>
  <c r="J298" i="4"/>
  <c r="K298" i="4" s="1"/>
  <c r="I298" i="4"/>
  <c r="H298" i="4"/>
  <c r="F298" i="4"/>
  <c r="E298" i="4"/>
  <c r="D298" i="4"/>
  <c r="C298" i="4"/>
  <c r="B298" i="4"/>
  <c r="J297" i="4"/>
  <c r="K297" i="4" s="1"/>
  <c r="I297" i="4"/>
  <c r="H297" i="4"/>
  <c r="F297" i="4"/>
  <c r="E297" i="4"/>
  <c r="D297" i="4"/>
  <c r="C297" i="4"/>
  <c r="B297" i="4"/>
  <c r="J296" i="4"/>
  <c r="K296" i="4" s="1"/>
  <c r="I296" i="4"/>
  <c r="H296" i="4"/>
  <c r="F296" i="4"/>
  <c r="E296" i="4"/>
  <c r="D296" i="4"/>
  <c r="C296" i="4"/>
  <c r="B296" i="4"/>
  <c r="J295" i="4"/>
  <c r="K295" i="4" s="1"/>
  <c r="I295" i="4"/>
  <c r="H295" i="4"/>
  <c r="F295" i="4"/>
  <c r="E295" i="4"/>
  <c r="D295" i="4"/>
  <c r="C295" i="4"/>
  <c r="B295" i="4"/>
  <c r="J294" i="4"/>
  <c r="K294" i="4" s="1"/>
  <c r="I294" i="4"/>
  <c r="H294" i="4"/>
  <c r="F294" i="4"/>
  <c r="E294" i="4"/>
  <c r="D294" i="4"/>
  <c r="C294" i="4"/>
  <c r="B294" i="4"/>
  <c r="J293" i="4"/>
  <c r="K293" i="4" s="1"/>
  <c r="I293" i="4"/>
  <c r="H293" i="4"/>
  <c r="F293" i="4"/>
  <c r="E293" i="4"/>
  <c r="D293" i="4"/>
  <c r="C293" i="4"/>
  <c r="B293" i="4"/>
  <c r="J292" i="4"/>
  <c r="K292" i="4" s="1"/>
  <c r="I292" i="4"/>
  <c r="H292" i="4"/>
  <c r="F292" i="4"/>
  <c r="E292" i="4"/>
  <c r="D292" i="4"/>
  <c r="C292" i="4"/>
  <c r="B292" i="4"/>
  <c r="J291" i="4"/>
  <c r="K291" i="4" s="1"/>
  <c r="I291" i="4"/>
  <c r="H291" i="4"/>
  <c r="F291" i="4"/>
  <c r="E291" i="4"/>
  <c r="D291" i="4"/>
  <c r="C291" i="4"/>
  <c r="B291" i="4"/>
  <c r="J290" i="4"/>
  <c r="K290" i="4" s="1"/>
  <c r="I290" i="4"/>
  <c r="H290" i="4"/>
  <c r="F290" i="4"/>
  <c r="E290" i="4"/>
  <c r="D290" i="4"/>
  <c r="C290" i="4"/>
  <c r="B290" i="4"/>
  <c r="J289" i="4"/>
  <c r="K289" i="4" s="1"/>
  <c r="I289" i="4"/>
  <c r="H289" i="4"/>
  <c r="F289" i="4"/>
  <c r="E289" i="4"/>
  <c r="D289" i="4"/>
  <c r="C289" i="4"/>
  <c r="B289" i="4"/>
  <c r="J288" i="4"/>
  <c r="K288" i="4" s="1"/>
  <c r="I288" i="4"/>
  <c r="H288" i="4"/>
  <c r="F288" i="4"/>
  <c r="E288" i="4"/>
  <c r="D288" i="4"/>
  <c r="C288" i="4"/>
  <c r="B288" i="4"/>
  <c r="J287" i="4"/>
  <c r="K287" i="4" s="1"/>
  <c r="I287" i="4"/>
  <c r="H287" i="4"/>
  <c r="F287" i="4"/>
  <c r="E287" i="4"/>
  <c r="D287" i="4"/>
  <c r="C287" i="4"/>
  <c r="B287" i="4"/>
  <c r="J286" i="4"/>
  <c r="K286" i="4" s="1"/>
  <c r="I286" i="4"/>
  <c r="H286" i="4"/>
  <c r="F286" i="4"/>
  <c r="E286" i="4"/>
  <c r="D286" i="4"/>
  <c r="C286" i="4"/>
  <c r="B286" i="4"/>
  <c r="D285" i="4"/>
  <c r="D284" i="4"/>
  <c r="J283" i="4"/>
  <c r="K283" i="4" s="1"/>
  <c r="I283" i="4"/>
  <c r="H283" i="4"/>
  <c r="F283" i="4"/>
  <c r="E283" i="4"/>
  <c r="D283" i="4"/>
  <c r="C283" i="4"/>
  <c r="B283" i="4"/>
  <c r="J282" i="4"/>
  <c r="K282" i="4" s="1"/>
  <c r="I282" i="4"/>
  <c r="H282" i="4"/>
  <c r="F282" i="4"/>
  <c r="E282" i="4"/>
  <c r="D282" i="4"/>
  <c r="C282" i="4"/>
  <c r="B282" i="4"/>
  <c r="J281" i="4"/>
  <c r="K281" i="4" s="1"/>
  <c r="K284" i="4" s="1"/>
  <c r="I281" i="4"/>
  <c r="H281" i="4"/>
  <c r="F281" i="4"/>
  <c r="E281" i="4"/>
  <c r="D281" i="4"/>
  <c r="C281" i="4"/>
  <c r="B281" i="4"/>
  <c r="D280" i="4"/>
  <c r="D279" i="4"/>
  <c r="J278" i="4"/>
  <c r="K278" i="4" s="1"/>
  <c r="I278" i="4"/>
  <c r="H278" i="4"/>
  <c r="F278" i="4"/>
  <c r="E278" i="4"/>
  <c r="D278" i="4"/>
  <c r="C278" i="4"/>
  <c r="B278" i="4"/>
  <c r="J277" i="4"/>
  <c r="K277" i="4" s="1"/>
  <c r="I277" i="4"/>
  <c r="H277" i="4"/>
  <c r="F277" i="4"/>
  <c r="E277" i="4"/>
  <c r="D277" i="4"/>
  <c r="C277" i="4"/>
  <c r="B277" i="4"/>
  <c r="J276" i="4"/>
  <c r="K276" i="4" s="1"/>
  <c r="I276" i="4"/>
  <c r="H276" i="4"/>
  <c r="F276" i="4"/>
  <c r="E276" i="4"/>
  <c r="D276" i="4"/>
  <c r="C276" i="4"/>
  <c r="B276" i="4"/>
  <c r="J275" i="4"/>
  <c r="K275" i="4" s="1"/>
  <c r="I275" i="4"/>
  <c r="H275" i="4"/>
  <c r="F275" i="4"/>
  <c r="E275" i="4"/>
  <c r="D275" i="4"/>
  <c r="C275" i="4"/>
  <c r="B275" i="4"/>
  <c r="J274" i="4"/>
  <c r="K274" i="4" s="1"/>
  <c r="I274" i="4"/>
  <c r="H274" i="4"/>
  <c r="F274" i="4"/>
  <c r="E274" i="4"/>
  <c r="D274" i="4"/>
  <c r="C274" i="4"/>
  <c r="B274" i="4"/>
  <c r="J273" i="4"/>
  <c r="K273" i="4" s="1"/>
  <c r="K279" i="4" s="1"/>
  <c r="I273" i="4"/>
  <c r="H273" i="4"/>
  <c r="F273" i="4"/>
  <c r="E273" i="4"/>
  <c r="D273" i="4"/>
  <c r="C273" i="4"/>
  <c r="B273" i="4"/>
  <c r="D272" i="4"/>
  <c r="D271" i="4"/>
  <c r="J270" i="4"/>
  <c r="K270" i="4" s="1"/>
  <c r="I270" i="4"/>
  <c r="H270" i="4"/>
  <c r="F270" i="4"/>
  <c r="E270" i="4"/>
  <c r="D270" i="4"/>
  <c r="C270" i="4"/>
  <c r="B270" i="4"/>
  <c r="J269" i="4"/>
  <c r="K269" i="4" s="1"/>
  <c r="I269" i="4"/>
  <c r="H269" i="4"/>
  <c r="F269" i="4"/>
  <c r="E269" i="4"/>
  <c r="D269" i="4"/>
  <c r="C269" i="4"/>
  <c r="B269" i="4"/>
  <c r="J268" i="4"/>
  <c r="K268" i="4" s="1"/>
  <c r="I268" i="4"/>
  <c r="H268" i="4"/>
  <c r="F268" i="4"/>
  <c r="E268" i="4"/>
  <c r="D268" i="4"/>
  <c r="C268" i="4"/>
  <c r="B268" i="4"/>
  <c r="J267" i="4"/>
  <c r="K267" i="4" s="1"/>
  <c r="I267" i="4"/>
  <c r="H267" i="4"/>
  <c r="F267" i="4"/>
  <c r="E267" i="4"/>
  <c r="D267" i="4"/>
  <c r="C267" i="4"/>
  <c r="B267" i="4"/>
  <c r="J266" i="4"/>
  <c r="K266" i="4" s="1"/>
  <c r="K271" i="4" s="1"/>
  <c r="I266" i="4"/>
  <c r="H266" i="4"/>
  <c r="F266" i="4"/>
  <c r="E266" i="4"/>
  <c r="D266" i="4"/>
  <c r="C266" i="4"/>
  <c r="B266" i="4"/>
  <c r="D265" i="4"/>
  <c r="D264" i="4"/>
  <c r="J263" i="4"/>
  <c r="K263" i="4" s="1"/>
  <c r="I263" i="4"/>
  <c r="H263" i="4"/>
  <c r="F263" i="4"/>
  <c r="E263" i="4"/>
  <c r="D263" i="4"/>
  <c r="C263" i="4"/>
  <c r="B263" i="4"/>
  <c r="J262" i="4"/>
  <c r="K262" i="4" s="1"/>
  <c r="I262" i="4"/>
  <c r="H262" i="4"/>
  <c r="F262" i="4"/>
  <c r="E262" i="4"/>
  <c r="D262" i="4"/>
  <c r="C262" i="4"/>
  <c r="B262" i="4"/>
  <c r="J261" i="4"/>
  <c r="K261" i="4" s="1"/>
  <c r="I261" i="4"/>
  <c r="H261" i="4"/>
  <c r="F261" i="4"/>
  <c r="E261" i="4"/>
  <c r="D261" i="4"/>
  <c r="C261" i="4"/>
  <c r="B261" i="4"/>
  <c r="J260" i="4"/>
  <c r="K260" i="4" s="1"/>
  <c r="I260" i="4"/>
  <c r="H260" i="4"/>
  <c r="F260" i="4"/>
  <c r="E260" i="4"/>
  <c r="D260" i="4"/>
  <c r="C260" i="4"/>
  <c r="B260" i="4"/>
  <c r="J259" i="4"/>
  <c r="K259" i="4" s="1"/>
  <c r="I259" i="4"/>
  <c r="H259" i="4"/>
  <c r="F259" i="4"/>
  <c r="E259" i="4"/>
  <c r="D259" i="4"/>
  <c r="C259" i="4"/>
  <c r="B259" i="4"/>
  <c r="J258" i="4"/>
  <c r="K258" i="4" s="1"/>
  <c r="I258" i="4"/>
  <c r="H258" i="4"/>
  <c r="F258" i="4"/>
  <c r="E258" i="4"/>
  <c r="D258" i="4"/>
  <c r="C258" i="4"/>
  <c r="B258" i="4"/>
  <c r="J257" i="4"/>
  <c r="K257" i="4" s="1"/>
  <c r="I257" i="4"/>
  <c r="H257" i="4"/>
  <c r="F257" i="4"/>
  <c r="E257" i="4"/>
  <c r="D257" i="4"/>
  <c r="C257" i="4"/>
  <c r="B257" i="4"/>
  <c r="J256" i="4"/>
  <c r="K256" i="4" s="1"/>
  <c r="I256" i="4"/>
  <c r="H256" i="4"/>
  <c r="F256" i="4"/>
  <c r="E256" i="4"/>
  <c r="D256" i="4"/>
  <c r="C256" i="4"/>
  <c r="B256" i="4"/>
  <c r="K255" i="4"/>
  <c r="J255" i="4"/>
  <c r="I255" i="4"/>
  <c r="H255" i="4"/>
  <c r="F255" i="4"/>
  <c r="E255" i="4"/>
  <c r="D255" i="4"/>
  <c r="C255" i="4"/>
  <c r="B255" i="4"/>
  <c r="J254" i="4"/>
  <c r="K254" i="4" s="1"/>
  <c r="I254" i="4"/>
  <c r="H254" i="4"/>
  <c r="F254" i="4"/>
  <c r="E254" i="4"/>
  <c r="D254" i="4"/>
  <c r="C254" i="4"/>
  <c r="B254" i="4"/>
  <c r="J253" i="4"/>
  <c r="K253" i="4" s="1"/>
  <c r="I253" i="4"/>
  <c r="H253" i="4"/>
  <c r="F253" i="4"/>
  <c r="E253" i="4"/>
  <c r="D253" i="4"/>
  <c r="C253" i="4"/>
  <c r="B253" i="4"/>
  <c r="J252" i="4"/>
  <c r="K252" i="4" s="1"/>
  <c r="I252" i="4"/>
  <c r="H252" i="4"/>
  <c r="F252" i="4"/>
  <c r="E252" i="4"/>
  <c r="D252" i="4"/>
  <c r="C252" i="4"/>
  <c r="B252" i="4"/>
  <c r="J251" i="4"/>
  <c r="K251" i="4" s="1"/>
  <c r="I251" i="4"/>
  <c r="H251" i="4"/>
  <c r="F251" i="4"/>
  <c r="E251" i="4"/>
  <c r="D251" i="4"/>
  <c r="C251" i="4"/>
  <c r="B251" i="4"/>
  <c r="D250" i="4"/>
  <c r="D249" i="4"/>
  <c r="J248" i="4"/>
  <c r="K248" i="4" s="1"/>
  <c r="I248" i="4"/>
  <c r="H248" i="4"/>
  <c r="F248" i="4"/>
  <c r="E248" i="4"/>
  <c r="D248" i="4"/>
  <c r="C248" i="4"/>
  <c r="B248" i="4"/>
  <c r="J247" i="4"/>
  <c r="K247" i="4" s="1"/>
  <c r="K249" i="4" s="1"/>
  <c r="I247" i="4"/>
  <c r="H247" i="4"/>
  <c r="F247" i="4"/>
  <c r="E247" i="4"/>
  <c r="D247" i="4"/>
  <c r="C247" i="4"/>
  <c r="B247" i="4"/>
  <c r="D246" i="4"/>
  <c r="D245" i="4"/>
  <c r="J244" i="4"/>
  <c r="K244" i="4" s="1"/>
  <c r="I244" i="4"/>
  <c r="H244" i="4"/>
  <c r="F244" i="4"/>
  <c r="E244" i="4"/>
  <c r="D244" i="4"/>
  <c r="C244" i="4"/>
  <c r="B244" i="4"/>
  <c r="J243" i="4"/>
  <c r="K243" i="4" s="1"/>
  <c r="I243" i="4"/>
  <c r="H243" i="4"/>
  <c r="F243" i="4"/>
  <c r="E243" i="4"/>
  <c r="D243" i="4"/>
  <c r="C243" i="4"/>
  <c r="B243" i="4"/>
  <c r="J242" i="4"/>
  <c r="K242" i="4" s="1"/>
  <c r="I242" i="4"/>
  <c r="H242" i="4"/>
  <c r="F242" i="4"/>
  <c r="E242" i="4"/>
  <c r="D242" i="4"/>
  <c r="C242" i="4"/>
  <c r="B242" i="4"/>
  <c r="J241" i="4"/>
  <c r="K241" i="4" s="1"/>
  <c r="I241" i="4"/>
  <c r="H241" i="4"/>
  <c r="F241" i="4"/>
  <c r="E241" i="4"/>
  <c r="D241" i="4"/>
  <c r="C241" i="4"/>
  <c r="B241" i="4"/>
  <c r="J240" i="4"/>
  <c r="K240" i="4" s="1"/>
  <c r="I240" i="4"/>
  <c r="H240" i="4"/>
  <c r="F240" i="4"/>
  <c r="E240" i="4"/>
  <c r="D240" i="4"/>
  <c r="C240" i="4"/>
  <c r="B240" i="4"/>
  <c r="K239" i="4"/>
  <c r="J239" i="4"/>
  <c r="I239" i="4"/>
  <c r="H239" i="4"/>
  <c r="F239" i="4"/>
  <c r="E239" i="4"/>
  <c r="D239" i="4"/>
  <c r="C239" i="4"/>
  <c r="B239" i="4"/>
  <c r="J238" i="4"/>
  <c r="K238" i="4" s="1"/>
  <c r="I238" i="4"/>
  <c r="H238" i="4"/>
  <c r="F238" i="4"/>
  <c r="E238" i="4"/>
  <c r="D238" i="4"/>
  <c r="C238" i="4"/>
  <c r="B238" i="4"/>
  <c r="J237" i="4"/>
  <c r="K237" i="4" s="1"/>
  <c r="I237" i="4"/>
  <c r="H237" i="4"/>
  <c r="F237" i="4"/>
  <c r="E237" i="4"/>
  <c r="D237" i="4"/>
  <c r="C237" i="4"/>
  <c r="B237" i="4"/>
  <c r="J236" i="4"/>
  <c r="K236" i="4" s="1"/>
  <c r="I236" i="4"/>
  <c r="H236" i="4"/>
  <c r="F236" i="4"/>
  <c r="E236" i="4"/>
  <c r="D236" i="4"/>
  <c r="C236" i="4"/>
  <c r="B236" i="4"/>
  <c r="J235" i="4"/>
  <c r="K235" i="4" s="1"/>
  <c r="I235" i="4"/>
  <c r="H235" i="4"/>
  <c r="F235" i="4"/>
  <c r="E235" i="4"/>
  <c r="D235" i="4"/>
  <c r="C235" i="4"/>
  <c r="B235" i="4"/>
  <c r="J234" i="4"/>
  <c r="K234" i="4" s="1"/>
  <c r="I234" i="4"/>
  <c r="H234" i="4"/>
  <c r="F234" i="4"/>
  <c r="E234" i="4"/>
  <c r="D234" i="4"/>
  <c r="C234" i="4"/>
  <c r="B234" i="4"/>
  <c r="J233" i="4"/>
  <c r="K233" i="4" s="1"/>
  <c r="I233" i="4"/>
  <c r="H233" i="4"/>
  <c r="F233" i="4"/>
  <c r="E233" i="4"/>
  <c r="D233" i="4"/>
  <c r="C233" i="4"/>
  <c r="B233" i="4"/>
  <c r="J232" i="4"/>
  <c r="K232" i="4" s="1"/>
  <c r="I232" i="4"/>
  <c r="H232" i="4"/>
  <c r="F232" i="4"/>
  <c r="E232" i="4"/>
  <c r="D232" i="4"/>
  <c r="C232" i="4"/>
  <c r="B232" i="4"/>
  <c r="J231" i="4"/>
  <c r="K231" i="4" s="1"/>
  <c r="I231" i="4"/>
  <c r="H231" i="4"/>
  <c r="F231" i="4"/>
  <c r="E231" i="4"/>
  <c r="D231" i="4"/>
  <c r="C231" i="4"/>
  <c r="B231" i="4"/>
  <c r="J230" i="4"/>
  <c r="K230" i="4" s="1"/>
  <c r="I230" i="4"/>
  <c r="H230" i="4"/>
  <c r="F230" i="4"/>
  <c r="E230" i="4"/>
  <c r="D230" i="4"/>
  <c r="C230" i="4"/>
  <c r="B230" i="4"/>
  <c r="J229" i="4"/>
  <c r="K229" i="4" s="1"/>
  <c r="I229" i="4"/>
  <c r="H229" i="4"/>
  <c r="F229" i="4"/>
  <c r="E229" i="4"/>
  <c r="D229" i="4"/>
  <c r="C229" i="4"/>
  <c r="B229" i="4"/>
  <c r="J228" i="4"/>
  <c r="K228" i="4" s="1"/>
  <c r="I228" i="4"/>
  <c r="H228" i="4"/>
  <c r="F228" i="4"/>
  <c r="E228" i="4"/>
  <c r="D228" i="4"/>
  <c r="C228" i="4"/>
  <c r="B228" i="4"/>
  <c r="J227" i="4"/>
  <c r="K227" i="4" s="1"/>
  <c r="I227" i="4"/>
  <c r="H227" i="4"/>
  <c r="F227" i="4"/>
  <c r="E227" i="4"/>
  <c r="D227" i="4"/>
  <c r="C227" i="4"/>
  <c r="B227" i="4"/>
  <c r="J226" i="4"/>
  <c r="K226" i="4" s="1"/>
  <c r="I226" i="4"/>
  <c r="H226" i="4"/>
  <c r="F226" i="4"/>
  <c r="E226" i="4"/>
  <c r="D226" i="4"/>
  <c r="C226" i="4"/>
  <c r="B226" i="4"/>
  <c r="D225" i="4"/>
  <c r="D224" i="4"/>
  <c r="J223" i="4"/>
  <c r="K223" i="4" s="1"/>
  <c r="I223" i="4"/>
  <c r="H223" i="4"/>
  <c r="F223" i="4"/>
  <c r="E223" i="4"/>
  <c r="D223" i="4"/>
  <c r="C223" i="4"/>
  <c r="B223" i="4"/>
  <c r="J222" i="4"/>
  <c r="K222" i="4" s="1"/>
  <c r="I222" i="4"/>
  <c r="H222" i="4"/>
  <c r="F222" i="4"/>
  <c r="E222" i="4"/>
  <c r="D222" i="4"/>
  <c r="C222" i="4"/>
  <c r="B222" i="4"/>
  <c r="J221" i="4"/>
  <c r="K221" i="4" s="1"/>
  <c r="I221" i="4"/>
  <c r="H221" i="4"/>
  <c r="F221" i="4"/>
  <c r="E221" i="4"/>
  <c r="D221" i="4"/>
  <c r="C221" i="4"/>
  <c r="B221" i="4"/>
  <c r="J220" i="4"/>
  <c r="K220" i="4" s="1"/>
  <c r="I220" i="4"/>
  <c r="H220" i="4"/>
  <c r="F220" i="4"/>
  <c r="E220" i="4"/>
  <c r="D220" i="4"/>
  <c r="C220" i="4"/>
  <c r="B220" i="4"/>
  <c r="J219" i="4"/>
  <c r="K219" i="4" s="1"/>
  <c r="I219" i="4"/>
  <c r="H219" i="4"/>
  <c r="F219" i="4"/>
  <c r="E219" i="4"/>
  <c r="D219" i="4"/>
  <c r="C219" i="4"/>
  <c r="B219" i="4"/>
  <c r="J218" i="4"/>
  <c r="K218" i="4" s="1"/>
  <c r="I218" i="4"/>
  <c r="H218" i="4"/>
  <c r="F218" i="4"/>
  <c r="E218" i="4"/>
  <c r="D218" i="4"/>
  <c r="C218" i="4"/>
  <c r="B218" i="4"/>
  <c r="D217" i="4"/>
  <c r="D216" i="4"/>
  <c r="J215" i="4"/>
  <c r="K215" i="4" s="1"/>
  <c r="I215" i="4"/>
  <c r="H215" i="4"/>
  <c r="F215" i="4"/>
  <c r="E215" i="4"/>
  <c r="D215" i="4"/>
  <c r="C215" i="4"/>
  <c r="B215" i="4"/>
  <c r="J214" i="4"/>
  <c r="K214" i="4" s="1"/>
  <c r="I214" i="4"/>
  <c r="H214" i="4"/>
  <c r="F214" i="4"/>
  <c r="E214" i="4"/>
  <c r="D214" i="4"/>
  <c r="C214" i="4"/>
  <c r="B214" i="4"/>
  <c r="D213" i="4"/>
  <c r="D212" i="4"/>
  <c r="J211" i="4"/>
  <c r="K211" i="4" s="1"/>
  <c r="K212" i="4" s="1"/>
  <c r="I211" i="4"/>
  <c r="H211" i="4"/>
  <c r="F211" i="4"/>
  <c r="E211" i="4"/>
  <c r="D211" i="4"/>
  <c r="C211" i="4"/>
  <c r="B211" i="4"/>
  <c r="D210" i="4"/>
  <c r="D209" i="4"/>
  <c r="J208" i="4"/>
  <c r="K208" i="4" s="1"/>
  <c r="I208" i="4"/>
  <c r="H208" i="4"/>
  <c r="F208" i="4"/>
  <c r="E208" i="4"/>
  <c r="D208" i="4"/>
  <c r="C208" i="4"/>
  <c r="B208" i="4"/>
  <c r="J207" i="4"/>
  <c r="K207" i="4" s="1"/>
  <c r="K209" i="4" s="1"/>
  <c r="I207" i="4"/>
  <c r="H207" i="4"/>
  <c r="F207" i="4"/>
  <c r="E207" i="4"/>
  <c r="D207" i="4"/>
  <c r="C207" i="4"/>
  <c r="B207" i="4"/>
  <c r="D206" i="4"/>
  <c r="D205" i="4"/>
  <c r="J204" i="4"/>
  <c r="K204" i="4" s="1"/>
  <c r="K205" i="4" s="1"/>
  <c r="I204" i="4"/>
  <c r="H204" i="4"/>
  <c r="F204" i="4"/>
  <c r="E204" i="4"/>
  <c r="D204" i="4"/>
  <c r="C204" i="4"/>
  <c r="B204" i="4"/>
  <c r="D203" i="4"/>
  <c r="D202" i="4"/>
  <c r="J201" i="4"/>
  <c r="K201" i="4" s="1"/>
  <c r="K202" i="4" s="1"/>
  <c r="I201" i="4"/>
  <c r="H201" i="4"/>
  <c r="F201" i="4"/>
  <c r="E201" i="4"/>
  <c r="D201" i="4"/>
  <c r="C201" i="4"/>
  <c r="B201" i="4"/>
  <c r="D200" i="4"/>
  <c r="D199" i="4"/>
  <c r="J198" i="4"/>
  <c r="K198" i="4" s="1"/>
  <c r="K199" i="4" s="1"/>
  <c r="I198" i="4"/>
  <c r="H198" i="4"/>
  <c r="F198" i="4"/>
  <c r="E198" i="4"/>
  <c r="D198" i="4"/>
  <c r="C198" i="4"/>
  <c r="B198" i="4"/>
  <c r="D197" i="4"/>
  <c r="D196" i="4"/>
  <c r="J195" i="4"/>
  <c r="K195" i="4" s="1"/>
  <c r="K196" i="4" s="1"/>
  <c r="I195" i="4"/>
  <c r="H195" i="4"/>
  <c r="F195" i="4"/>
  <c r="E195" i="4"/>
  <c r="D195" i="4"/>
  <c r="C195" i="4"/>
  <c r="B195" i="4"/>
  <c r="D194" i="4"/>
  <c r="D193" i="4"/>
  <c r="J192" i="4"/>
  <c r="K192" i="4" s="1"/>
  <c r="I192" i="4"/>
  <c r="H192" i="4"/>
  <c r="F192" i="4"/>
  <c r="E192" i="4"/>
  <c r="D192" i="4"/>
  <c r="C192" i="4"/>
  <c r="B192" i="4"/>
  <c r="J191" i="4"/>
  <c r="K191" i="4" s="1"/>
  <c r="K193" i="4" s="1"/>
  <c r="I191" i="4"/>
  <c r="H191" i="4"/>
  <c r="F191" i="4"/>
  <c r="E191" i="4"/>
  <c r="D191" i="4"/>
  <c r="C191" i="4"/>
  <c r="B191" i="4"/>
  <c r="D190" i="4"/>
  <c r="D189" i="4"/>
  <c r="J188" i="4"/>
  <c r="K188" i="4" s="1"/>
  <c r="I188" i="4"/>
  <c r="H188" i="4"/>
  <c r="F188" i="4"/>
  <c r="E188" i="4"/>
  <c r="D188" i="4"/>
  <c r="C188" i="4"/>
  <c r="B188" i="4"/>
  <c r="J187" i="4"/>
  <c r="K187" i="4" s="1"/>
  <c r="I187" i="4"/>
  <c r="H187" i="4"/>
  <c r="F187" i="4"/>
  <c r="E187" i="4"/>
  <c r="D187" i="4"/>
  <c r="C187" i="4"/>
  <c r="B187" i="4"/>
  <c r="J186" i="4"/>
  <c r="K186" i="4" s="1"/>
  <c r="I186" i="4"/>
  <c r="H186" i="4"/>
  <c r="F186" i="4"/>
  <c r="E186" i="4"/>
  <c r="D186" i="4"/>
  <c r="C186" i="4"/>
  <c r="B186" i="4"/>
  <c r="D185" i="4"/>
  <c r="D184" i="4"/>
  <c r="J183" i="4"/>
  <c r="K183" i="4" s="1"/>
  <c r="I183" i="4"/>
  <c r="H183" i="4"/>
  <c r="F183" i="4"/>
  <c r="E183" i="4"/>
  <c r="D183" i="4"/>
  <c r="C183" i="4"/>
  <c r="B183" i="4"/>
  <c r="J182" i="4"/>
  <c r="K182" i="4" s="1"/>
  <c r="I182" i="4"/>
  <c r="H182" i="4"/>
  <c r="F182" i="4"/>
  <c r="E182" i="4"/>
  <c r="D182" i="4"/>
  <c r="C182" i="4"/>
  <c r="B182" i="4"/>
  <c r="J181" i="4"/>
  <c r="K181" i="4" s="1"/>
  <c r="I181" i="4"/>
  <c r="H181" i="4"/>
  <c r="F181" i="4"/>
  <c r="E181" i="4"/>
  <c r="D181" i="4"/>
  <c r="C181" i="4"/>
  <c r="B181" i="4"/>
  <c r="J180" i="4"/>
  <c r="K180" i="4" s="1"/>
  <c r="I180" i="4"/>
  <c r="H180" i="4"/>
  <c r="F180" i="4"/>
  <c r="E180" i="4"/>
  <c r="D180" i="4"/>
  <c r="C180" i="4"/>
  <c r="B180" i="4"/>
  <c r="J179" i="4"/>
  <c r="K179" i="4" s="1"/>
  <c r="I179" i="4"/>
  <c r="H179" i="4"/>
  <c r="F179" i="4"/>
  <c r="E179" i="4"/>
  <c r="D179" i="4"/>
  <c r="C179" i="4"/>
  <c r="B179" i="4"/>
  <c r="J178" i="4"/>
  <c r="K178" i="4" s="1"/>
  <c r="I178" i="4"/>
  <c r="H178" i="4"/>
  <c r="F178" i="4"/>
  <c r="E178" i="4"/>
  <c r="D178" i="4"/>
  <c r="C178" i="4"/>
  <c r="B178" i="4"/>
  <c r="J177" i="4"/>
  <c r="K177" i="4" s="1"/>
  <c r="I177" i="4"/>
  <c r="H177" i="4"/>
  <c r="F177" i="4"/>
  <c r="E177" i="4"/>
  <c r="D177" i="4"/>
  <c r="C177" i="4"/>
  <c r="B177" i="4"/>
  <c r="J176" i="4"/>
  <c r="K176" i="4" s="1"/>
  <c r="K184" i="4" s="1"/>
  <c r="I176" i="4"/>
  <c r="H176" i="4"/>
  <c r="F176" i="4"/>
  <c r="E176" i="4"/>
  <c r="D176" i="4"/>
  <c r="C176" i="4"/>
  <c r="B176" i="4"/>
  <c r="D175" i="4"/>
  <c r="D174" i="4"/>
  <c r="J173" i="4"/>
  <c r="K173" i="4" s="1"/>
  <c r="I173" i="4"/>
  <c r="H173" i="4"/>
  <c r="F173" i="4"/>
  <c r="E173" i="4"/>
  <c r="D173" i="4"/>
  <c r="C173" i="4"/>
  <c r="B173" i="4"/>
  <c r="J172" i="4"/>
  <c r="K172" i="4" s="1"/>
  <c r="I172" i="4"/>
  <c r="H172" i="4"/>
  <c r="F172" i="4"/>
  <c r="E172" i="4"/>
  <c r="D172" i="4"/>
  <c r="C172" i="4"/>
  <c r="B172" i="4"/>
  <c r="J171" i="4"/>
  <c r="K171" i="4" s="1"/>
  <c r="I171" i="4"/>
  <c r="H171" i="4"/>
  <c r="F171" i="4"/>
  <c r="E171" i="4"/>
  <c r="D171" i="4"/>
  <c r="C171" i="4"/>
  <c r="B171" i="4"/>
  <c r="J170" i="4"/>
  <c r="K170" i="4" s="1"/>
  <c r="I170" i="4"/>
  <c r="H170" i="4"/>
  <c r="F170" i="4"/>
  <c r="E170" i="4"/>
  <c r="D170" i="4"/>
  <c r="C170" i="4"/>
  <c r="B170" i="4"/>
  <c r="J169" i="4"/>
  <c r="K169" i="4" s="1"/>
  <c r="K174" i="4" s="1"/>
  <c r="I169" i="4"/>
  <c r="H169" i="4"/>
  <c r="F169" i="4"/>
  <c r="E169" i="4"/>
  <c r="D169" i="4"/>
  <c r="C169" i="4"/>
  <c r="B169" i="4"/>
  <c r="D168" i="4"/>
  <c r="D167" i="4"/>
  <c r="J166" i="4"/>
  <c r="K166" i="4" s="1"/>
  <c r="I166" i="4"/>
  <c r="H166" i="4"/>
  <c r="F166" i="4"/>
  <c r="E166" i="4"/>
  <c r="D166" i="4"/>
  <c r="C166" i="4"/>
  <c r="B166" i="4"/>
  <c r="J165" i="4"/>
  <c r="K165" i="4" s="1"/>
  <c r="I165" i="4"/>
  <c r="H165" i="4"/>
  <c r="F165" i="4"/>
  <c r="E165" i="4"/>
  <c r="D165" i="4"/>
  <c r="C165" i="4"/>
  <c r="B165" i="4"/>
  <c r="J164" i="4"/>
  <c r="K164" i="4" s="1"/>
  <c r="I164" i="4"/>
  <c r="H164" i="4"/>
  <c r="F164" i="4"/>
  <c r="E164" i="4"/>
  <c r="D164" i="4"/>
  <c r="C164" i="4"/>
  <c r="B164" i="4"/>
  <c r="J163" i="4"/>
  <c r="K163" i="4" s="1"/>
  <c r="I163" i="4"/>
  <c r="H163" i="4"/>
  <c r="F163" i="4"/>
  <c r="E163" i="4"/>
  <c r="D163" i="4"/>
  <c r="C163" i="4"/>
  <c r="B163" i="4"/>
  <c r="J162" i="4"/>
  <c r="K162" i="4" s="1"/>
  <c r="I162" i="4"/>
  <c r="H162" i="4"/>
  <c r="F162" i="4"/>
  <c r="E162" i="4"/>
  <c r="D162" i="4"/>
  <c r="C162" i="4"/>
  <c r="B162" i="4"/>
  <c r="J161" i="4"/>
  <c r="K161" i="4" s="1"/>
  <c r="I161" i="4"/>
  <c r="H161" i="4"/>
  <c r="F161" i="4"/>
  <c r="E161" i="4"/>
  <c r="D161" i="4"/>
  <c r="C161" i="4"/>
  <c r="B161" i="4"/>
  <c r="J160" i="4"/>
  <c r="K160" i="4" s="1"/>
  <c r="I160" i="4"/>
  <c r="H160" i="4"/>
  <c r="F160" i="4"/>
  <c r="E160" i="4"/>
  <c r="D160" i="4"/>
  <c r="C160" i="4"/>
  <c r="B160" i="4"/>
  <c r="J159" i="4"/>
  <c r="K159" i="4" s="1"/>
  <c r="I159" i="4"/>
  <c r="H159" i="4"/>
  <c r="F159" i="4"/>
  <c r="E159" i="4"/>
  <c r="D159" i="4"/>
  <c r="C159" i="4"/>
  <c r="B159" i="4"/>
  <c r="J158" i="4"/>
  <c r="K158" i="4" s="1"/>
  <c r="I158" i="4"/>
  <c r="H158" i="4"/>
  <c r="F158" i="4"/>
  <c r="E158" i="4"/>
  <c r="D158" i="4"/>
  <c r="C158" i="4"/>
  <c r="B158" i="4"/>
  <c r="J157" i="4"/>
  <c r="K157" i="4" s="1"/>
  <c r="I157" i="4"/>
  <c r="H157" i="4"/>
  <c r="F157" i="4"/>
  <c r="E157" i="4"/>
  <c r="D157" i="4"/>
  <c r="C157" i="4"/>
  <c r="B157" i="4"/>
  <c r="J156" i="4"/>
  <c r="K156" i="4" s="1"/>
  <c r="I156" i="4"/>
  <c r="H156" i="4"/>
  <c r="F156" i="4"/>
  <c r="E156" i="4"/>
  <c r="D156" i="4"/>
  <c r="C156" i="4"/>
  <c r="B156" i="4"/>
  <c r="J155" i="4"/>
  <c r="K155" i="4" s="1"/>
  <c r="I155" i="4"/>
  <c r="H155" i="4"/>
  <c r="F155" i="4"/>
  <c r="E155" i="4"/>
  <c r="D155" i="4"/>
  <c r="C155" i="4"/>
  <c r="B155" i="4"/>
  <c r="D154" i="4"/>
  <c r="D153" i="4"/>
  <c r="J152" i="4"/>
  <c r="K152" i="4" s="1"/>
  <c r="I152" i="4"/>
  <c r="H152" i="4"/>
  <c r="F152" i="4"/>
  <c r="E152" i="4"/>
  <c r="D152" i="4"/>
  <c r="C152" i="4"/>
  <c r="B152" i="4"/>
  <c r="J151" i="4"/>
  <c r="K151" i="4" s="1"/>
  <c r="I151" i="4"/>
  <c r="H151" i="4"/>
  <c r="F151" i="4"/>
  <c r="E151" i="4"/>
  <c r="D151" i="4"/>
  <c r="C151" i="4"/>
  <c r="B151" i="4"/>
  <c r="J150" i="4"/>
  <c r="K150" i="4" s="1"/>
  <c r="I150" i="4"/>
  <c r="H150" i="4"/>
  <c r="F150" i="4"/>
  <c r="E150" i="4"/>
  <c r="D150" i="4"/>
  <c r="C150" i="4"/>
  <c r="B150" i="4"/>
  <c r="J149" i="4"/>
  <c r="K149" i="4" s="1"/>
  <c r="I149" i="4"/>
  <c r="H149" i="4"/>
  <c r="F149" i="4"/>
  <c r="E149" i="4"/>
  <c r="D149" i="4"/>
  <c r="C149" i="4"/>
  <c r="B149" i="4"/>
  <c r="J148" i="4"/>
  <c r="K148" i="4" s="1"/>
  <c r="I148" i="4"/>
  <c r="H148" i="4"/>
  <c r="F148" i="4"/>
  <c r="E148" i="4"/>
  <c r="D148" i="4"/>
  <c r="C148" i="4"/>
  <c r="B148" i="4"/>
  <c r="D147" i="4"/>
  <c r="D146" i="4"/>
  <c r="J145" i="4"/>
  <c r="K145" i="4" s="1"/>
  <c r="I145" i="4"/>
  <c r="H145" i="4"/>
  <c r="F145" i="4"/>
  <c r="E145" i="4"/>
  <c r="D145" i="4"/>
  <c r="C145" i="4"/>
  <c r="B145" i="4"/>
  <c r="J144" i="4"/>
  <c r="K144" i="4" s="1"/>
  <c r="I144" i="4"/>
  <c r="H144" i="4"/>
  <c r="F144" i="4"/>
  <c r="E144" i="4"/>
  <c r="D144" i="4"/>
  <c r="C144" i="4"/>
  <c r="B144" i="4"/>
  <c r="J143" i="4"/>
  <c r="K143" i="4" s="1"/>
  <c r="I143" i="4"/>
  <c r="H143" i="4"/>
  <c r="F143" i="4"/>
  <c r="E143" i="4"/>
  <c r="D143" i="4"/>
  <c r="C143" i="4"/>
  <c r="B143" i="4"/>
  <c r="J142" i="4"/>
  <c r="K142" i="4" s="1"/>
  <c r="I142" i="4"/>
  <c r="H142" i="4"/>
  <c r="F142" i="4"/>
  <c r="E142" i="4"/>
  <c r="D142" i="4"/>
  <c r="C142" i="4"/>
  <c r="B142" i="4"/>
  <c r="J141" i="4"/>
  <c r="K141" i="4" s="1"/>
  <c r="I141" i="4"/>
  <c r="H141" i="4"/>
  <c r="F141" i="4"/>
  <c r="E141" i="4"/>
  <c r="D141" i="4"/>
  <c r="C141" i="4"/>
  <c r="B141" i="4"/>
  <c r="K140" i="4"/>
  <c r="J140" i="4"/>
  <c r="I140" i="4"/>
  <c r="H140" i="4"/>
  <c r="F140" i="4"/>
  <c r="E140" i="4"/>
  <c r="D140" i="4"/>
  <c r="C140" i="4"/>
  <c r="B140" i="4"/>
  <c r="J139" i="4"/>
  <c r="K139" i="4" s="1"/>
  <c r="I139" i="4"/>
  <c r="H139" i="4"/>
  <c r="F139" i="4"/>
  <c r="E139" i="4"/>
  <c r="D139" i="4"/>
  <c r="C139" i="4"/>
  <c r="B139" i="4"/>
  <c r="J138" i="4"/>
  <c r="K138" i="4" s="1"/>
  <c r="I138" i="4"/>
  <c r="H138" i="4"/>
  <c r="F138" i="4"/>
  <c r="E138" i="4"/>
  <c r="D138" i="4"/>
  <c r="C138" i="4"/>
  <c r="B138" i="4"/>
  <c r="J137" i="4"/>
  <c r="K137" i="4" s="1"/>
  <c r="I137" i="4"/>
  <c r="H137" i="4"/>
  <c r="F137" i="4"/>
  <c r="E137" i="4"/>
  <c r="D137" i="4"/>
  <c r="C137" i="4"/>
  <c r="B137" i="4"/>
  <c r="J136" i="4"/>
  <c r="K136" i="4" s="1"/>
  <c r="I136" i="4"/>
  <c r="H136" i="4"/>
  <c r="F136" i="4"/>
  <c r="E136" i="4"/>
  <c r="D136" i="4"/>
  <c r="C136" i="4"/>
  <c r="B136" i="4"/>
  <c r="J135" i="4"/>
  <c r="K135" i="4" s="1"/>
  <c r="I135" i="4"/>
  <c r="H135" i="4"/>
  <c r="F135" i="4"/>
  <c r="E135" i="4"/>
  <c r="D135" i="4"/>
  <c r="C135" i="4"/>
  <c r="B135" i="4"/>
  <c r="J134" i="4"/>
  <c r="K134" i="4" s="1"/>
  <c r="I134" i="4"/>
  <c r="H134" i="4"/>
  <c r="F134" i="4"/>
  <c r="E134" i="4"/>
  <c r="D134" i="4"/>
  <c r="C134" i="4"/>
  <c r="B134" i="4"/>
  <c r="J133" i="4"/>
  <c r="K133" i="4" s="1"/>
  <c r="I133" i="4"/>
  <c r="H133" i="4"/>
  <c r="F133" i="4"/>
  <c r="E133" i="4"/>
  <c r="D133" i="4"/>
  <c r="C133" i="4"/>
  <c r="B133" i="4"/>
  <c r="J132" i="4"/>
  <c r="K132" i="4" s="1"/>
  <c r="I132" i="4"/>
  <c r="H132" i="4"/>
  <c r="F132" i="4"/>
  <c r="E132" i="4"/>
  <c r="D132" i="4"/>
  <c r="C132" i="4"/>
  <c r="B132" i="4"/>
  <c r="J131" i="4"/>
  <c r="K131" i="4" s="1"/>
  <c r="I131" i="4"/>
  <c r="H131" i="4"/>
  <c r="F131" i="4"/>
  <c r="E131" i="4"/>
  <c r="D131" i="4"/>
  <c r="C131" i="4"/>
  <c r="B131" i="4"/>
  <c r="J130" i="4"/>
  <c r="K130" i="4" s="1"/>
  <c r="I130" i="4"/>
  <c r="H130" i="4"/>
  <c r="F130" i="4"/>
  <c r="E130" i="4"/>
  <c r="D130" i="4"/>
  <c r="C130" i="4"/>
  <c r="B130" i="4"/>
  <c r="J129" i="4"/>
  <c r="K129" i="4" s="1"/>
  <c r="I129" i="4"/>
  <c r="H129" i="4"/>
  <c r="F129" i="4"/>
  <c r="E129" i="4"/>
  <c r="D129" i="4"/>
  <c r="C129" i="4"/>
  <c r="B129" i="4"/>
  <c r="J128" i="4"/>
  <c r="K128" i="4" s="1"/>
  <c r="I128" i="4"/>
  <c r="H128" i="4"/>
  <c r="F128" i="4"/>
  <c r="E128" i="4"/>
  <c r="D128" i="4"/>
  <c r="C128" i="4"/>
  <c r="B128" i="4"/>
  <c r="J127" i="4"/>
  <c r="K127" i="4" s="1"/>
  <c r="I127" i="4"/>
  <c r="H127" i="4"/>
  <c r="F127" i="4"/>
  <c r="E127" i="4"/>
  <c r="D127" i="4"/>
  <c r="C127" i="4"/>
  <c r="B127" i="4"/>
  <c r="J126" i="4"/>
  <c r="K126" i="4" s="1"/>
  <c r="I126" i="4"/>
  <c r="H126" i="4"/>
  <c r="F126" i="4"/>
  <c r="E126" i="4"/>
  <c r="D126" i="4"/>
  <c r="C126" i="4"/>
  <c r="B126" i="4"/>
  <c r="J125" i="4"/>
  <c r="K125" i="4" s="1"/>
  <c r="I125" i="4"/>
  <c r="H125" i="4"/>
  <c r="F125" i="4"/>
  <c r="E125" i="4"/>
  <c r="D125" i="4"/>
  <c r="C125" i="4"/>
  <c r="B125" i="4"/>
  <c r="K124" i="4"/>
  <c r="J124" i="4"/>
  <c r="I124" i="4"/>
  <c r="H124" i="4"/>
  <c r="F124" i="4"/>
  <c r="E124" i="4"/>
  <c r="D124" i="4"/>
  <c r="C124" i="4"/>
  <c r="B124" i="4"/>
  <c r="J123" i="4"/>
  <c r="K123" i="4" s="1"/>
  <c r="I123" i="4"/>
  <c r="H123" i="4"/>
  <c r="F123" i="4"/>
  <c r="E123" i="4"/>
  <c r="D123" i="4"/>
  <c r="C123" i="4"/>
  <c r="B123" i="4"/>
  <c r="J122" i="4"/>
  <c r="K122" i="4" s="1"/>
  <c r="I122" i="4"/>
  <c r="H122" i="4"/>
  <c r="F122" i="4"/>
  <c r="E122" i="4"/>
  <c r="D122" i="4"/>
  <c r="C122" i="4"/>
  <c r="B122" i="4"/>
  <c r="J121" i="4"/>
  <c r="K121" i="4" s="1"/>
  <c r="I121" i="4"/>
  <c r="H121" i="4"/>
  <c r="F121" i="4"/>
  <c r="E121" i="4"/>
  <c r="D121" i="4"/>
  <c r="C121" i="4"/>
  <c r="B121" i="4"/>
  <c r="J120" i="4"/>
  <c r="K120" i="4" s="1"/>
  <c r="I120" i="4"/>
  <c r="H120" i="4"/>
  <c r="F120" i="4"/>
  <c r="E120" i="4"/>
  <c r="D120" i="4"/>
  <c r="C120" i="4"/>
  <c r="B120" i="4"/>
  <c r="D119" i="4"/>
  <c r="D118" i="4"/>
  <c r="J117" i="4"/>
  <c r="K117" i="4" s="1"/>
  <c r="I117" i="4"/>
  <c r="H117" i="4"/>
  <c r="F117" i="4"/>
  <c r="E117" i="4"/>
  <c r="D117" i="4"/>
  <c r="C117" i="4"/>
  <c r="B117" i="4"/>
  <c r="K116" i="4"/>
  <c r="J116" i="4"/>
  <c r="I116" i="4"/>
  <c r="H116" i="4"/>
  <c r="F116" i="4"/>
  <c r="E116" i="4"/>
  <c r="D116" i="4"/>
  <c r="C116" i="4"/>
  <c r="B116" i="4"/>
  <c r="J115" i="4"/>
  <c r="K115" i="4" s="1"/>
  <c r="I115" i="4"/>
  <c r="H115" i="4"/>
  <c r="F115" i="4"/>
  <c r="E115" i="4"/>
  <c r="D115" i="4"/>
  <c r="C115" i="4"/>
  <c r="B115" i="4"/>
  <c r="J114" i="4"/>
  <c r="K114" i="4" s="1"/>
  <c r="I114" i="4"/>
  <c r="H114" i="4"/>
  <c r="F114" i="4"/>
  <c r="E114" i="4"/>
  <c r="D114" i="4"/>
  <c r="C114" i="4"/>
  <c r="B114" i="4"/>
  <c r="J113" i="4"/>
  <c r="K113" i="4" s="1"/>
  <c r="I113" i="4"/>
  <c r="H113" i="4"/>
  <c r="F113" i="4"/>
  <c r="E113" i="4"/>
  <c r="D113" i="4"/>
  <c r="C113" i="4"/>
  <c r="B113" i="4"/>
  <c r="J112" i="4"/>
  <c r="K112" i="4" s="1"/>
  <c r="I112" i="4"/>
  <c r="H112" i="4"/>
  <c r="F112" i="4"/>
  <c r="E112" i="4"/>
  <c r="D112" i="4"/>
  <c r="C112" i="4"/>
  <c r="B112" i="4"/>
  <c r="J111" i="4"/>
  <c r="K111" i="4" s="1"/>
  <c r="I111" i="4"/>
  <c r="H111" i="4"/>
  <c r="F111" i="4"/>
  <c r="E111" i="4"/>
  <c r="D111" i="4"/>
  <c r="C111" i="4"/>
  <c r="B111" i="4"/>
  <c r="J110" i="4"/>
  <c r="K110" i="4" s="1"/>
  <c r="I110" i="4"/>
  <c r="H110" i="4"/>
  <c r="F110" i="4"/>
  <c r="E110" i="4"/>
  <c r="D110" i="4"/>
  <c r="C110" i="4"/>
  <c r="B110" i="4"/>
  <c r="J109" i="4"/>
  <c r="K109" i="4" s="1"/>
  <c r="I109" i="4"/>
  <c r="H109" i="4"/>
  <c r="F109" i="4"/>
  <c r="E109" i="4"/>
  <c r="D109" i="4"/>
  <c r="C109" i="4"/>
  <c r="B109" i="4"/>
  <c r="J108" i="4"/>
  <c r="K108" i="4" s="1"/>
  <c r="I108" i="4"/>
  <c r="H108" i="4"/>
  <c r="F108" i="4"/>
  <c r="E108" i="4"/>
  <c r="D108" i="4"/>
  <c r="C108" i="4"/>
  <c r="B108" i="4"/>
  <c r="J107" i="4"/>
  <c r="K107" i="4" s="1"/>
  <c r="I107" i="4"/>
  <c r="H107" i="4"/>
  <c r="F107" i="4"/>
  <c r="E107" i="4"/>
  <c r="D107" i="4"/>
  <c r="C107" i="4"/>
  <c r="B107" i="4"/>
  <c r="J106" i="4"/>
  <c r="K106" i="4" s="1"/>
  <c r="I106" i="4"/>
  <c r="H106" i="4"/>
  <c r="F106" i="4"/>
  <c r="E106" i="4"/>
  <c r="D106" i="4"/>
  <c r="C106" i="4"/>
  <c r="B106" i="4"/>
  <c r="J105" i="4"/>
  <c r="K105" i="4" s="1"/>
  <c r="I105" i="4"/>
  <c r="H105" i="4"/>
  <c r="F105" i="4"/>
  <c r="E105" i="4"/>
  <c r="D105" i="4"/>
  <c r="C105" i="4"/>
  <c r="B105" i="4"/>
  <c r="J104" i="4"/>
  <c r="K104" i="4" s="1"/>
  <c r="I104" i="4"/>
  <c r="H104" i="4"/>
  <c r="F104" i="4"/>
  <c r="E104" i="4"/>
  <c r="D104" i="4"/>
  <c r="C104" i="4"/>
  <c r="B104" i="4"/>
  <c r="J103" i="4"/>
  <c r="K103" i="4" s="1"/>
  <c r="I103" i="4"/>
  <c r="H103" i="4"/>
  <c r="F103" i="4"/>
  <c r="E103" i="4"/>
  <c r="D103" i="4"/>
  <c r="C103" i="4"/>
  <c r="B103" i="4"/>
  <c r="J102" i="4"/>
  <c r="K102" i="4" s="1"/>
  <c r="I102" i="4"/>
  <c r="H102" i="4"/>
  <c r="F102" i="4"/>
  <c r="E102" i="4"/>
  <c r="D102" i="4"/>
  <c r="C102" i="4"/>
  <c r="B102" i="4"/>
  <c r="J101" i="4"/>
  <c r="K101" i="4" s="1"/>
  <c r="I101" i="4"/>
  <c r="H101" i="4"/>
  <c r="F101" i="4"/>
  <c r="E101" i="4"/>
  <c r="D101" i="4"/>
  <c r="C101" i="4"/>
  <c r="B101" i="4"/>
  <c r="J100" i="4"/>
  <c r="K100" i="4" s="1"/>
  <c r="I100" i="4"/>
  <c r="H100" i="4"/>
  <c r="F100" i="4"/>
  <c r="E100" i="4"/>
  <c r="D100" i="4"/>
  <c r="C100" i="4"/>
  <c r="B100" i="4"/>
  <c r="J99" i="4"/>
  <c r="K99" i="4" s="1"/>
  <c r="I99" i="4"/>
  <c r="H99" i="4"/>
  <c r="F99" i="4"/>
  <c r="E99" i="4"/>
  <c r="D99" i="4"/>
  <c r="C99" i="4"/>
  <c r="B99" i="4"/>
  <c r="D98" i="4"/>
  <c r="D97" i="4"/>
  <c r="J96" i="4"/>
  <c r="K96" i="4" s="1"/>
  <c r="I96" i="4"/>
  <c r="H96" i="4"/>
  <c r="F96" i="4"/>
  <c r="E96" i="4"/>
  <c r="D96" i="4"/>
  <c r="C96" i="4"/>
  <c r="B96" i="4"/>
  <c r="J95" i="4"/>
  <c r="K95" i="4" s="1"/>
  <c r="I95" i="4"/>
  <c r="H95" i="4"/>
  <c r="F95" i="4"/>
  <c r="E95" i="4"/>
  <c r="D95" i="4"/>
  <c r="C95" i="4"/>
  <c r="B95" i="4"/>
  <c r="J94" i="4"/>
  <c r="K94" i="4" s="1"/>
  <c r="I94" i="4"/>
  <c r="H94" i="4"/>
  <c r="F94" i="4"/>
  <c r="E94" i="4"/>
  <c r="D94" i="4"/>
  <c r="C94" i="4"/>
  <c r="B94" i="4"/>
  <c r="J93" i="4"/>
  <c r="K93" i="4" s="1"/>
  <c r="I93" i="4"/>
  <c r="H93" i="4"/>
  <c r="F93" i="4"/>
  <c r="E93" i="4"/>
  <c r="D93" i="4"/>
  <c r="C93" i="4"/>
  <c r="B93" i="4"/>
  <c r="J92" i="4"/>
  <c r="K92" i="4" s="1"/>
  <c r="I92" i="4"/>
  <c r="H92" i="4"/>
  <c r="F92" i="4"/>
  <c r="E92" i="4"/>
  <c r="D92" i="4"/>
  <c r="C92" i="4"/>
  <c r="B92" i="4"/>
  <c r="J91" i="4"/>
  <c r="K91" i="4" s="1"/>
  <c r="I91" i="4"/>
  <c r="H91" i="4"/>
  <c r="F91" i="4"/>
  <c r="E91" i="4"/>
  <c r="D91" i="4"/>
  <c r="C91" i="4"/>
  <c r="B91" i="4"/>
  <c r="J90" i="4"/>
  <c r="K90" i="4" s="1"/>
  <c r="I90" i="4"/>
  <c r="H90" i="4"/>
  <c r="F90" i="4"/>
  <c r="E90" i="4"/>
  <c r="D90" i="4"/>
  <c r="C90" i="4"/>
  <c r="B90" i="4"/>
  <c r="J89" i="4"/>
  <c r="K89" i="4" s="1"/>
  <c r="I89" i="4"/>
  <c r="H89" i="4"/>
  <c r="F89" i="4"/>
  <c r="E89" i="4"/>
  <c r="D89" i="4"/>
  <c r="C89" i="4"/>
  <c r="B89" i="4"/>
  <c r="J88" i="4"/>
  <c r="K88" i="4" s="1"/>
  <c r="I88" i="4"/>
  <c r="H88" i="4"/>
  <c r="F88" i="4"/>
  <c r="E88" i="4"/>
  <c r="D88" i="4"/>
  <c r="C88" i="4"/>
  <c r="B88" i="4"/>
  <c r="J87" i="4"/>
  <c r="K87" i="4" s="1"/>
  <c r="I87" i="4"/>
  <c r="H87" i="4"/>
  <c r="F87" i="4"/>
  <c r="E87" i="4"/>
  <c r="D87" i="4"/>
  <c r="C87" i="4"/>
  <c r="B87" i="4"/>
  <c r="J86" i="4"/>
  <c r="K86" i="4" s="1"/>
  <c r="I86" i="4"/>
  <c r="H86" i="4"/>
  <c r="F86" i="4"/>
  <c r="E86" i="4"/>
  <c r="D86" i="4"/>
  <c r="C86" i="4"/>
  <c r="B86" i="4"/>
  <c r="J85" i="4"/>
  <c r="K85" i="4" s="1"/>
  <c r="I85" i="4"/>
  <c r="H85" i="4"/>
  <c r="F85" i="4"/>
  <c r="E85" i="4"/>
  <c r="D85" i="4"/>
  <c r="C85" i="4"/>
  <c r="B85" i="4"/>
  <c r="J84" i="4"/>
  <c r="K84" i="4" s="1"/>
  <c r="I84" i="4"/>
  <c r="H84" i="4"/>
  <c r="F84" i="4"/>
  <c r="E84" i="4"/>
  <c r="D84" i="4"/>
  <c r="C84" i="4"/>
  <c r="B84" i="4"/>
  <c r="J83" i="4"/>
  <c r="K83" i="4" s="1"/>
  <c r="I83" i="4"/>
  <c r="H83" i="4"/>
  <c r="F83" i="4"/>
  <c r="E83" i="4"/>
  <c r="D83" i="4"/>
  <c r="C83" i="4"/>
  <c r="B83" i="4"/>
  <c r="J82" i="4"/>
  <c r="K82" i="4" s="1"/>
  <c r="I82" i="4"/>
  <c r="H82" i="4"/>
  <c r="F82" i="4"/>
  <c r="E82" i="4"/>
  <c r="D82" i="4"/>
  <c r="C82" i="4"/>
  <c r="B82" i="4"/>
  <c r="J81" i="4"/>
  <c r="K81" i="4" s="1"/>
  <c r="I81" i="4"/>
  <c r="H81" i="4"/>
  <c r="F81" i="4"/>
  <c r="E81" i="4"/>
  <c r="D81" i="4"/>
  <c r="C81" i="4"/>
  <c r="B81" i="4"/>
  <c r="J80" i="4"/>
  <c r="K80" i="4" s="1"/>
  <c r="I80" i="4"/>
  <c r="H80" i="4"/>
  <c r="F80" i="4"/>
  <c r="E80" i="4"/>
  <c r="D80" i="4"/>
  <c r="C80" i="4"/>
  <c r="B80" i="4"/>
  <c r="J79" i="4"/>
  <c r="K79" i="4" s="1"/>
  <c r="I79" i="4"/>
  <c r="H79" i="4"/>
  <c r="F79" i="4"/>
  <c r="E79" i="4"/>
  <c r="D79" i="4"/>
  <c r="C79" i="4"/>
  <c r="B79" i="4"/>
  <c r="D78" i="4"/>
  <c r="D77" i="4"/>
  <c r="J76" i="4"/>
  <c r="K76" i="4" s="1"/>
  <c r="I76" i="4"/>
  <c r="H76" i="4"/>
  <c r="F76" i="4"/>
  <c r="E76" i="4"/>
  <c r="D76" i="4"/>
  <c r="C76" i="4"/>
  <c r="B76" i="4"/>
  <c r="J75" i="4"/>
  <c r="K75" i="4" s="1"/>
  <c r="I75" i="4"/>
  <c r="H75" i="4"/>
  <c r="F75" i="4"/>
  <c r="E75" i="4"/>
  <c r="D75" i="4"/>
  <c r="C75" i="4"/>
  <c r="B75" i="4"/>
  <c r="J74" i="4"/>
  <c r="K74" i="4" s="1"/>
  <c r="I74" i="4"/>
  <c r="H74" i="4"/>
  <c r="F74" i="4"/>
  <c r="E74" i="4"/>
  <c r="D74" i="4"/>
  <c r="C74" i="4"/>
  <c r="B74" i="4"/>
  <c r="J73" i="4"/>
  <c r="K73" i="4" s="1"/>
  <c r="I73" i="4"/>
  <c r="H73" i="4"/>
  <c r="F73" i="4"/>
  <c r="E73" i="4"/>
  <c r="D73" i="4"/>
  <c r="C73" i="4"/>
  <c r="B73" i="4"/>
  <c r="J72" i="4"/>
  <c r="K72" i="4" s="1"/>
  <c r="I72" i="4"/>
  <c r="H72" i="4"/>
  <c r="F72" i="4"/>
  <c r="E72" i="4"/>
  <c r="D72" i="4"/>
  <c r="C72" i="4"/>
  <c r="B72" i="4"/>
  <c r="J71" i="4"/>
  <c r="K71" i="4" s="1"/>
  <c r="I71" i="4"/>
  <c r="H71" i="4"/>
  <c r="F71" i="4"/>
  <c r="E71" i="4"/>
  <c r="D71" i="4"/>
  <c r="C71" i="4"/>
  <c r="B71" i="4"/>
  <c r="J70" i="4"/>
  <c r="K70" i="4" s="1"/>
  <c r="I70" i="4"/>
  <c r="H70" i="4"/>
  <c r="F70" i="4"/>
  <c r="E70" i="4"/>
  <c r="D70" i="4"/>
  <c r="C70" i="4"/>
  <c r="B70" i="4"/>
  <c r="J69" i="4"/>
  <c r="K69" i="4" s="1"/>
  <c r="I69" i="4"/>
  <c r="H69" i="4"/>
  <c r="F69" i="4"/>
  <c r="E69" i="4"/>
  <c r="D69" i="4"/>
  <c r="C69" i="4"/>
  <c r="B69" i="4"/>
  <c r="J68" i="4"/>
  <c r="K68" i="4" s="1"/>
  <c r="I68" i="4"/>
  <c r="H68" i="4"/>
  <c r="F68" i="4"/>
  <c r="E68" i="4"/>
  <c r="D68" i="4"/>
  <c r="C68" i="4"/>
  <c r="B68" i="4"/>
  <c r="D67" i="4"/>
  <c r="D66" i="4"/>
  <c r="J65" i="4"/>
  <c r="K65" i="4" s="1"/>
  <c r="I65" i="4"/>
  <c r="H65" i="4"/>
  <c r="F65" i="4"/>
  <c r="E65" i="4"/>
  <c r="D65" i="4"/>
  <c r="C65" i="4"/>
  <c r="B65" i="4"/>
  <c r="J64" i="4"/>
  <c r="K64" i="4" s="1"/>
  <c r="I64" i="4"/>
  <c r="H64" i="4"/>
  <c r="F64" i="4"/>
  <c r="E64" i="4"/>
  <c r="D64" i="4"/>
  <c r="C64" i="4"/>
  <c r="B64" i="4"/>
  <c r="J63" i="4"/>
  <c r="K63" i="4" s="1"/>
  <c r="I63" i="4"/>
  <c r="H63" i="4"/>
  <c r="F63" i="4"/>
  <c r="E63" i="4"/>
  <c r="D63" i="4"/>
  <c r="C63" i="4"/>
  <c r="B63" i="4"/>
  <c r="J62" i="4"/>
  <c r="K62" i="4" s="1"/>
  <c r="I62" i="4"/>
  <c r="H62" i="4"/>
  <c r="F62" i="4"/>
  <c r="E62" i="4"/>
  <c r="D62" i="4"/>
  <c r="C62" i="4"/>
  <c r="B62" i="4"/>
  <c r="J61" i="4"/>
  <c r="K61" i="4" s="1"/>
  <c r="I61" i="4"/>
  <c r="H61" i="4"/>
  <c r="F61" i="4"/>
  <c r="E61" i="4"/>
  <c r="D61" i="4"/>
  <c r="C61" i="4"/>
  <c r="B61" i="4"/>
  <c r="J60" i="4"/>
  <c r="K60" i="4" s="1"/>
  <c r="I60" i="4"/>
  <c r="H60" i="4"/>
  <c r="F60" i="4"/>
  <c r="E60" i="4"/>
  <c r="D60" i="4"/>
  <c r="C60" i="4"/>
  <c r="B60" i="4"/>
  <c r="J59" i="4"/>
  <c r="K59" i="4" s="1"/>
  <c r="I59" i="4"/>
  <c r="H59" i="4"/>
  <c r="F59" i="4"/>
  <c r="E59" i="4"/>
  <c r="D59" i="4"/>
  <c r="C59" i="4"/>
  <c r="B59" i="4"/>
  <c r="K58" i="4"/>
  <c r="J58" i="4"/>
  <c r="I58" i="4"/>
  <c r="H58" i="4"/>
  <c r="F58" i="4"/>
  <c r="E58" i="4"/>
  <c r="D58" i="4"/>
  <c r="C58" i="4"/>
  <c r="B58" i="4"/>
  <c r="J57" i="4"/>
  <c r="K57" i="4" s="1"/>
  <c r="I57" i="4"/>
  <c r="H57" i="4"/>
  <c r="F57" i="4"/>
  <c r="E57" i="4"/>
  <c r="D57" i="4"/>
  <c r="C57" i="4"/>
  <c r="B57" i="4"/>
  <c r="J56" i="4"/>
  <c r="K56" i="4" s="1"/>
  <c r="I56" i="4"/>
  <c r="H56" i="4"/>
  <c r="F56" i="4"/>
  <c r="E56" i="4"/>
  <c r="D56" i="4"/>
  <c r="C56" i="4"/>
  <c r="B56" i="4"/>
  <c r="D55" i="4"/>
  <c r="D54" i="4"/>
  <c r="J53" i="4"/>
  <c r="K53" i="4" s="1"/>
  <c r="I53" i="4"/>
  <c r="H53" i="4"/>
  <c r="F53" i="4"/>
  <c r="E53" i="4"/>
  <c r="D53" i="4"/>
  <c r="C53" i="4"/>
  <c r="B53" i="4"/>
  <c r="J52" i="4"/>
  <c r="K52" i="4" s="1"/>
  <c r="I52" i="4"/>
  <c r="H52" i="4"/>
  <c r="F52" i="4"/>
  <c r="E52" i="4"/>
  <c r="D52" i="4"/>
  <c r="C52" i="4"/>
  <c r="B52" i="4"/>
  <c r="J51" i="4"/>
  <c r="K51" i="4" s="1"/>
  <c r="I51" i="4"/>
  <c r="H51" i="4"/>
  <c r="F51" i="4"/>
  <c r="E51" i="4"/>
  <c r="D51" i="4"/>
  <c r="C51" i="4"/>
  <c r="B51" i="4"/>
  <c r="J50" i="4"/>
  <c r="K50" i="4" s="1"/>
  <c r="I50" i="4"/>
  <c r="H50" i="4"/>
  <c r="F50" i="4"/>
  <c r="E50" i="4"/>
  <c r="D50" i="4"/>
  <c r="C50" i="4"/>
  <c r="B50" i="4"/>
  <c r="J49" i="4"/>
  <c r="K49" i="4" s="1"/>
  <c r="I49" i="4"/>
  <c r="H49" i="4"/>
  <c r="F49" i="4"/>
  <c r="E49" i="4"/>
  <c r="D49" i="4"/>
  <c r="C49" i="4"/>
  <c r="B49" i="4"/>
  <c r="J48" i="4"/>
  <c r="K48" i="4" s="1"/>
  <c r="I48" i="4"/>
  <c r="H48" i="4"/>
  <c r="F48" i="4"/>
  <c r="E48" i="4"/>
  <c r="D48" i="4"/>
  <c r="C48" i="4"/>
  <c r="B48" i="4"/>
  <c r="D47" i="4"/>
  <c r="D46" i="4"/>
  <c r="J45" i="4"/>
  <c r="K45" i="4" s="1"/>
  <c r="I45" i="4"/>
  <c r="H45" i="4"/>
  <c r="F45" i="4"/>
  <c r="E45" i="4"/>
  <c r="D45" i="4"/>
  <c r="C45" i="4"/>
  <c r="B45" i="4"/>
  <c r="J44" i="4"/>
  <c r="K44" i="4" s="1"/>
  <c r="I44" i="4"/>
  <c r="H44" i="4"/>
  <c r="F44" i="4"/>
  <c r="E44" i="4"/>
  <c r="D44" i="4"/>
  <c r="C44" i="4"/>
  <c r="B44" i="4"/>
  <c r="J43" i="4"/>
  <c r="K43" i="4" s="1"/>
  <c r="I43" i="4"/>
  <c r="H43" i="4"/>
  <c r="F43" i="4"/>
  <c r="E43" i="4"/>
  <c r="D43" i="4"/>
  <c r="C43" i="4"/>
  <c r="B43" i="4"/>
  <c r="J42" i="4"/>
  <c r="K42" i="4" s="1"/>
  <c r="I42" i="4"/>
  <c r="H42" i="4"/>
  <c r="F42" i="4"/>
  <c r="E42" i="4"/>
  <c r="D42" i="4"/>
  <c r="C42" i="4"/>
  <c r="B42" i="4"/>
  <c r="J41" i="4"/>
  <c r="K41" i="4" s="1"/>
  <c r="I41" i="4"/>
  <c r="H41" i="4"/>
  <c r="F41" i="4"/>
  <c r="E41" i="4"/>
  <c r="D41" i="4"/>
  <c r="C41" i="4"/>
  <c r="B41" i="4"/>
  <c r="J40" i="4"/>
  <c r="K40" i="4" s="1"/>
  <c r="I40" i="4"/>
  <c r="H40" i="4"/>
  <c r="F40" i="4"/>
  <c r="E40" i="4"/>
  <c r="D40" i="4"/>
  <c r="C40" i="4"/>
  <c r="B40" i="4"/>
  <c r="J39" i="4"/>
  <c r="K39" i="4" s="1"/>
  <c r="I39" i="4"/>
  <c r="H39" i="4"/>
  <c r="F39" i="4"/>
  <c r="E39" i="4"/>
  <c r="D39" i="4"/>
  <c r="C39" i="4"/>
  <c r="B39" i="4"/>
  <c r="J38" i="4"/>
  <c r="K38" i="4" s="1"/>
  <c r="I38" i="4"/>
  <c r="H38" i="4"/>
  <c r="F38" i="4"/>
  <c r="E38" i="4"/>
  <c r="D38" i="4"/>
  <c r="C38" i="4"/>
  <c r="B38" i="4"/>
  <c r="J37" i="4"/>
  <c r="K37" i="4" s="1"/>
  <c r="I37" i="4"/>
  <c r="H37" i="4"/>
  <c r="F37" i="4"/>
  <c r="E37" i="4"/>
  <c r="D37" i="4"/>
  <c r="C37" i="4"/>
  <c r="B37" i="4"/>
  <c r="J36" i="4"/>
  <c r="K36" i="4" s="1"/>
  <c r="I36" i="4"/>
  <c r="H36" i="4"/>
  <c r="F36" i="4"/>
  <c r="E36" i="4"/>
  <c r="D36" i="4"/>
  <c r="C36" i="4"/>
  <c r="B36" i="4"/>
  <c r="J35" i="4"/>
  <c r="K35" i="4" s="1"/>
  <c r="I35" i="4"/>
  <c r="H35" i="4"/>
  <c r="F35" i="4"/>
  <c r="E35" i="4"/>
  <c r="D35" i="4"/>
  <c r="C35" i="4"/>
  <c r="B35" i="4"/>
  <c r="J34" i="4"/>
  <c r="K34" i="4" s="1"/>
  <c r="I34" i="4"/>
  <c r="H34" i="4"/>
  <c r="F34" i="4"/>
  <c r="E34" i="4"/>
  <c r="D34" i="4"/>
  <c r="C34" i="4"/>
  <c r="B34" i="4"/>
  <c r="J33" i="4"/>
  <c r="K33" i="4" s="1"/>
  <c r="I33" i="4"/>
  <c r="H33" i="4"/>
  <c r="F33" i="4"/>
  <c r="E33" i="4"/>
  <c r="D33" i="4"/>
  <c r="C33" i="4"/>
  <c r="B33" i="4"/>
  <c r="J32" i="4"/>
  <c r="K32" i="4" s="1"/>
  <c r="I32" i="4"/>
  <c r="H32" i="4"/>
  <c r="F32" i="4"/>
  <c r="E32" i="4"/>
  <c r="D32" i="4"/>
  <c r="C32" i="4"/>
  <c r="B32" i="4"/>
  <c r="D31" i="4"/>
  <c r="D30" i="4"/>
  <c r="J29" i="4"/>
  <c r="K29" i="4" s="1"/>
  <c r="I29" i="4"/>
  <c r="H29" i="4"/>
  <c r="F29" i="4"/>
  <c r="E29" i="4"/>
  <c r="D29" i="4"/>
  <c r="C29" i="4"/>
  <c r="B29" i="4"/>
  <c r="J28" i="4"/>
  <c r="K28" i="4" s="1"/>
  <c r="I28" i="4"/>
  <c r="H28" i="4"/>
  <c r="F28" i="4"/>
  <c r="E28" i="4"/>
  <c r="D28" i="4"/>
  <c r="C28" i="4"/>
  <c r="B28" i="4"/>
  <c r="J27" i="4"/>
  <c r="K27" i="4" s="1"/>
  <c r="I27" i="4"/>
  <c r="H27" i="4"/>
  <c r="F27" i="4"/>
  <c r="E27" i="4"/>
  <c r="D27" i="4"/>
  <c r="C27" i="4"/>
  <c r="B27" i="4"/>
  <c r="J26" i="4"/>
  <c r="K26" i="4" s="1"/>
  <c r="I26" i="4"/>
  <c r="H26" i="4"/>
  <c r="F26" i="4"/>
  <c r="E26" i="4"/>
  <c r="D26" i="4"/>
  <c r="C26" i="4"/>
  <c r="B26" i="4"/>
  <c r="J25" i="4"/>
  <c r="K25" i="4" s="1"/>
  <c r="I25" i="4"/>
  <c r="H25" i="4"/>
  <c r="F25" i="4"/>
  <c r="E25" i="4"/>
  <c r="D25" i="4"/>
  <c r="C25" i="4"/>
  <c r="B25" i="4"/>
  <c r="J24" i="4"/>
  <c r="K24" i="4" s="1"/>
  <c r="I24" i="4"/>
  <c r="H24" i="4"/>
  <c r="F24" i="4"/>
  <c r="E24" i="4"/>
  <c r="D24" i="4"/>
  <c r="C24" i="4"/>
  <c r="B24" i="4"/>
  <c r="J23" i="4"/>
  <c r="K23" i="4" s="1"/>
  <c r="I23" i="4"/>
  <c r="H23" i="4"/>
  <c r="F23" i="4"/>
  <c r="E23" i="4"/>
  <c r="D23" i="4"/>
  <c r="C23" i="4"/>
  <c r="B23" i="4"/>
  <c r="J22" i="4"/>
  <c r="K22" i="4" s="1"/>
  <c r="I22" i="4"/>
  <c r="H22" i="4"/>
  <c r="F22" i="4"/>
  <c r="E22" i="4"/>
  <c r="D22" i="4"/>
  <c r="C22" i="4"/>
  <c r="B22" i="4"/>
  <c r="D21" i="4"/>
  <c r="D20" i="4"/>
  <c r="J19" i="4"/>
  <c r="K19" i="4" s="1"/>
  <c r="I19" i="4"/>
  <c r="H19" i="4"/>
  <c r="F19" i="4"/>
  <c r="E19" i="4"/>
  <c r="D19" i="4"/>
  <c r="C19" i="4"/>
  <c r="B19" i="4"/>
  <c r="J18" i="4"/>
  <c r="K18" i="4" s="1"/>
  <c r="I18" i="4"/>
  <c r="H18" i="4"/>
  <c r="F18" i="4"/>
  <c r="E18" i="4"/>
  <c r="D18" i="4"/>
  <c r="C18" i="4"/>
  <c r="B18" i="4"/>
  <c r="J17" i="4"/>
  <c r="K17" i="4" s="1"/>
  <c r="I17" i="4"/>
  <c r="H17" i="4"/>
  <c r="F17" i="4"/>
  <c r="E17" i="4"/>
  <c r="D17" i="4"/>
  <c r="C17" i="4"/>
  <c r="B17" i="4"/>
  <c r="J16" i="4"/>
  <c r="K16" i="4" s="1"/>
  <c r="I16" i="4"/>
  <c r="H16" i="4"/>
  <c r="F16" i="4"/>
  <c r="E16" i="4"/>
  <c r="D16" i="4"/>
  <c r="C16" i="4"/>
  <c r="B16" i="4"/>
  <c r="J15" i="4"/>
  <c r="K15" i="4" s="1"/>
  <c r="I15" i="4"/>
  <c r="H15" i="4"/>
  <c r="F15" i="4"/>
  <c r="E15" i="4"/>
  <c r="D15" i="4"/>
  <c r="C15" i="4"/>
  <c r="B15" i="4"/>
  <c r="J14" i="4"/>
  <c r="K14" i="4" s="1"/>
  <c r="I14" i="4"/>
  <c r="H14" i="4"/>
  <c r="F14" i="4"/>
  <c r="E14" i="4"/>
  <c r="D14" i="4"/>
  <c r="C14" i="4"/>
  <c r="B14" i="4"/>
  <c r="J13" i="4"/>
  <c r="K13" i="4" s="1"/>
  <c r="I13" i="4"/>
  <c r="H13" i="4"/>
  <c r="F13" i="4"/>
  <c r="E13" i="4"/>
  <c r="D13" i="4"/>
  <c r="C13" i="4"/>
  <c r="B13" i="4"/>
  <c r="J12" i="4"/>
  <c r="K12" i="4" s="1"/>
  <c r="I12" i="4"/>
  <c r="H12" i="4"/>
  <c r="F12" i="4"/>
  <c r="E12" i="4"/>
  <c r="D12" i="4"/>
  <c r="C12" i="4"/>
  <c r="B12" i="4"/>
  <c r="K11" i="4"/>
  <c r="J11" i="4"/>
  <c r="I11" i="4"/>
  <c r="H11" i="4"/>
  <c r="F11" i="4"/>
  <c r="E11" i="4"/>
  <c r="D11" i="4"/>
  <c r="C11" i="4"/>
  <c r="B11" i="4"/>
  <c r="J10" i="4"/>
  <c r="K10" i="4" s="1"/>
  <c r="I10" i="4"/>
  <c r="H10" i="4"/>
  <c r="F10" i="4"/>
  <c r="E10" i="4"/>
  <c r="D10" i="4"/>
  <c r="C10" i="4"/>
  <c r="B10" i="4"/>
  <c r="J9" i="4"/>
  <c r="K9" i="4" s="1"/>
  <c r="I9" i="4"/>
  <c r="H9" i="4"/>
  <c r="F9" i="4"/>
  <c r="E9" i="4"/>
  <c r="D9" i="4"/>
  <c r="C9" i="4"/>
  <c r="B9" i="4"/>
  <c r="D7" i="4"/>
  <c r="K46" i="4" l="1"/>
  <c r="K264" i="4"/>
  <c r="K54" i="5"/>
  <c r="K97" i="5"/>
  <c r="K20" i="6"/>
  <c r="K249" i="8"/>
  <c r="K224" i="10"/>
  <c r="K216" i="8"/>
  <c r="K184" i="10"/>
  <c r="K153" i="5"/>
  <c r="K9" i="9"/>
  <c r="K20" i="9" s="1"/>
  <c r="K66" i="4"/>
  <c r="K20" i="4"/>
  <c r="K20" i="5"/>
  <c r="K167" i="5"/>
  <c r="K216" i="4"/>
  <c r="K245" i="5"/>
  <c r="K189" i="4"/>
  <c r="K66" i="6"/>
  <c r="K30" i="7"/>
  <c r="K118" i="6"/>
  <c r="K193" i="7"/>
  <c r="K216" i="7"/>
  <c r="K146" i="9"/>
  <c r="K249" i="5"/>
  <c r="K189" i="6"/>
  <c r="K189" i="7"/>
  <c r="K249" i="6"/>
  <c r="K249" i="7"/>
  <c r="K299" i="7"/>
  <c r="K301" i="7" s="1"/>
  <c r="K46" i="10"/>
  <c r="K118" i="10"/>
  <c r="K153" i="10"/>
  <c r="K216" i="10"/>
  <c r="K245" i="10"/>
  <c r="K174" i="9"/>
  <c r="K216" i="9"/>
  <c r="K224" i="9"/>
  <c r="K245" i="9"/>
  <c r="K20" i="10"/>
  <c r="K271" i="10"/>
  <c r="K279" i="10"/>
  <c r="K30" i="8"/>
  <c r="K118" i="8"/>
  <c r="K153" i="8"/>
  <c r="K167" i="8"/>
  <c r="K174" i="8"/>
  <c r="K271" i="8"/>
  <c r="K299" i="8"/>
  <c r="K301" i="8" s="1"/>
  <c r="K77" i="9"/>
  <c r="K299" i="9"/>
  <c r="K301" i="9" s="1"/>
  <c r="K54" i="10"/>
  <c r="K66" i="10"/>
  <c r="K302" i="10"/>
  <c r="K264" i="10"/>
  <c r="K77" i="10"/>
  <c r="K97" i="10"/>
  <c r="K146" i="10"/>
  <c r="K299" i="10"/>
  <c r="K301" i="10" s="1"/>
  <c r="K30" i="10"/>
  <c r="K167" i="10"/>
  <c r="K66" i="9"/>
  <c r="K279" i="9"/>
  <c r="K184" i="9"/>
  <c r="K30" i="9"/>
  <c r="K118" i="9"/>
  <c r="K189" i="9"/>
  <c r="K46" i="9"/>
  <c r="K54" i="9"/>
  <c r="K97" i="9"/>
  <c r="K153" i="9"/>
  <c r="K167" i="9"/>
  <c r="K264" i="9"/>
  <c r="K302" i="9"/>
  <c r="K46" i="8"/>
  <c r="K54" i="8"/>
  <c r="K77" i="8"/>
  <c r="K146" i="8"/>
  <c r="K224" i="8"/>
  <c r="K245" i="8"/>
  <c r="K264" i="8"/>
  <c r="K66" i="8"/>
  <c r="K97" i="8"/>
  <c r="K184" i="8"/>
  <c r="K302" i="8"/>
  <c r="K20" i="8"/>
  <c r="K189" i="8"/>
  <c r="K20" i="7"/>
  <c r="K66" i="7"/>
  <c r="K97" i="7"/>
  <c r="K118" i="7"/>
  <c r="K146" i="7"/>
  <c r="K184" i="7"/>
  <c r="K224" i="7"/>
  <c r="K245" i="7"/>
  <c r="K271" i="7"/>
  <c r="K174" i="7"/>
  <c r="K279" i="7"/>
  <c r="K302" i="7" s="1"/>
  <c r="K46" i="7"/>
  <c r="K54" i="7"/>
  <c r="K77" i="7"/>
  <c r="K153" i="7"/>
  <c r="K167" i="7"/>
  <c r="K30" i="6"/>
  <c r="K46" i="6"/>
  <c r="K54" i="6"/>
  <c r="K97" i="6"/>
  <c r="K299" i="6"/>
  <c r="K301" i="6" s="1"/>
  <c r="K77" i="6"/>
  <c r="K153" i="6"/>
  <c r="K167" i="6"/>
  <c r="K264" i="6"/>
  <c r="K146" i="6"/>
  <c r="K224" i="6"/>
  <c r="K245" i="6"/>
  <c r="K302" i="6"/>
  <c r="K46" i="5"/>
  <c r="K118" i="5"/>
  <c r="K271" i="5"/>
  <c r="K299" i="5"/>
  <c r="K301" i="5" s="1"/>
  <c r="K30" i="5"/>
  <c r="K77" i="5"/>
  <c r="K264" i="5"/>
  <c r="K279" i="5"/>
  <c r="K302" i="5" s="1"/>
  <c r="K66" i="5"/>
  <c r="K146" i="5"/>
  <c r="K299" i="4"/>
  <c r="K301" i="4" s="1"/>
  <c r="K30" i="4"/>
  <c r="K54" i="4"/>
  <c r="K118" i="4"/>
  <c r="K146" i="4"/>
  <c r="K77" i="4"/>
  <c r="K97" i="4"/>
  <c r="K153" i="4"/>
  <c r="K167" i="4"/>
  <c r="K224" i="4"/>
  <c r="K245" i="4"/>
  <c r="K302" i="4"/>
  <c r="D7" i="1"/>
  <c r="K300" i="4" l="1"/>
  <c r="K300" i="8"/>
  <c r="K300" i="9"/>
  <c r="K300" i="6"/>
  <c r="K300" i="5"/>
  <c r="K300" i="7"/>
  <c r="K300" i="10"/>
  <c r="J298" i="1" l="1"/>
  <c r="I298" i="1"/>
  <c r="H298" i="1"/>
  <c r="J297" i="1"/>
  <c r="I297" i="1"/>
  <c r="H297" i="1"/>
  <c r="J296" i="1"/>
  <c r="I296" i="1"/>
  <c r="H296" i="1"/>
  <c r="J295" i="1"/>
  <c r="I295" i="1"/>
  <c r="H295" i="1"/>
  <c r="J294" i="1"/>
  <c r="I294" i="1"/>
  <c r="H294" i="1"/>
  <c r="J293" i="1"/>
  <c r="I293" i="1"/>
  <c r="H293" i="1"/>
  <c r="J292" i="1"/>
  <c r="I292" i="1"/>
  <c r="H292" i="1"/>
  <c r="J291" i="1"/>
  <c r="I291" i="1"/>
  <c r="H291" i="1"/>
  <c r="J290" i="1"/>
  <c r="I290" i="1"/>
  <c r="H290" i="1"/>
  <c r="J289" i="1"/>
  <c r="I289" i="1"/>
  <c r="H289" i="1"/>
  <c r="J288" i="1"/>
  <c r="I288" i="1"/>
  <c r="H288" i="1"/>
  <c r="J287" i="1"/>
  <c r="I287" i="1"/>
  <c r="H287" i="1"/>
  <c r="J286" i="1"/>
  <c r="I286" i="1"/>
  <c r="H286" i="1"/>
  <c r="J283" i="1"/>
  <c r="I283" i="1"/>
  <c r="H283" i="1"/>
  <c r="J282" i="1"/>
  <c r="I282" i="1"/>
  <c r="H282" i="1"/>
  <c r="J281" i="1"/>
  <c r="I281" i="1"/>
  <c r="H281" i="1"/>
  <c r="J278" i="1"/>
  <c r="I278" i="1"/>
  <c r="H278" i="1"/>
  <c r="J277" i="1"/>
  <c r="I277" i="1"/>
  <c r="H277" i="1"/>
  <c r="J276" i="1"/>
  <c r="I276" i="1"/>
  <c r="H276" i="1"/>
  <c r="J275" i="1"/>
  <c r="I275" i="1"/>
  <c r="H275" i="1"/>
  <c r="J274" i="1"/>
  <c r="I274" i="1"/>
  <c r="H274" i="1"/>
  <c r="J273" i="1"/>
  <c r="I273" i="1"/>
  <c r="H273" i="1"/>
  <c r="J270" i="1"/>
  <c r="I270" i="1"/>
  <c r="H270" i="1"/>
  <c r="J269" i="1"/>
  <c r="I269" i="1"/>
  <c r="H269" i="1"/>
  <c r="J268" i="1"/>
  <c r="I268" i="1"/>
  <c r="H268" i="1"/>
  <c r="J267" i="1"/>
  <c r="I267" i="1"/>
  <c r="H267" i="1"/>
  <c r="J266" i="1"/>
  <c r="I266" i="1"/>
  <c r="H266" i="1"/>
  <c r="J263" i="1"/>
  <c r="I263" i="1"/>
  <c r="H263" i="1"/>
  <c r="J262" i="1"/>
  <c r="I262" i="1"/>
  <c r="H262" i="1"/>
  <c r="J261" i="1"/>
  <c r="I261" i="1"/>
  <c r="H261" i="1"/>
  <c r="J260" i="1"/>
  <c r="I260" i="1"/>
  <c r="H260" i="1"/>
  <c r="J259" i="1"/>
  <c r="I259" i="1"/>
  <c r="H259" i="1"/>
  <c r="J258" i="1"/>
  <c r="I258" i="1"/>
  <c r="H258" i="1"/>
  <c r="J257" i="1"/>
  <c r="I257" i="1"/>
  <c r="H257" i="1"/>
  <c r="J256" i="1"/>
  <c r="I256" i="1"/>
  <c r="H256" i="1"/>
  <c r="J255" i="1"/>
  <c r="I255" i="1"/>
  <c r="H255" i="1"/>
  <c r="J254" i="1"/>
  <c r="I254" i="1"/>
  <c r="H254" i="1"/>
  <c r="J253" i="1"/>
  <c r="I253" i="1"/>
  <c r="H253" i="1"/>
  <c r="J252" i="1"/>
  <c r="I252" i="1"/>
  <c r="H252" i="1"/>
  <c r="J251" i="1"/>
  <c r="I251" i="1"/>
  <c r="H251" i="1"/>
  <c r="J248" i="1"/>
  <c r="I248" i="1"/>
  <c r="H248" i="1"/>
  <c r="J247" i="1"/>
  <c r="I247" i="1"/>
  <c r="H247" i="1"/>
  <c r="J244" i="1"/>
  <c r="I244" i="1"/>
  <c r="H244" i="1"/>
  <c r="J243" i="1"/>
  <c r="I243" i="1"/>
  <c r="H243" i="1"/>
  <c r="J242" i="1"/>
  <c r="I242" i="1"/>
  <c r="H242" i="1"/>
  <c r="J241" i="1"/>
  <c r="I241" i="1"/>
  <c r="H241" i="1"/>
  <c r="J240" i="1"/>
  <c r="I240" i="1"/>
  <c r="H240" i="1"/>
  <c r="J239" i="1"/>
  <c r="I239" i="1"/>
  <c r="H239" i="1"/>
  <c r="J238" i="1"/>
  <c r="I238" i="1"/>
  <c r="H238" i="1"/>
  <c r="J237" i="1"/>
  <c r="I237" i="1"/>
  <c r="H237" i="1"/>
  <c r="J236" i="1"/>
  <c r="I236" i="1"/>
  <c r="H236" i="1"/>
  <c r="J235" i="1"/>
  <c r="I235" i="1"/>
  <c r="H235" i="1"/>
  <c r="J234" i="1"/>
  <c r="I234" i="1"/>
  <c r="H234" i="1"/>
  <c r="J233" i="1"/>
  <c r="I233" i="1"/>
  <c r="H233" i="1"/>
  <c r="J232" i="1"/>
  <c r="I232" i="1"/>
  <c r="H232" i="1"/>
  <c r="J231" i="1"/>
  <c r="I231" i="1"/>
  <c r="H231" i="1"/>
  <c r="J230" i="1"/>
  <c r="I230" i="1"/>
  <c r="H230" i="1"/>
  <c r="J229" i="1"/>
  <c r="I229" i="1"/>
  <c r="H229" i="1"/>
  <c r="J228" i="1"/>
  <c r="I228" i="1"/>
  <c r="H228" i="1"/>
  <c r="J227" i="1"/>
  <c r="I227" i="1"/>
  <c r="H227" i="1"/>
  <c r="J226" i="1"/>
  <c r="I226" i="1"/>
  <c r="H226" i="1"/>
  <c r="J223" i="1"/>
  <c r="I223" i="1"/>
  <c r="H223" i="1"/>
  <c r="J222" i="1"/>
  <c r="I222" i="1"/>
  <c r="H222" i="1"/>
  <c r="J221" i="1"/>
  <c r="I221" i="1"/>
  <c r="H221" i="1"/>
  <c r="J220" i="1"/>
  <c r="I220" i="1"/>
  <c r="H220" i="1"/>
  <c r="J219" i="1"/>
  <c r="I219" i="1"/>
  <c r="H219" i="1"/>
  <c r="J218" i="1"/>
  <c r="I218" i="1"/>
  <c r="H218" i="1"/>
  <c r="J215" i="1"/>
  <c r="I215" i="1"/>
  <c r="H215" i="1"/>
  <c r="J214" i="1"/>
  <c r="I214" i="1"/>
  <c r="H214" i="1"/>
  <c r="J211" i="1"/>
  <c r="I211" i="1"/>
  <c r="H211" i="1"/>
  <c r="J208" i="1"/>
  <c r="I208" i="1"/>
  <c r="H208" i="1"/>
  <c r="J207" i="1"/>
  <c r="I207" i="1"/>
  <c r="H207" i="1"/>
  <c r="J204" i="1"/>
  <c r="I204" i="1"/>
  <c r="H204" i="1"/>
  <c r="J201" i="1"/>
  <c r="I201" i="1"/>
  <c r="H201" i="1"/>
  <c r="J198" i="1"/>
  <c r="I198" i="1"/>
  <c r="H198" i="1"/>
  <c r="J195" i="1"/>
  <c r="I195" i="1"/>
  <c r="H195" i="1"/>
  <c r="J192" i="1"/>
  <c r="I192" i="1"/>
  <c r="H192" i="1"/>
  <c r="J191" i="1"/>
  <c r="I191" i="1"/>
  <c r="H191" i="1"/>
  <c r="J188" i="1"/>
  <c r="I188" i="1"/>
  <c r="H188" i="1"/>
  <c r="J187" i="1"/>
  <c r="I187" i="1"/>
  <c r="H187" i="1"/>
  <c r="J186" i="1"/>
  <c r="I186" i="1"/>
  <c r="H186" i="1"/>
  <c r="J183" i="1"/>
  <c r="I183" i="1"/>
  <c r="H183" i="1"/>
  <c r="J182" i="1"/>
  <c r="I182" i="1"/>
  <c r="H182" i="1"/>
  <c r="J181" i="1"/>
  <c r="I181" i="1"/>
  <c r="H181" i="1"/>
  <c r="J180" i="1"/>
  <c r="I180" i="1"/>
  <c r="H180" i="1"/>
  <c r="J179" i="1"/>
  <c r="I179" i="1"/>
  <c r="H179" i="1"/>
  <c r="J178" i="1"/>
  <c r="I178" i="1"/>
  <c r="H178" i="1"/>
  <c r="J177" i="1"/>
  <c r="I177" i="1"/>
  <c r="H177" i="1"/>
  <c r="J176" i="1"/>
  <c r="I176" i="1"/>
  <c r="H176" i="1"/>
  <c r="J173" i="1"/>
  <c r="I173" i="1"/>
  <c r="H173" i="1"/>
  <c r="J172" i="1"/>
  <c r="I172" i="1"/>
  <c r="H172" i="1"/>
  <c r="J171" i="1"/>
  <c r="I171" i="1"/>
  <c r="H171" i="1"/>
  <c r="J170" i="1"/>
  <c r="I170" i="1"/>
  <c r="H170" i="1"/>
  <c r="J169" i="1"/>
  <c r="I169" i="1"/>
  <c r="H169" i="1"/>
  <c r="J166" i="1"/>
  <c r="I166" i="1"/>
  <c r="H166" i="1"/>
  <c r="J165" i="1"/>
  <c r="I165" i="1"/>
  <c r="H165" i="1"/>
  <c r="J164" i="1"/>
  <c r="I164" i="1"/>
  <c r="H164" i="1"/>
  <c r="J163" i="1"/>
  <c r="I163" i="1"/>
  <c r="H163" i="1"/>
  <c r="J162" i="1"/>
  <c r="I162" i="1"/>
  <c r="H162" i="1"/>
  <c r="J161" i="1"/>
  <c r="I161" i="1"/>
  <c r="H161" i="1"/>
  <c r="J160" i="1"/>
  <c r="I160" i="1"/>
  <c r="H160" i="1"/>
  <c r="J159" i="1"/>
  <c r="I159" i="1"/>
  <c r="H159" i="1"/>
  <c r="J158" i="1"/>
  <c r="I158" i="1"/>
  <c r="H158" i="1"/>
  <c r="J157" i="1"/>
  <c r="I157" i="1"/>
  <c r="H157" i="1"/>
  <c r="J156" i="1"/>
  <c r="I156" i="1"/>
  <c r="H156" i="1"/>
  <c r="J155" i="1"/>
  <c r="I155" i="1"/>
  <c r="H155" i="1"/>
  <c r="J152" i="1"/>
  <c r="I152" i="1"/>
  <c r="H152" i="1"/>
  <c r="J151" i="1"/>
  <c r="I151" i="1"/>
  <c r="H151" i="1"/>
  <c r="J150" i="1"/>
  <c r="I150" i="1"/>
  <c r="H150" i="1"/>
  <c r="J149" i="1"/>
  <c r="I149" i="1"/>
  <c r="H149" i="1"/>
  <c r="J148" i="1"/>
  <c r="I148" i="1"/>
  <c r="H148" i="1"/>
  <c r="J145" i="1"/>
  <c r="I145" i="1"/>
  <c r="H145" i="1"/>
  <c r="J144" i="1"/>
  <c r="I144" i="1"/>
  <c r="H144" i="1"/>
  <c r="J143" i="1"/>
  <c r="I143" i="1"/>
  <c r="H143" i="1"/>
  <c r="J142" i="1"/>
  <c r="I142" i="1"/>
  <c r="H142" i="1"/>
  <c r="J141" i="1"/>
  <c r="I141" i="1"/>
  <c r="H141" i="1"/>
  <c r="J140" i="1"/>
  <c r="I140" i="1"/>
  <c r="H140" i="1"/>
  <c r="J139" i="1"/>
  <c r="I139" i="1"/>
  <c r="H139" i="1"/>
  <c r="J138" i="1"/>
  <c r="I138" i="1"/>
  <c r="H138" i="1"/>
  <c r="J137" i="1"/>
  <c r="I137" i="1"/>
  <c r="H137" i="1"/>
  <c r="J136" i="1"/>
  <c r="I136" i="1"/>
  <c r="H136" i="1"/>
  <c r="J135" i="1"/>
  <c r="I135" i="1"/>
  <c r="H135" i="1"/>
  <c r="J134" i="1"/>
  <c r="I134" i="1"/>
  <c r="H134" i="1"/>
  <c r="J133" i="1"/>
  <c r="I133" i="1"/>
  <c r="H133" i="1"/>
  <c r="J132" i="1"/>
  <c r="I132" i="1"/>
  <c r="H132" i="1"/>
  <c r="J131" i="1"/>
  <c r="I131" i="1"/>
  <c r="H131" i="1"/>
  <c r="J130" i="1"/>
  <c r="I130" i="1"/>
  <c r="H130" i="1"/>
  <c r="J129" i="1"/>
  <c r="I129" i="1"/>
  <c r="H129" i="1"/>
  <c r="J128" i="1"/>
  <c r="I128" i="1"/>
  <c r="H128" i="1"/>
  <c r="J127" i="1"/>
  <c r="I127" i="1"/>
  <c r="H127" i="1"/>
  <c r="J126" i="1"/>
  <c r="I126" i="1"/>
  <c r="H126" i="1"/>
  <c r="J125" i="1"/>
  <c r="I125" i="1"/>
  <c r="H125" i="1"/>
  <c r="J124" i="1"/>
  <c r="I124" i="1"/>
  <c r="H124" i="1"/>
  <c r="J123" i="1"/>
  <c r="I123" i="1"/>
  <c r="H123" i="1"/>
  <c r="J122" i="1"/>
  <c r="I122" i="1"/>
  <c r="H122" i="1"/>
  <c r="J121" i="1"/>
  <c r="I121" i="1"/>
  <c r="H121" i="1"/>
  <c r="J120" i="1"/>
  <c r="I120" i="1"/>
  <c r="H120" i="1"/>
  <c r="J117" i="1"/>
  <c r="I117" i="1"/>
  <c r="H117" i="1"/>
  <c r="J116" i="1"/>
  <c r="I116" i="1"/>
  <c r="H116" i="1"/>
  <c r="J115" i="1"/>
  <c r="I115" i="1"/>
  <c r="H115" i="1"/>
  <c r="J114" i="1"/>
  <c r="I114" i="1"/>
  <c r="H114" i="1"/>
  <c r="J113" i="1"/>
  <c r="I113" i="1"/>
  <c r="H113" i="1"/>
  <c r="J112" i="1"/>
  <c r="I112" i="1"/>
  <c r="H112" i="1"/>
  <c r="J111" i="1"/>
  <c r="I111" i="1"/>
  <c r="H111" i="1"/>
  <c r="J110" i="1"/>
  <c r="I110" i="1"/>
  <c r="H110" i="1"/>
  <c r="J109" i="1"/>
  <c r="I109" i="1"/>
  <c r="H109" i="1"/>
  <c r="J108" i="1"/>
  <c r="I108" i="1"/>
  <c r="H108" i="1"/>
  <c r="J107" i="1"/>
  <c r="I107" i="1"/>
  <c r="H107" i="1"/>
  <c r="J106" i="1"/>
  <c r="I106" i="1"/>
  <c r="H106" i="1"/>
  <c r="J105" i="1"/>
  <c r="I105" i="1"/>
  <c r="H105" i="1"/>
  <c r="J104" i="1"/>
  <c r="I104" i="1"/>
  <c r="H104" i="1"/>
  <c r="J103" i="1"/>
  <c r="I103" i="1"/>
  <c r="H103" i="1"/>
  <c r="J102" i="1"/>
  <c r="I102" i="1"/>
  <c r="H102" i="1"/>
  <c r="J101" i="1"/>
  <c r="I101" i="1"/>
  <c r="H101" i="1"/>
  <c r="J100" i="1"/>
  <c r="I100" i="1"/>
  <c r="H100" i="1"/>
  <c r="J99" i="1"/>
  <c r="I99" i="1"/>
  <c r="H99" i="1"/>
  <c r="J96" i="1"/>
  <c r="I96" i="1"/>
  <c r="H96" i="1"/>
  <c r="J95" i="1"/>
  <c r="I95" i="1"/>
  <c r="H95" i="1"/>
  <c r="J94" i="1"/>
  <c r="I94" i="1"/>
  <c r="H94" i="1"/>
  <c r="J93" i="1"/>
  <c r="I93" i="1"/>
  <c r="H93" i="1"/>
  <c r="J92" i="1"/>
  <c r="I92" i="1"/>
  <c r="H92" i="1"/>
  <c r="J91" i="1"/>
  <c r="I91" i="1"/>
  <c r="H91" i="1"/>
  <c r="J90" i="1"/>
  <c r="I90" i="1"/>
  <c r="H90" i="1"/>
  <c r="J89" i="1"/>
  <c r="I89" i="1"/>
  <c r="H89" i="1"/>
  <c r="J88" i="1"/>
  <c r="I88" i="1"/>
  <c r="H88" i="1"/>
  <c r="J87" i="1"/>
  <c r="I87" i="1"/>
  <c r="H87" i="1"/>
  <c r="J86" i="1"/>
  <c r="I86" i="1"/>
  <c r="H86" i="1"/>
  <c r="J85" i="1"/>
  <c r="I85" i="1"/>
  <c r="H85" i="1"/>
  <c r="J84" i="1"/>
  <c r="I84" i="1"/>
  <c r="H84" i="1"/>
  <c r="J83" i="1"/>
  <c r="I83" i="1"/>
  <c r="H83" i="1"/>
  <c r="J82" i="1"/>
  <c r="I82" i="1"/>
  <c r="H82" i="1"/>
  <c r="J81" i="1"/>
  <c r="I81" i="1"/>
  <c r="H81" i="1"/>
  <c r="J80" i="1"/>
  <c r="I80" i="1"/>
  <c r="H80" i="1"/>
  <c r="J79" i="1"/>
  <c r="I79" i="1"/>
  <c r="H79" i="1"/>
  <c r="J76" i="1"/>
  <c r="I76" i="1"/>
  <c r="H76" i="1"/>
  <c r="J75" i="1"/>
  <c r="I75" i="1"/>
  <c r="H75" i="1"/>
  <c r="J74" i="1"/>
  <c r="I74" i="1"/>
  <c r="H74" i="1"/>
  <c r="J73" i="1"/>
  <c r="I73" i="1"/>
  <c r="H73" i="1"/>
  <c r="J72" i="1"/>
  <c r="I72" i="1"/>
  <c r="H72" i="1"/>
  <c r="J71" i="1"/>
  <c r="I71" i="1"/>
  <c r="H71" i="1"/>
  <c r="J70" i="1"/>
  <c r="I70" i="1"/>
  <c r="H70" i="1"/>
  <c r="J69" i="1"/>
  <c r="I69" i="1"/>
  <c r="H69" i="1"/>
  <c r="J68" i="1"/>
  <c r="I68" i="1"/>
  <c r="H68" i="1"/>
  <c r="J65" i="1"/>
  <c r="I65" i="1"/>
  <c r="H65" i="1"/>
  <c r="J64" i="1"/>
  <c r="I64" i="1"/>
  <c r="H64" i="1"/>
  <c r="J63" i="1"/>
  <c r="I63" i="1"/>
  <c r="H63" i="1"/>
  <c r="J62" i="1"/>
  <c r="I62" i="1"/>
  <c r="H62" i="1"/>
  <c r="J61" i="1"/>
  <c r="I61" i="1"/>
  <c r="H61" i="1"/>
  <c r="J60" i="1"/>
  <c r="I60" i="1"/>
  <c r="H60" i="1"/>
  <c r="J59" i="1"/>
  <c r="I59" i="1"/>
  <c r="H59" i="1"/>
  <c r="J58" i="1"/>
  <c r="I58" i="1"/>
  <c r="H58" i="1"/>
  <c r="J57" i="1"/>
  <c r="I57" i="1"/>
  <c r="H57" i="1"/>
  <c r="J56" i="1"/>
  <c r="I56" i="1"/>
  <c r="H56" i="1"/>
  <c r="J53" i="1"/>
  <c r="I53" i="1"/>
  <c r="H53" i="1"/>
  <c r="J52" i="1"/>
  <c r="I52" i="1"/>
  <c r="H52" i="1"/>
  <c r="J51" i="1"/>
  <c r="I51" i="1"/>
  <c r="H51" i="1"/>
  <c r="J50" i="1"/>
  <c r="I50" i="1"/>
  <c r="H50" i="1"/>
  <c r="J49" i="1"/>
  <c r="I49" i="1"/>
  <c r="H49" i="1"/>
  <c r="J48" i="1"/>
  <c r="I48" i="1"/>
  <c r="H48" i="1"/>
  <c r="J45" i="1"/>
  <c r="I45" i="1"/>
  <c r="H45" i="1"/>
  <c r="J44" i="1"/>
  <c r="I44" i="1"/>
  <c r="H44" i="1"/>
  <c r="J43" i="1"/>
  <c r="I43" i="1"/>
  <c r="H43" i="1"/>
  <c r="J42" i="1"/>
  <c r="I42" i="1"/>
  <c r="H42" i="1"/>
  <c r="J41" i="1"/>
  <c r="I41" i="1"/>
  <c r="H41" i="1"/>
  <c r="J40" i="1"/>
  <c r="I40" i="1"/>
  <c r="H40" i="1"/>
  <c r="J39" i="1"/>
  <c r="I39" i="1"/>
  <c r="H39" i="1"/>
  <c r="J38" i="1"/>
  <c r="I38" i="1"/>
  <c r="H38" i="1"/>
  <c r="J37" i="1"/>
  <c r="I37" i="1"/>
  <c r="H37" i="1"/>
  <c r="J36" i="1"/>
  <c r="I36" i="1"/>
  <c r="H36" i="1"/>
  <c r="J35" i="1"/>
  <c r="I35" i="1"/>
  <c r="H35" i="1"/>
  <c r="J34" i="1"/>
  <c r="I34" i="1"/>
  <c r="H34" i="1"/>
  <c r="J33" i="1"/>
  <c r="I33" i="1"/>
  <c r="H33" i="1"/>
  <c r="J32" i="1"/>
  <c r="I32" i="1"/>
  <c r="H32" i="1"/>
  <c r="J29" i="1"/>
  <c r="I29" i="1"/>
  <c r="H29" i="1"/>
  <c r="J28" i="1"/>
  <c r="I28" i="1"/>
  <c r="H28" i="1"/>
  <c r="J27" i="1"/>
  <c r="I27" i="1"/>
  <c r="H27" i="1"/>
  <c r="J26" i="1"/>
  <c r="I26" i="1"/>
  <c r="H26" i="1"/>
  <c r="J25" i="1"/>
  <c r="I25" i="1"/>
  <c r="H25" i="1"/>
  <c r="J24" i="1"/>
  <c r="I24" i="1"/>
  <c r="H24" i="1"/>
  <c r="J23" i="1"/>
  <c r="I23" i="1"/>
  <c r="H23" i="1"/>
  <c r="J22" i="1"/>
  <c r="I22" i="1"/>
  <c r="H22" i="1"/>
  <c r="F298" i="1"/>
  <c r="E298" i="1"/>
  <c r="D298" i="1"/>
  <c r="F297" i="1"/>
  <c r="E297" i="1"/>
  <c r="D297" i="1"/>
  <c r="F296" i="1"/>
  <c r="E296" i="1"/>
  <c r="D296" i="1"/>
  <c r="F295" i="1"/>
  <c r="E295" i="1"/>
  <c r="D295" i="1"/>
  <c r="F294" i="1"/>
  <c r="E294" i="1"/>
  <c r="D294" i="1"/>
  <c r="F293" i="1"/>
  <c r="E293" i="1"/>
  <c r="D293" i="1"/>
  <c r="F292" i="1"/>
  <c r="E292" i="1"/>
  <c r="D292" i="1"/>
  <c r="F291" i="1"/>
  <c r="E291" i="1"/>
  <c r="D291" i="1"/>
  <c r="F290" i="1"/>
  <c r="E290" i="1"/>
  <c r="D290" i="1"/>
  <c r="F289" i="1"/>
  <c r="E289" i="1"/>
  <c r="D289" i="1"/>
  <c r="F288" i="1"/>
  <c r="E288" i="1"/>
  <c r="D288" i="1"/>
  <c r="F287" i="1"/>
  <c r="E287" i="1"/>
  <c r="D287" i="1"/>
  <c r="F286" i="1"/>
  <c r="E286" i="1"/>
  <c r="D286" i="1"/>
  <c r="F283" i="1"/>
  <c r="E283" i="1"/>
  <c r="D283" i="1"/>
  <c r="F282" i="1"/>
  <c r="E282" i="1"/>
  <c r="D282" i="1"/>
  <c r="F281" i="1"/>
  <c r="E281" i="1"/>
  <c r="D281" i="1"/>
  <c r="F278" i="1"/>
  <c r="E278" i="1"/>
  <c r="D278" i="1"/>
  <c r="F277" i="1"/>
  <c r="E277" i="1"/>
  <c r="D277" i="1"/>
  <c r="F276" i="1"/>
  <c r="E276" i="1"/>
  <c r="D276" i="1"/>
  <c r="F275" i="1"/>
  <c r="E275" i="1"/>
  <c r="D275" i="1"/>
  <c r="F274" i="1"/>
  <c r="E274" i="1"/>
  <c r="D274" i="1"/>
  <c r="F273" i="1"/>
  <c r="E273" i="1"/>
  <c r="D273" i="1"/>
  <c r="F270" i="1"/>
  <c r="E270" i="1"/>
  <c r="D270" i="1"/>
  <c r="F269" i="1"/>
  <c r="E269" i="1"/>
  <c r="D269" i="1"/>
  <c r="F268" i="1"/>
  <c r="E268" i="1"/>
  <c r="D268" i="1"/>
  <c r="F267" i="1"/>
  <c r="E267" i="1"/>
  <c r="D267" i="1"/>
  <c r="F266" i="1"/>
  <c r="E266" i="1"/>
  <c r="D266" i="1"/>
  <c r="F263" i="1"/>
  <c r="E263" i="1"/>
  <c r="D263" i="1"/>
  <c r="F262" i="1"/>
  <c r="E262" i="1"/>
  <c r="D262" i="1"/>
  <c r="F261" i="1"/>
  <c r="E261" i="1"/>
  <c r="D261" i="1"/>
  <c r="F260" i="1"/>
  <c r="E260" i="1"/>
  <c r="D260" i="1"/>
  <c r="F259" i="1"/>
  <c r="E259" i="1"/>
  <c r="D259" i="1"/>
  <c r="F258" i="1"/>
  <c r="E258" i="1"/>
  <c r="D258" i="1"/>
  <c r="F257" i="1"/>
  <c r="E257" i="1"/>
  <c r="D257" i="1"/>
  <c r="F256" i="1"/>
  <c r="E256" i="1"/>
  <c r="D256" i="1"/>
  <c r="F255" i="1"/>
  <c r="E255" i="1"/>
  <c r="D255" i="1"/>
  <c r="F254" i="1"/>
  <c r="E254" i="1"/>
  <c r="D254" i="1"/>
  <c r="F253" i="1"/>
  <c r="E253" i="1"/>
  <c r="D253" i="1"/>
  <c r="F252" i="1"/>
  <c r="E252" i="1"/>
  <c r="D252" i="1"/>
  <c r="F251" i="1"/>
  <c r="E251" i="1"/>
  <c r="D251" i="1"/>
  <c r="F248" i="1"/>
  <c r="E248" i="1"/>
  <c r="D248" i="1"/>
  <c r="F247" i="1"/>
  <c r="E247" i="1"/>
  <c r="D247" i="1"/>
  <c r="F244" i="1"/>
  <c r="E244" i="1"/>
  <c r="D244" i="1"/>
  <c r="F243" i="1"/>
  <c r="E243" i="1"/>
  <c r="D243" i="1"/>
  <c r="F242" i="1"/>
  <c r="E242" i="1"/>
  <c r="D242" i="1"/>
  <c r="F241" i="1"/>
  <c r="E241" i="1"/>
  <c r="D241" i="1"/>
  <c r="F240" i="1"/>
  <c r="E240" i="1"/>
  <c r="D240" i="1"/>
  <c r="F239" i="1"/>
  <c r="E239" i="1"/>
  <c r="D239" i="1"/>
  <c r="F238" i="1"/>
  <c r="E238" i="1"/>
  <c r="D238" i="1"/>
  <c r="F237" i="1"/>
  <c r="E237" i="1"/>
  <c r="D237" i="1"/>
  <c r="F236" i="1"/>
  <c r="E236" i="1"/>
  <c r="D236" i="1"/>
  <c r="F235" i="1"/>
  <c r="E235" i="1"/>
  <c r="D235" i="1"/>
  <c r="F234" i="1"/>
  <c r="E234" i="1"/>
  <c r="D234" i="1"/>
  <c r="F233" i="1"/>
  <c r="E233" i="1"/>
  <c r="D233" i="1"/>
  <c r="F232" i="1"/>
  <c r="E232" i="1"/>
  <c r="D232" i="1"/>
  <c r="F231" i="1"/>
  <c r="E231" i="1"/>
  <c r="D231" i="1"/>
  <c r="F230" i="1"/>
  <c r="E230" i="1"/>
  <c r="D230" i="1"/>
  <c r="F229" i="1"/>
  <c r="E229" i="1"/>
  <c r="D229" i="1"/>
  <c r="F228" i="1"/>
  <c r="E228" i="1"/>
  <c r="D228" i="1"/>
  <c r="F227" i="1"/>
  <c r="E227" i="1"/>
  <c r="D227" i="1"/>
  <c r="F226" i="1"/>
  <c r="E226" i="1"/>
  <c r="D226" i="1"/>
  <c r="F223" i="1"/>
  <c r="E223" i="1"/>
  <c r="D223" i="1"/>
  <c r="F222" i="1"/>
  <c r="E222" i="1"/>
  <c r="D222" i="1"/>
  <c r="F221" i="1"/>
  <c r="E221" i="1"/>
  <c r="D221" i="1"/>
  <c r="F220" i="1"/>
  <c r="E220" i="1"/>
  <c r="D220" i="1"/>
  <c r="F219" i="1"/>
  <c r="E219" i="1"/>
  <c r="D219" i="1"/>
  <c r="F218" i="1"/>
  <c r="E218" i="1"/>
  <c r="D218" i="1"/>
  <c r="F215" i="1"/>
  <c r="E215" i="1"/>
  <c r="D215" i="1"/>
  <c r="F214" i="1"/>
  <c r="E214" i="1"/>
  <c r="D214" i="1"/>
  <c r="F211" i="1"/>
  <c r="E211" i="1"/>
  <c r="D211" i="1"/>
  <c r="D212" i="1"/>
  <c r="D213" i="1"/>
  <c r="F208" i="1"/>
  <c r="E208" i="1"/>
  <c r="D208" i="1"/>
  <c r="F207" i="1"/>
  <c r="E207" i="1"/>
  <c r="D207" i="1"/>
  <c r="F204" i="1"/>
  <c r="E204" i="1"/>
  <c r="D204" i="1"/>
  <c r="F201" i="1"/>
  <c r="E201" i="1"/>
  <c r="D201" i="1"/>
  <c r="F198" i="1"/>
  <c r="E198" i="1"/>
  <c r="D198" i="1"/>
  <c r="F195" i="1"/>
  <c r="E195" i="1"/>
  <c r="D195" i="1"/>
  <c r="F192" i="1"/>
  <c r="E192" i="1"/>
  <c r="D192" i="1"/>
  <c r="F191" i="1"/>
  <c r="E191" i="1"/>
  <c r="D191" i="1"/>
  <c r="F188" i="1"/>
  <c r="E188" i="1"/>
  <c r="D188" i="1"/>
  <c r="F187" i="1"/>
  <c r="E187" i="1"/>
  <c r="D187" i="1"/>
  <c r="F186" i="1"/>
  <c r="E186" i="1"/>
  <c r="D186" i="1"/>
  <c r="F183" i="1"/>
  <c r="E183" i="1"/>
  <c r="D183" i="1"/>
  <c r="F182" i="1"/>
  <c r="E182" i="1"/>
  <c r="D182" i="1"/>
  <c r="F181" i="1"/>
  <c r="E181" i="1"/>
  <c r="D181" i="1"/>
  <c r="F180" i="1"/>
  <c r="E180" i="1"/>
  <c r="D180" i="1"/>
  <c r="F179" i="1"/>
  <c r="E179" i="1"/>
  <c r="D179" i="1"/>
  <c r="F178" i="1"/>
  <c r="E178" i="1"/>
  <c r="D178" i="1"/>
  <c r="F177" i="1"/>
  <c r="E177" i="1"/>
  <c r="D177" i="1"/>
  <c r="F176" i="1"/>
  <c r="E176" i="1"/>
  <c r="D176" i="1"/>
  <c r="F173" i="1"/>
  <c r="E173" i="1"/>
  <c r="D173" i="1"/>
  <c r="F172" i="1"/>
  <c r="E172" i="1"/>
  <c r="D172" i="1"/>
  <c r="F171" i="1"/>
  <c r="E171" i="1"/>
  <c r="D171" i="1"/>
  <c r="F170" i="1"/>
  <c r="E170" i="1"/>
  <c r="D170" i="1"/>
  <c r="F169" i="1"/>
  <c r="E169" i="1"/>
  <c r="D169" i="1"/>
  <c r="F166" i="1"/>
  <c r="E166" i="1"/>
  <c r="D166" i="1"/>
  <c r="F165" i="1"/>
  <c r="E165" i="1"/>
  <c r="D165" i="1"/>
  <c r="F164" i="1"/>
  <c r="E164" i="1"/>
  <c r="D164" i="1"/>
  <c r="F163" i="1"/>
  <c r="E163" i="1"/>
  <c r="D163" i="1"/>
  <c r="F162" i="1"/>
  <c r="E162" i="1"/>
  <c r="D162" i="1"/>
  <c r="F161" i="1"/>
  <c r="E161" i="1"/>
  <c r="D161" i="1"/>
  <c r="F160" i="1"/>
  <c r="E160" i="1"/>
  <c r="D160" i="1"/>
  <c r="F159" i="1"/>
  <c r="E159" i="1"/>
  <c r="D159" i="1"/>
  <c r="F158" i="1"/>
  <c r="E158" i="1"/>
  <c r="D158" i="1"/>
  <c r="F157" i="1"/>
  <c r="E157" i="1"/>
  <c r="D157" i="1"/>
  <c r="F156" i="1"/>
  <c r="E156" i="1"/>
  <c r="D156" i="1"/>
  <c r="F155" i="1"/>
  <c r="E155" i="1"/>
  <c r="D155" i="1"/>
  <c r="F152" i="1"/>
  <c r="E152" i="1"/>
  <c r="D152" i="1"/>
  <c r="F151" i="1"/>
  <c r="E151" i="1"/>
  <c r="D151" i="1"/>
  <c r="F150" i="1"/>
  <c r="E150" i="1"/>
  <c r="D150" i="1"/>
  <c r="F149" i="1"/>
  <c r="E149" i="1"/>
  <c r="D149" i="1"/>
  <c r="F148" i="1"/>
  <c r="E148" i="1"/>
  <c r="D148" i="1"/>
  <c r="F145" i="1"/>
  <c r="E145" i="1"/>
  <c r="D145" i="1"/>
  <c r="F144" i="1"/>
  <c r="E144" i="1"/>
  <c r="D144" i="1"/>
  <c r="F143" i="1"/>
  <c r="E143" i="1"/>
  <c r="D143" i="1"/>
  <c r="F142" i="1"/>
  <c r="E142" i="1"/>
  <c r="D142" i="1"/>
  <c r="F141" i="1"/>
  <c r="E141" i="1"/>
  <c r="D141" i="1"/>
  <c r="F140" i="1"/>
  <c r="E140" i="1"/>
  <c r="D140" i="1"/>
  <c r="F139" i="1"/>
  <c r="E139" i="1"/>
  <c r="D139" i="1"/>
  <c r="F138" i="1"/>
  <c r="E138" i="1"/>
  <c r="D138" i="1"/>
  <c r="F137" i="1"/>
  <c r="E137" i="1"/>
  <c r="D137" i="1"/>
  <c r="F136" i="1"/>
  <c r="E136" i="1"/>
  <c r="D136" i="1"/>
  <c r="F135" i="1"/>
  <c r="E135" i="1"/>
  <c r="D135" i="1"/>
  <c r="F134" i="1"/>
  <c r="E134" i="1"/>
  <c r="D134" i="1"/>
  <c r="F133" i="1"/>
  <c r="E133" i="1"/>
  <c r="D133" i="1"/>
  <c r="F132" i="1"/>
  <c r="E132" i="1"/>
  <c r="D132" i="1"/>
  <c r="F131" i="1"/>
  <c r="E131" i="1"/>
  <c r="D131" i="1"/>
  <c r="F130" i="1"/>
  <c r="E130" i="1"/>
  <c r="D130" i="1"/>
  <c r="F129" i="1"/>
  <c r="E129" i="1"/>
  <c r="D129" i="1"/>
  <c r="F128" i="1"/>
  <c r="E128" i="1"/>
  <c r="D128" i="1"/>
  <c r="F127" i="1"/>
  <c r="E127" i="1"/>
  <c r="D127" i="1"/>
  <c r="F126" i="1"/>
  <c r="E126" i="1"/>
  <c r="D126" i="1"/>
  <c r="F125" i="1"/>
  <c r="E125" i="1"/>
  <c r="D125" i="1"/>
  <c r="F124" i="1"/>
  <c r="E124" i="1"/>
  <c r="D124" i="1"/>
  <c r="F123" i="1"/>
  <c r="E123" i="1"/>
  <c r="D123" i="1"/>
  <c r="F122" i="1"/>
  <c r="E122" i="1"/>
  <c r="D122" i="1"/>
  <c r="F121" i="1"/>
  <c r="E121" i="1"/>
  <c r="D121" i="1"/>
  <c r="F120" i="1"/>
  <c r="E120" i="1"/>
  <c r="D120" i="1"/>
  <c r="F117" i="1"/>
  <c r="E117" i="1"/>
  <c r="D117" i="1"/>
  <c r="F116" i="1"/>
  <c r="E116" i="1"/>
  <c r="D116" i="1"/>
  <c r="F115" i="1"/>
  <c r="E115" i="1"/>
  <c r="D115" i="1"/>
  <c r="F114" i="1"/>
  <c r="E114" i="1"/>
  <c r="D114" i="1"/>
  <c r="F113" i="1"/>
  <c r="E113" i="1"/>
  <c r="D113" i="1"/>
  <c r="F112" i="1"/>
  <c r="E112" i="1"/>
  <c r="D112" i="1"/>
  <c r="F111" i="1"/>
  <c r="E111" i="1"/>
  <c r="D111" i="1"/>
  <c r="F110" i="1"/>
  <c r="E110" i="1"/>
  <c r="D110" i="1"/>
  <c r="F109" i="1"/>
  <c r="E109" i="1"/>
  <c r="D109" i="1"/>
  <c r="F108" i="1"/>
  <c r="E108" i="1"/>
  <c r="D108" i="1"/>
  <c r="F107" i="1"/>
  <c r="E107" i="1"/>
  <c r="D107" i="1"/>
  <c r="F106" i="1"/>
  <c r="E106" i="1"/>
  <c r="D106" i="1"/>
  <c r="F105" i="1"/>
  <c r="E105" i="1"/>
  <c r="D105" i="1"/>
  <c r="F104" i="1"/>
  <c r="E104" i="1"/>
  <c r="D104" i="1"/>
  <c r="F103" i="1"/>
  <c r="E103" i="1"/>
  <c r="D103" i="1"/>
  <c r="F102" i="1"/>
  <c r="E102" i="1"/>
  <c r="D102" i="1"/>
  <c r="F101" i="1"/>
  <c r="E101" i="1"/>
  <c r="D101" i="1"/>
  <c r="F100" i="1"/>
  <c r="E100" i="1"/>
  <c r="D100" i="1"/>
  <c r="F99" i="1"/>
  <c r="E99" i="1"/>
  <c r="D99" i="1"/>
  <c r="F96" i="1"/>
  <c r="E96" i="1"/>
  <c r="D96" i="1"/>
  <c r="F95" i="1"/>
  <c r="E95" i="1"/>
  <c r="D95" i="1"/>
  <c r="F94" i="1"/>
  <c r="E94" i="1"/>
  <c r="D94" i="1"/>
  <c r="F93" i="1"/>
  <c r="E93" i="1"/>
  <c r="D93" i="1"/>
  <c r="F92" i="1"/>
  <c r="E92" i="1"/>
  <c r="D92" i="1"/>
  <c r="F91" i="1"/>
  <c r="E91" i="1"/>
  <c r="D91" i="1"/>
  <c r="F90" i="1"/>
  <c r="E90" i="1"/>
  <c r="D90" i="1"/>
  <c r="F89" i="1"/>
  <c r="E89" i="1"/>
  <c r="D89" i="1"/>
  <c r="F88" i="1"/>
  <c r="E88" i="1"/>
  <c r="D88" i="1"/>
  <c r="F87" i="1"/>
  <c r="E87" i="1"/>
  <c r="D87" i="1"/>
  <c r="F86" i="1"/>
  <c r="E86" i="1"/>
  <c r="D86" i="1"/>
  <c r="F85" i="1"/>
  <c r="E85" i="1"/>
  <c r="D85" i="1"/>
  <c r="F84" i="1"/>
  <c r="E84" i="1"/>
  <c r="D84" i="1"/>
  <c r="F83" i="1"/>
  <c r="E83" i="1"/>
  <c r="D83" i="1"/>
  <c r="F82" i="1"/>
  <c r="E82" i="1"/>
  <c r="D82" i="1"/>
  <c r="F81" i="1"/>
  <c r="E81" i="1"/>
  <c r="D81" i="1"/>
  <c r="F80" i="1"/>
  <c r="E80" i="1"/>
  <c r="D80" i="1"/>
  <c r="F79" i="1"/>
  <c r="E79" i="1"/>
  <c r="D79" i="1"/>
  <c r="F76" i="1"/>
  <c r="E76" i="1"/>
  <c r="D76" i="1"/>
  <c r="F75" i="1"/>
  <c r="E75" i="1"/>
  <c r="D75" i="1"/>
  <c r="F74" i="1"/>
  <c r="E74" i="1"/>
  <c r="D74" i="1"/>
  <c r="F73" i="1"/>
  <c r="E73" i="1"/>
  <c r="D73" i="1"/>
  <c r="F72" i="1"/>
  <c r="E72" i="1"/>
  <c r="D72" i="1"/>
  <c r="F71" i="1"/>
  <c r="E71" i="1"/>
  <c r="D71" i="1"/>
  <c r="F70" i="1"/>
  <c r="E70" i="1"/>
  <c r="D70" i="1"/>
  <c r="F69" i="1"/>
  <c r="E69" i="1"/>
  <c r="D69" i="1"/>
  <c r="F68" i="1"/>
  <c r="E68" i="1"/>
  <c r="D68" i="1"/>
  <c r="F65" i="1"/>
  <c r="E65" i="1"/>
  <c r="D65" i="1"/>
  <c r="F64" i="1"/>
  <c r="E64" i="1"/>
  <c r="D64" i="1"/>
  <c r="F63" i="1"/>
  <c r="E63" i="1"/>
  <c r="D63" i="1"/>
  <c r="F62" i="1"/>
  <c r="E62" i="1"/>
  <c r="D62" i="1"/>
  <c r="F61" i="1"/>
  <c r="E61" i="1"/>
  <c r="D61" i="1"/>
  <c r="F60" i="1"/>
  <c r="E60" i="1"/>
  <c r="D60" i="1"/>
  <c r="F59" i="1"/>
  <c r="E59" i="1"/>
  <c r="D59" i="1"/>
  <c r="F58" i="1"/>
  <c r="E58" i="1"/>
  <c r="D58" i="1"/>
  <c r="F57" i="1"/>
  <c r="E57" i="1"/>
  <c r="D57" i="1"/>
  <c r="F56" i="1"/>
  <c r="E56" i="1"/>
  <c r="D56" i="1"/>
  <c r="F53" i="1"/>
  <c r="E53" i="1"/>
  <c r="D53" i="1"/>
  <c r="F52" i="1"/>
  <c r="E52" i="1"/>
  <c r="D52" i="1"/>
  <c r="F51" i="1"/>
  <c r="E51" i="1"/>
  <c r="D51" i="1"/>
  <c r="F50" i="1"/>
  <c r="E50" i="1"/>
  <c r="D50" i="1"/>
  <c r="F49" i="1"/>
  <c r="E49" i="1"/>
  <c r="D49" i="1"/>
  <c r="F48" i="1"/>
  <c r="E48" i="1"/>
  <c r="D48" i="1"/>
  <c r="F45" i="1"/>
  <c r="E45" i="1"/>
  <c r="D45" i="1"/>
  <c r="F44" i="1"/>
  <c r="E44" i="1"/>
  <c r="D44" i="1"/>
  <c r="F43" i="1"/>
  <c r="E43" i="1"/>
  <c r="D43" i="1"/>
  <c r="F42" i="1"/>
  <c r="E42" i="1"/>
  <c r="D42" i="1"/>
  <c r="F41" i="1"/>
  <c r="E41" i="1"/>
  <c r="D41" i="1"/>
  <c r="F40" i="1"/>
  <c r="E40" i="1"/>
  <c r="D40" i="1"/>
  <c r="F39" i="1"/>
  <c r="E39" i="1"/>
  <c r="D39" i="1"/>
  <c r="F38" i="1"/>
  <c r="E38" i="1"/>
  <c r="D38" i="1"/>
  <c r="F37" i="1"/>
  <c r="E37" i="1"/>
  <c r="D37" i="1"/>
  <c r="F36" i="1"/>
  <c r="E36" i="1"/>
  <c r="D36" i="1"/>
  <c r="F35" i="1"/>
  <c r="E35" i="1"/>
  <c r="D35" i="1"/>
  <c r="F34" i="1"/>
  <c r="E34" i="1"/>
  <c r="D34" i="1"/>
  <c r="F33" i="1"/>
  <c r="E33" i="1"/>
  <c r="D33" i="1"/>
  <c r="F32" i="1"/>
  <c r="E32" i="1"/>
  <c r="D32" i="1"/>
  <c r="F29" i="1"/>
  <c r="E29" i="1"/>
  <c r="D29" i="1"/>
  <c r="F28" i="1"/>
  <c r="E28" i="1"/>
  <c r="D28" i="1"/>
  <c r="F27" i="1"/>
  <c r="E27" i="1"/>
  <c r="D27" i="1"/>
  <c r="F26" i="1"/>
  <c r="E26" i="1"/>
  <c r="D26" i="1"/>
  <c r="F25" i="1"/>
  <c r="E25" i="1"/>
  <c r="D25" i="1"/>
  <c r="F24" i="1"/>
  <c r="E24" i="1"/>
  <c r="D24" i="1"/>
  <c r="F23" i="1"/>
  <c r="E23" i="1"/>
  <c r="D23" i="1"/>
  <c r="F22" i="1"/>
  <c r="E22" i="1"/>
  <c r="D22" i="1"/>
  <c r="F19" i="1"/>
  <c r="E19" i="1"/>
  <c r="D19" i="1"/>
  <c r="F18" i="1"/>
  <c r="E18" i="1"/>
  <c r="D18" i="1"/>
  <c r="F17" i="1"/>
  <c r="E17" i="1"/>
  <c r="D17" i="1"/>
  <c r="F16" i="1"/>
  <c r="E16" i="1"/>
  <c r="D16" i="1"/>
  <c r="F15" i="1"/>
  <c r="E15" i="1"/>
  <c r="D15" i="1"/>
  <c r="F14" i="1"/>
  <c r="E14" i="1"/>
  <c r="D14" i="1"/>
  <c r="F13" i="1"/>
  <c r="E13" i="1"/>
  <c r="D13" i="1"/>
  <c r="F12" i="1"/>
  <c r="E12" i="1"/>
  <c r="D12" i="1"/>
  <c r="F11" i="1"/>
  <c r="E11" i="1"/>
  <c r="D11" i="1"/>
  <c r="F10" i="1"/>
  <c r="E10" i="1"/>
  <c r="D10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3" i="1"/>
  <c r="C282" i="1"/>
  <c r="C281" i="1"/>
  <c r="C278" i="1"/>
  <c r="C277" i="1"/>
  <c r="C276" i="1"/>
  <c r="C275" i="1"/>
  <c r="C274" i="1"/>
  <c r="C273" i="1"/>
  <c r="C270" i="1"/>
  <c r="C269" i="1"/>
  <c r="C268" i="1"/>
  <c r="C267" i="1"/>
  <c r="C266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48" i="1"/>
  <c r="C247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3" i="1"/>
  <c r="C222" i="1"/>
  <c r="C221" i="1"/>
  <c r="C220" i="1"/>
  <c r="C219" i="1"/>
  <c r="C218" i="1"/>
  <c r="C215" i="1"/>
  <c r="C214" i="1"/>
  <c r="C211" i="1"/>
  <c r="C208" i="1"/>
  <c r="C207" i="1"/>
  <c r="C204" i="1"/>
  <c r="C201" i="1"/>
  <c r="C198" i="1"/>
  <c r="C195" i="1"/>
  <c r="C192" i="1"/>
  <c r="C191" i="1"/>
  <c r="C188" i="1"/>
  <c r="C187" i="1"/>
  <c r="C186" i="1"/>
  <c r="C183" i="1"/>
  <c r="C182" i="1"/>
  <c r="C181" i="1"/>
  <c r="C180" i="1"/>
  <c r="C179" i="1"/>
  <c r="C178" i="1"/>
  <c r="C177" i="1"/>
  <c r="C176" i="1"/>
  <c r="C173" i="1"/>
  <c r="C172" i="1"/>
  <c r="C171" i="1"/>
  <c r="C170" i="1"/>
  <c r="C169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2" i="1"/>
  <c r="C151" i="1"/>
  <c r="C150" i="1"/>
  <c r="C149" i="1"/>
  <c r="C148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6" i="1"/>
  <c r="C75" i="1"/>
  <c r="C74" i="1"/>
  <c r="C73" i="1"/>
  <c r="C72" i="1"/>
  <c r="C71" i="1"/>
  <c r="C70" i="1"/>
  <c r="C69" i="1"/>
  <c r="C68" i="1"/>
  <c r="C65" i="1"/>
  <c r="C64" i="1"/>
  <c r="C63" i="1"/>
  <c r="C62" i="1"/>
  <c r="C61" i="1"/>
  <c r="C60" i="1"/>
  <c r="C59" i="1"/>
  <c r="C58" i="1"/>
  <c r="C57" i="1"/>
  <c r="C56" i="1"/>
  <c r="C53" i="1"/>
  <c r="C52" i="1"/>
  <c r="C51" i="1"/>
  <c r="C50" i="1"/>
  <c r="C49" i="1"/>
  <c r="C48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29" i="1"/>
  <c r="C28" i="1"/>
  <c r="C27" i="1"/>
  <c r="C26" i="1"/>
  <c r="C25" i="1"/>
  <c r="C24" i="1"/>
  <c r="C23" i="1"/>
  <c r="C22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3" i="1"/>
  <c r="B282" i="1"/>
  <c r="B281" i="1"/>
  <c r="B278" i="1"/>
  <c r="B277" i="1"/>
  <c r="B276" i="1"/>
  <c r="B275" i="1"/>
  <c r="B274" i="1"/>
  <c r="B273" i="1"/>
  <c r="B270" i="1"/>
  <c r="B269" i="1"/>
  <c r="B268" i="1"/>
  <c r="B267" i="1"/>
  <c r="B266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48" i="1"/>
  <c r="B247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3" i="1"/>
  <c r="B222" i="1"/>
  <c r="B221" i="1"/>
  <c r="B220" i="1"/>
  <c r="B219" i="1"/>
  <c r="B218" i="1"/>
  <c r="B215" i="1"/>
  <c r="B214" i="1"/>
  <c r="B211" i="1"/>
  <c r="B208" i="1"/>
  <c r="B207" i="1"/>
  <c r="B204" i="1"/>
  <c r="B201" i="1"/>
  <c r="B198" i="1"/>
  <c r="B195" i="1"/>
  <c r="B192" i="1"/>
  <c r="B191" i="1"/>
  <c r="B188" i="1"/>
  <c r="B187" i="1"/>
  <c r="B186" i="1"/>
  <c r="B183" i="1"/>
  <c r="B182" i="1"/>
  <c r="B181" i="1"/>
  <c r="B180" i="1"/>
  <c r="B179" i="1"/>
  <c r="B178" i="1"/>
  <c r="B177" i="1"/>
  <c r="B176" i="1"/>
  <c r="B173" i="1"/>
  <c r="B172" i="1"/>
  <c r="B171" i="1"/>
  <c r="B170" i="1"/>
  <c r="B169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2" i="1"/>
  <c r="B151" i="1"/>
  <c r="B150" i="1"/>
  <c r="B149" i="1"/>
  <c r="B148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6" i="1"/>
  <c r="B75" i="1"/>
  <c r="B74" i="1"/>
  <c r="B73" i="1"/>
  <c r="B72" i="1"/>
  <c r="B71" i="1"/>
  <c r="B70" i="1"/>
  <c r="B69" i="1"/>
  <c r="B68" i="1"/>
  <c r="B65" i="1"/>
  <c r="B64" i="1"/>
  <c r="B63" i="1"/>
  <c r="B62" i="1"/>
  <c r="B61" i="1"/>
  <c r="B60" i="1"/>
  <c r="B59" i="1"/>
  <c r="B58" i="1"/>
  <c r="B57" i="1"/>
  <c r="B56" i="1"/>
  <c r="B53" i="1"/>
  <c r="B52" i="1"/>
  <c r="B51" i="1"/>
  <c r="B50" i="1"/>
  <c r="B49" i="1"/>
  <c r="B48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29" i="1"/>
  <c r="B28" i="1"/>
  <c r="B27" i="1"/>
  <c r="B26" i="1"/>
  <c r="B25" i="1"/>
  <c r="B24" i="1"/>
  <c r="B23" i="1"/>
  <c r="B22" i="1"/>
  <c r="B19" i="1"/>
  <c r="B18" i="1"/>
  <c r="B17" i="1"/>
  <c r="B16" i="1"/>
  <c r="B15" i="1"/>
  <c r="B14" i="1"/>
  <c r="B13" i="1"/>
  <c r="B12" i="1"/>
  <c r="B11" i="1"/>
  <c r="B10" i="1"/>
  <c r="B9" i="1"/>
  <c r="D285" i="1" l="1"/>
  <c r="D284" i="1"/>
  <c r="D280" i="1"/>
  <c r="D279" i="1"/>
  <c r="D272" i="1"/>
  <c r="D271" i="1"/>
  <c r="D265" i="1"/>
  <c r="D264" i="1"/>
  <c r="D250" i="1"/>
  <c r="D249" i="1"/>
  <c r="D246" i="1"/>
  <c r="D245" i="1"/>
  <c r="D225" i="1"/>
  <c r="D224" i="1"/>
  <c r="D217" i="1"/>
  <c r="D216" i="1"/>
  <c r="D210" i="1"/>
  <c r="D209" i="1"/>
  <c r="D206" i="1"/>
  <c r="D205" i="1"/>
  <c r="D203" i="1"/>
  <c r="D202" i="1"/>
  <c r="D200" i="1"/>
  <c r="D199" i="1"/>
  <c r="D197" i="1"/>
  <c r="D196" i="1"/>
  <c r="D194" i="1"/>
  <c r="D193" i="1"/>
  <c r="D190" i="1"/>
  <c r="D189" i="1"/>
  <c r="D185" i="1"/>
  <c r="D184" i="1"/>
  <c r="D175" i="1"/>
  <c r="D174" i="1"/>
  <c r="D168" i="1"/>
  <c r="D167" i="1"/>
  <c r="D154" i="1"/>
  <c r="D153" i="1"/>
  <c r="D147" i="1"/>
  <c r="D146" i="1"/>
  <c r="D119" i="1"/>
  <c r="D118" i="1"/>
  <c r="D98" i="1"/>
  <c r="D97" i="1"/>
  <c r="D78" i="1"/>
  <c r="D77" i="1"/>
  <c r="D67" i="1"/>
  <c r="D66" i="1"/>
  <c r="D55" i="1"/>
  <c r="D54" i="1"/>
  <c r="D47" i="1"/>
  <c r="D46" i="1"/>
  <c r="D31" i="1"/>
  <c r="D30" i="1"/>
  <c r="D21" i="1"/>
  <c r="D20" i="1"/>
  <c r="H19" i="1"/>
  <c r="H18" i="1"/>
  <c r="H17" i="1"/>
  <c r="H16" i="1"/>
  <c r="H15" i="1"/>
  <c r="H14" i="1"/>
  <c r="H13" i="1"/>
  <c r="H12" i="1"/>
  <c r="H11" i="1"/>
  <c r="H10" i="1"/>
  <c r="I10" i="1"/>
  <c r="I11" i="1"/>
  <c r="I12" i="1"/>
  <c r="I13" i="1"/>
  <c r="I14" i="1"/>
  <c r="I15" i="1"/>
  <c r="I16" i="1"/>
  <c r="I17" i="1"/>
  <c r="I18" i="1"/>
  <c r="I19" i="1"/>
  <c r="J10" i="1"/>
  <c r="J11" i="1"/>
  <c r="J12" i="1"/>
  <c r="J13" i="1"/>
  <c r="J14" i="1"/>
  <c r="J15" i="1"/>
  <c r="J16" i="1"/>
  <c r="J17" i="1"/>
  <c r="J18" i="1"/>
  <c r="J19" i="1"/>
  <c r="J9" i="1"/>
  <c r="I9" i="1"/>
  <c r="H9" i="1"/>
  <c r="E9" i="1"/>
  <c r="D9" i="1"/>
  <c r="C10" i="1"/>
  <c r="C11" i="1"/>
  <c r="C12" i="1"/>
  <c r="C13" i="1"/>
  <c r="C14" i="1"/>
  <c r="C15" i="1"/>
  <c r="C16" i="1"/>
  <c r="C17" i="1"/>
  <c r="C18" i="1"/>
  <c r="C19" i="1"/>
  <c r="C9" i="1"/>
  <c r="K298" i="3"/>
  <c r="K297" i="3"/>
  <c r="K296" i="3"/>
  <c r="K295" i="3"/>
  <c r="K294" i="3"/>
  <c r="K293" i="3"/>
  <c r="K292" i="3"/>
  <c r="K291" i="3"/>
  <c r="K290" i="3"/>
  <c r="K289" i="3"/>
  <c r="K288" i="3"/>
  <c r="K287" i="3"/>
  <c r="K286" i="3"/>
  <c r="K283" i="3"/>
  <c r="K282" i="3"/>
  <c r="K281" i="3"/>
  <c r="K278" i="3"/>
  <c r="K277" i="3"/>
  <c r="K276" i="3"/>
  <c r="K275" i="3"/>
  <c r="K274" i="3"/>
  <c r="K273" i="3"/>
  <c r="K270" i="3"/>
  <c r="K269" i="3"/>
  <c r="K268" i="3"/>
  <c r="K267" i="3"/>
  <c r="K266" i="3"/>
  <c r="K263" i="3"/>
  <c r="K262" i="3"/>
  <c r="K261" i="3"/>
  <c r="K260" i="3"/>
  <c r="K259" i="3"/>
  <c r="K258" i="3"/>
  <c r="K257" i="3"/>
  <c r="K256" i="3"/>
  <c r="K255" i="3"/>
  <c r="K254" i="3"/>
  <c r="K253" i="3"/>
  <c r="K252" i="3"/>
  <c r="K251" i="3"/>
  <c r="K248" i="3"/>
  <c r="K247" i="3"/>
  <c r="K244" i="3"/>
  <c r="K243" i="3"/>
  <c r="K242" i="3"/>
  <c r="K241" i="3"/>
  <c r="K240" i="3"/>
  <c r="K239" i="3"/>
  <c r="K238" i="3"/>
  <c r="K237" i="3"/>
  <c r="K236" i="3"/>
  <c r="K235" i="3"/>
  <c r="K234" i="3"/>
  <c r="K233" i="3"/>
  <c r="K232" i="3"/>
  <c r="K231" i="3"/>
  <c r="K230" i="3"/>
  <c r="K229" i="3"/>
  <c r="K228" i="3"/>
  <c r="K227" i="3"/>
  <c r="K226" i="3"/>
  <c r="K223" i="3"/>
  <c r="K222" i="3"/>
  <c r="K221" i="3"/>
  <c r="K220" i="3"/>
  <c r="K219" i="3"/>
  <c r="K218" i="3"/>
  <c r="K215" i="3"/>
  <c r="K214" i="3"/>
  <c r="K216" i="3" s="1"/>
  <c r="K211" i="3"/>
  <c r="K212" i="3" s="1"/>
  <c r="K208" i="3"/>
  <c r="K207" i="3"/>
  <c r="K204" i="3"/>
  <c r="K205" i="3" s="1"/>
  <c r="K201" i="3"/>
  <c r="K202" i="3" s="1"/>
  <c r="K198" i="3"/>
  <c r="K199" i="3" s="1"/>
  <c r="K195" i="3"/>
  <c r="K196" i="3" s="1"/>
  <c r="K192" i="3"/>
  <c r="K191" i="3"/>
  <c r="K188" i="3"/>
  <c r="K187" i="3"/>
  <c r="K186" i="3"/>
  <c r="K189" i="3" s="1"/>
  <c r="K183" i="3"/>
  <c r="K182" i="3"/>
  <c r="K181" i="3"/>
  <c r="K180" i="3"/>
  <c r="K179" i="3"/>
  <c r="K178" i="3"/>
  <c r="K177" i="3"/>
  <c r="K176" i="3"/>
  <c r="K173" i="3"/>
  <c r="K172" i="3"/>
  <c r="K171" i="3"/>
  <c r="K170" i="3"/>
  <c r="K169" i="3"/>
  <c r="K166" i="3"/>
  <c r="K165" i="3"/>
  <c r="K164" i="3"/>
  <c r="K163" i="3"/>
  <c r="K162" i="3"/>
  <c r="K161" i="3"/>
  <c r="K160" i="3"/>
  <c r="K159" i="3"/>
  <c r="K158" i="3"/>
  <c r="K157" i="3"/>
  <c r="K156" i="3"/>
  <c r="K155" i="3"/>
  <c r="K152" i="3"/>
  <c r="K151" i="3"/>
  <c r="K150" i="3"/>
  <c r="K149" i="3"/>
  <c r="K148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6" i="3"/>
  <c r="K75" i="3"/>
  <c r="K74" i="3"/>
  <c r="K73" i="3"/>
  <c r="K72" i="3"/>
  <c r="K71" i="3"/>
  <c r="K70" i="3"/>
  <c r="K69" i="3"/>
  <c r="K68" i="3"/>
  <c r="K65" i="3"/>
  <c r="K64" i="3"/>
  <c r="K63" i="3"/>
  <c r="K62" i="3"/>
  <c r="K61" i="3"/>
  <c r="K60" i="3"/>
  <c r="K59" i="3"/>
  <c r="K58" i="3"/>
  <c r="K57" i="3"/>
  <c r="K56" i="3"/>
  <c r="K53" i="3"/>
  <c r="K52" i="3"/>
  <c r="K51" i="3"/>
  <c r="K50" i="3"/>
  <c r="K49" i="3"/>
  <c r="K48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46" i="3" s="1"/>
  <c r="K29" i="3"/>
  <c r="K28" i="3"/>
  <c r="K27" i="3"/>
  <c r="K26" i="3"/>
  <c r="K25" i="3"/>
  <c r="K24" i="3"/>
  <c r="K23" i="3"/>
  <c r="K22" i="3"/>
  <c r="K30" i="3" s="1"/>
  <c r="K19" i="3"/>
  <c r="K18" i="3"/>
  <c r="K17" i="3"/>
  <c r="K16" i="3"/>
  <c r="K15" i="3"/>
  <c r="K14" i="3"/>
  <c r="K13" i="3"/>
  <c r="K12" i="3"/>
  <c r="K11" i="3"/>
  <c r="K10" i="3"/>
  <c r="K9" i="3"/>
  <c r="K249" i="3" l="1"/>
  <c r="K20" i="3"/>
  <c r="K167" i="3"/>
  <c r="K174" i="3"/>
  <c r="K193" i="3"/>
  <c r="K271" i="3"/>
  <c r="K279" i="3"/>
  <c r="K66" i="3"/>
  <c r="K118" i="3"/>
  <c r="K146" i="3"/>
  <c r="K184" i="3"/>
  <c r="K209" i="3"/>
  <c r="K299" i="3"/>
  <c r="K301" i="3" s="1"/>
  <c r="K54" i="3"/>
  <c r="K245" i="3"/>
  <c r="K264" i="3"/>
  <c r="K284" i="3"/>
  <c r="K302" i="3" s="1"/>
  <c r="K77" i="3"/>
  <c r="K97" i="3"/>
  <c r="K153" i="3"/>
  <c r="K224" i="3"/>
  <c r="K300" i="3" l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3" i="1"/>
  <c r="K282" i="1"/>
  <c r="K281" i="1"/>
  <c r="K278" i="1"/>
  <c r="K277" i="1"/>
  <c r="K276" i="1"/>
  <c r="K275" i="1"/>
  <c r="K274" i="1"/>
  <c r="K273" i="1"/>
  <c r="K270" i="1"/>
  <c r="K269" i="1"/>
  <c r="K268" i="1"/>
  <c r="K267" i="1"/>
  <c r="K266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48" i="1"/>
  <c r="K247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3" i="1"/>
  <c r="K222" i="1"/>
  <c r="K221" i="1"/>
  <c r="K220" i="1"/>
  <c r="K219" i="1"/>
  <c r="K218" i="1"/>
  <c r="K215" i="1"/>
  <c r="K214" i="1"/>
  <c r="K211" i="1"/>
  <c r="K212" i="1" s="1"/>
  <c r="K208" i="1"/>
  <c r="K207" i="1"/>
  <c r="K204" i="1"/>
  <c r="K205" i="1" s="1"/>
  <c r="K201" i="1"/>
  <c r="K202" i="1" s="1"/>
  <c r="K198" i="1"/>
  <c r="K199" i="1" s="1"/>
  <c r="K195" i="1"/>
  <c r="K196" i="1" s="1"/>
  <c r="K192" i="1"/>
  <c r="K191" i="1"/>
  <c r="K188" i="1"/>
  <c r="K187" i="1"/>
  <c r="K186" i="1"/>
  <c r="K183" i="1"/>
  <c r="K182" i="1"/>
  <c r="K181" i="1"/>
  <c r="K180" i="1"/>
  <c r="K179" i="1"/>
  <c r="K178" i="1"/>
  <c r="K177" i="1"/>
  <c r="K176" i="1"/>
  <c r="K173" i="1"/>
  <c r="K172" i="1"/>
  <c r="K171" i="1"/>
  <c r="K170" i="1"/>
  <c r="K169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2" i="1"/>
  <c r="K151" i="1"/>
  <c r="K150" i="1"/>
  <c r="K149" i="1"/>
  <c r="K148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6" i="1"/>
  <c r="K75" i="1"/>
  <c r="K74" i="1"/>
  <c r="K73" i="1"/>
  <c r="K72" i="1"/>
  <c r="K71" i="1"/>
  <c r="K70" i="1"/>
  <c r="K69" i="1"/>
  <c r="K68" i="1"/>
  <c r="K65" i="1"/>
  <c r="K64" i="1"/>
  <c r="K63" i="1"/>
  <c r="K62" i="1"/>
  <c r="K61" i="1"/>
  <c r="K60" i="1"/>
  <c r="K59" i="1"/>
  <c r="K58" i="1"/>
  <c r="K57" i="1"/>
  <c r="K56" i="1"/>
  <c r="K53" i="1"/>
  <c r="K52" i="1"/>
  <c r="K51" i="1"/>
  <c r="K50" i="1"/>
  <c r="K49" i="1"/>
  <c r="K48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29" i="1"/>
  <c r="K28" i="1"/>
  <c r="K27" i="1"/>
  <c r="K26" i="1"/>
  <c r="K25" i="1"/>
  <c r="K24" i="1"/>
  <c r="K23" i="1"/>
  <c r="K22" i="1"/>
  <c r="K19" i="1"/>
  <c r="K18" i="1"/>
  <c r="K17" i="1"/>
  <c r="K16" i="1"/>
  <c r="K15" i="1"/>
  <c r="K14" i="1"/>
  <c r="K13" i="1"/>
  <c r="K12" i="1"/>
  <c r="K11" i="1"/>
  <c r="K10" i="1"/>
  <c r="K9" i="1"/>
  <c r="K216" i="1"/>
  <c r="K153" i="1" l="1"/>
  <c r="K209" i="1"/>
  <c r="K224" i="1"/>
  <c r="K271" i="1"/>
  <c r="K284" i="1"/>
  <c r="K193" i="1"/>
  <c r="K249" i="1"/>
  <c r="K66" i="1"/>
  <c r="K146" i="1"/>
  <c r="K167" i="1"/>
  <c r="K174" i="1"/>
  <c r="K189" i="1"/>
  <c r="K46" i="1"/>
  <c r="K299" i="1"/>
  <c r="K301" i="1" s="1"/>
  <c r="K279" i="1"/>
  <c r="K302" i="1" s="1"/>
  <c r="K264" i="1"/>
  <c r="K245" i="1"/>
  <c r="K184" i="1"/>
  <c r="K118" i="1"/>
  <c r="K97" i="1"/>
  <c r="K77" i="1"/>
  <c r="K54" i="1"/>
  <c r="K30" i="1"/>
  <c r="K20" i="1"/>
  <c r="K300" i="1" l="1"/>
</calcChain>
</file>

<file path=xl/sharedStrings.xml><?xml version="1.0" encoding="utf-8"?>
<sst xmlns="http://schemas.openxmlformats.org/spreadsheetml/2006/main" count="1131" uniqueCount="308">
  <si>
    <t>Fruits secs</t>
  </si>
  <si>
    <t>Abricots secs calibre 2/3 (Turquie)</t>
  </si>
  <si>
    <t>kg</t>
  </si>
  <si>
    <t>Amandes blanches natures</t>
  </si>
  <si>
    <t>Amandes décortiquées cal. 34/36 (Italie)</t>
  </si>
  <si>
    <t>noisettes décortiquées</t>
  </si>
  <si>
    <t>Noix de cajou (Viet Nam)</t>
  </si>
  <si>
    <t>figues</t>
  </si>
  <si>
    <t>raisins sultanine (Ouzbekistan)</t>
  </si>
  <si>
    <t>Pistaches coques grillées salées (Italie)</t>
  </si>
  <si>
    <t>Poudre d'amande blanche</t>
  </si>
  <si>
    <t>Pruneau géant calibre 44/55</t>
  </si>
  <si>
    <t>gr</t>
  </si>
  <si>
    <t>Total</t>
  </si>
  <si>
    <t>Graines</t>
  </si>
  <si>
    <t>Graines de lin doré</t>
  </si>
  <si>
    <t>Graines de tournesol</t>
  </si>
  <si>
    <t>Graines de courges</t>
  </si>
  <si>
    <t>Sésame blond complet</t>
  </si>
  <si>
    <t>graines à germer roquette</t>
  </si>
  <si>
    <t>brocoli à germer</t>
  </si>
  <si>
    <t>soja vert mungo à germer</t>
  </si>
  <si>
    <t>mélange pois chiche/lentilles/fenugrec à germer</t>
  </si>
  <si>
    <t>Laits végétaux</t>
  </si>
  <si>
    <t>Avoine Calcium</t>
  </si>
  <si>
    <t>l</t>
  </si>
  <si>
    <t>Avoine Nature</t>
  </si>
  <si>
    <t>Riz Calcium</t>
  </si>
  <si>
    <t>Riz Nature</t>
  </si>
  <si>
    <t>Sojade Calcium UHT (soja)</t>
  </si>
  <si>
    <t>Sojade Nature UHT (soja)</t>
  </si>
  <si>
    <t>Lait d'amande Tetra Pack</t>
  </si>
  <si>
    <t>Lait de noix de coco (boite)</t>
  </si>
  <si>
    <t>ml</t>
  </si>
  <si>
    <t>Oat avoine cuisine (Crème d'avoine)</t>
  </si>
  <si>
    <t>cl</t>
  </si>
  <si>
    <t>Riz cuisine (Crème de riz)</t>
  </si>
  <si>
    <t>Soja cuisine (Crème de soja)</t>
  </si>
  <si>
    <t>Spelt epeautre cuisine (Crème d'épeautre)</t>
  </si>
  <si>
    <t>Amandina cuisine (Crème d'amande)</t>
  </si>
  <si>
    <t>3 x 20</t>
  </si>
  <si>
    <t>Coco cuisine (Crème d'amande)</t>
  </si>
  <si>
    <t>Tablettes chocolat</t>
  </si>
  <si>
    <t>Tablettes chocolat au lait</t>
  </si>
  <si>
    <t>Tablettes chocolat au lait noisettes entières</t>
  </si>
  <si>
    <t>Tablettes chocolat noir extra 71%</t>
  </si>
  <si>
    <t>Tablette chocolat noir 85%</t>
  </si>
  <si>
    <t>Tablette chocolat noir noisettes entière</t>
  </si>
  <si>
    <t>Palets de chocolat noir dessert 55%</t>
  </si>
  <si>
    <t>Petit déjeuner</t>
  </si>
  <si>
    <t>Biscottes bises à l'huile d'olive</t>
  </si>
  <si>
    <t>Biscottes "Essentielle" Nature</t>
  </si>
  <si>
    <t>chocolade sans huile de palme</t>
  </si>
  <si>
    <t>purée d'amande complète</t>
  </si>
  <si>
    <t>purée de sésame blanc- tahin</t>
  </si>
  <si>
    <t>Pâte à tartiner noisettes cacao sans huile palme</t>
  </si>
  <si>
    <t>Pur cacao non sucré</t>
  </si>
  <si>
    <t>Chocolat poudre instantané</t>
  </si>
  <si>
    <t>Muesli de l'étudiant</t>
  </si>
  <si>
    <t>Petits flocons d'avoine - France</t>
  </si>
  <si>
    <t>Thés/ Tisanes</t>
  </si>
  <si>
    <t>Thé noir earl grey bergamote</t>
  </si>
  <si>
    <t>Thé vert jasmin flowers</t>
  </si>
  <si>
    <t>Thé vert lézard'thé (gingembre peche guarana</t>
  </si>
  <si>
    <t>Thé vert médina (menthe)</t>
  </si>
  <si>
    <t>Thé roibois murmure de la forêt (fruits rouges)</t>
  </si>
  <si>
    <t>Thé roibois asimbonanga (mangue, pêche, citron)</t>
  </si>
  <si>
    <t>Thé roibois nature</t>
  </si>
  <si>
    <t>Maté vert</t>
  </si>
  <si>
    <t>Tisane d'allaitement</t>
  </si>
  <si>
    <t>Compotes, épicerie sucrée et sucres</t>
  </si>
  <si>
    <t>Compote pomme vanille</t>
  </si>
  <si>
    <t>Compote pomme banane</t>
  </si>
  <si>
    <t>Compote pomme abricot</t>
  </si>
  <si>
    <t>Compote pomme poire</t>
  </si>
  <si>
    <t>Compote pomme</t>
  </si>
  <si>
    <t>Pâte d'amande blanche</t>
  </si>
  <si>
    <t>Flans chocolat</t>
  </si>
  <si>
    <t>Eau de fleur oranger</t>
  </si>
  <si>
    <t>Sucre de canne blond semoule</t>
  </si>
  <si>
    <t>Sucre de canne roux semoule</t>
  </si>
  <si>
    <t>Sucre Mascobado</t>
  </si>
  <si>
    <t>Rapadura</t>
  </si>
  <si>
    <t>Sirop de fraise</t>
  </si>
  <si>
    <t>Sirop de citron</t>
  </si>
  <si>
    <t>Sirop de menthe</t>
  </si>
  <si>
    <t>Sirop de grenadine</t>
  </si>
  <si>
    <t>Fructose</t>
  </si>
  <si>
    <t>Extrait de vanille</t>
  </si>
  <si>
    <t>Condiments et vinaigre</t>
  </si>
  <si>
    <t>Pur jus de citrons jaunes</t>
  </si>
  <si>
    <t>L</t>
  </si>
  <si>
    <t>Cornichons aigres-doux</t>
  </si>
  <si>
    <t>cornichons</t>
  </si>
  <si>
    <t>Moutarde de Dijon extra forte</t>
  </si>
  <si>
    <t>Moutarde de Dijon forte</t>
  </si>
  <si>
    <t>Moutarde à l'ancienne au citron</t>
  </si>
  <si>
    <t>moutarde à l'ancienne en graine</t>
  </si>
  <si>
    <t>Ketchup - Bocal verre</t>
  </si>
  <si>
    <t>Mayonnaise - Bocal verre</t>
  </si>
  <si>
    <t>Olives noires de Nyons Nature</t>
  </si>
  <si>
    <t>Olives noires Nature</t>
  </si>
  <si>
    <t>Olives noires à la provençale</t>
  </si>
  <si>
    <t>Olives noires dénoyautées</t>
  </si>
  <si>
    <t>Pulpe de tomate</t>
  </si>
  <si>
    <t>Passata de tomate</t>
  </si>
  <si>
    <t>Vinaigre d'alcool (bidon plastique)</t>
  </si>
  <si>
    <t>Vinaigre de cidre</t>
  </si>
  <si>
    <t>Vinaigre balsamique de Modène</t>
  </si>
  <si>
    <t>sauce tomate à la provencale</t>
  </si>
  <si>
    <t>Epices et sels</t>
  </si>
  <si>
    <t>Sel fin de l'atlantique</t>
  </si>
  <si>
    <t>Sel fin</t>
  </si>
  <si>
    <t>Sel gros</t>
  </si>
  <si>
    <t>Aïl semoule</t>
  </si>
  <si>
    <t>Basilic</t>
  </si>
  <si>
    <t>Cannelle en poudre</t>
  </si>
  <si>
    <t>Cannelle tuyau</t>
  </si>
  <si>
    <t>Clou de Girofle</t>
  </si>
  <si>
    <t>Cumin moulu</t>
  </si>
  <si>
    <t>Curcuma poudre</t>
  </si>
  <si>
    <t>Curry</t>
  </si>
  <si>
    <t>Estragon</t>
  </si>
  <si>
    <t>Garam masala poudre</t>
  </si>
  <si>
    <t>Herbes de provence feuilles entières</t>
  </si>
  <si>
    <t>Herbes de provence</t>
  </si>
  <si>
    <t>Mélange 4 baies</t>
  </si>
  <si>
    <t>Noix de muscade</t>
  </si>
  <si>
    <t>noix de muscade moulue</t>
  </si>
  <si>
    <t>Paprika doux</t>
  </si>
  <si>
    <t>piment Cayenne</t>
  </si>
  <si>
    <t>Poivre noir en grains</t>
  </si>
  <si>
    <t>Poivre noir en poudre</t>
  </si>
  <si>
    <t>Ras el hanout poudre</t>
  </si>
  <si>
    <t>Safran poudre</t>
  </si>
  <si>
    <t>Thym</t>
  </si>
  <si>
    <t>Vanille bourbon deux gousses</t>
  </si>
  <si>
    <t>Huiles</t>
  </si>
  <si>
    <t>Huile de colza vierge (Bag in Box)</t>
  </si>
  <si>
    <t>Huile de tournesol vierge (Bag in box)</t>
  </si>
  <si>
    <t>20114C</t>
  </si>
  <si>
    <t>Huile de tournesol désodorisée (bidon plastique)</t>
  </si>
  <si>
    <t>Huile de coco vierge</t>
  </si>
  <si>
    <t>Huile de sesame vierge</t>
  </si>
  <si>
    <t>Aides culinaires salées</t>
  </si>
  <si>
    <t>flocons de levure</t>
  </si>
  <si>
    <t>Levure de bière pailettes</t>
  </si>
  <si>
    <t>Levure maltée</t>
  </si>
  <si>
    <t>Agar agar en poudre</t>
  </si>
  <si>
    <t>Chapelure extra</t>
  </si>
  <si>
    <t>Bouillon clair de légume (en poudre, bocal)</t>
  </si>
  <si>
    <t>Bouillon de poulet (en poude, en pot)</t>
  </si>
  <si>
    <t>Bouillon de bœuf (en poudre, en pot)</t>
  </si>
  <si>
    <t>Fécule de maïs</t>
  </si>
  <si>
    <t>Poudre à lever</t>
  </si>
  <si>
    <t>Lev'Blé</t>
  </si>
  <si>
    <t>Présure</t>
  </si>
  <si>
    <t>Pâtes</t>
  </si>
  <si>
    <t>Spaghetti blancs</t>
  </si>
  <si>
    <t>Coquillettes semi-complètes</t>
  </si>
  <si>
    <t>Macaronis semi-complet</t>
  </si>
  <si>
    <t>Spirales blanches</t>
  </si>
  <si>
    <t>lasagnes</t>
  </si>
  <si>
    <t>Riz</t>
  </si>
  <si>
    <t>Riz basmati blanc</t>
  </si>
  <si>
    <t>Riz basmati long demi-complet</t>
  </si>
  <si>
    <t>Riz basmati long complet</t>
  </si>
  <si>
    <t>Riz rond blanc</t>
  </si>
  <si>
    <t>Riz rond demi-complet</t>
  </si>
  <si>
    <t>Riz rond complet</t>
  </si>
  <si>
    <t>Riz long blanc</t>
  </si>
  <si>
    <t>Riz long complet</t>
  </si>
  <si>
    <t>Farine</t>
  </si>
  <si>
    <t>Farine de blé T 150</t>
  </si>
  <si>
    <t>Farine complète de blé  Khorasan Kamut</t>
  </si>
  <si>
    <t>Farine de sarrasin</t>
  </si>
  <si>
    <t>Boulgour</t>
  </si>
  <si>
    <t>boulgour fin</t>
  </si>
  <si>
    <t>boulgour gros</t>
  </si>
  <si>
    <t>Couscous</t>
  </si>
  <si>
    <t>couscous complet</t>
  </si>
  <si>
    <t>Millet</t>
  </si>
  <si>
    <t>millet décortiqué</t>
  </si>
  <si>
    <t>Quinoa</t>
  </si>
  <si>
    <t>Lentilles</t>
  </si>
  <si>
    <t>Lentilles corail</t>
  </si>
  <si>
    <t>Pois cassés verts et pois chiches</t>
  </si>
  <si>
    <t>Pois cassés verts</t>
  </si>
  <si>
    <t>Pois chiches</t>
  </si>
  <si>
    <t>Petit épeautre</t>
  </si>
  <si>
    <t>Semoule</t>
  </si>
  <si>
    <t>Semoule de blé dur complète fine</t>
  </si>
  <si>
    <t>Polenta instantanée</t>
  </si>
  <si>
    <t>Poissons</t>
  </si>
  <si>
    <t>filets de maquereaux à la sauce moutarde</t>
  </si>
  <si>
    <t>filets de maqueraux au vin blanc et aromates</t>
  </si>
  <si>
    <t>Saumon au naturel</t>
  </si>
  <si>
    <t>Filet de truite aux trois huiles</t>
  </si>
  <si>
    <t>filets de sardines à la sauce citronnée</t>
  </si>
  <si>
    <t>filets de sardines à l'huile d'olive</t>
  </si>
  <si>
    <t>Santé-Hygiène</t>
  </si>
  <si>
    <t>Bâtonnets d'oreille</t>
  </si>
  <si>
    <t>Pièces</t>
  </si>
  <si>
    <t>Savon vert de Marseille (sans huile de palme)</t>
  </si>
  <si>
    <t>Shampooing douche argile verveine</t>
  </si>
  <si>
    <t>shampooing douche miel pamplemousse</t>
  </si>
  <si>
    <t>shampooing douche olive lavandin</t>
  </si>
  <si>
    <t>savon main lavande</t>
  </si>
  <si>
    <t>Extrait de pépin de pamplemousse</t>
  </si>
  <si>
    <t>Savon vert d'Alep</t>
  </si>
  <si>
    <t>Dentifrice enfants à la fraise</t>
  </si>
  <si>
    <t>brosse à dents naturel mi-dure</t>
  </si>
  <si>
    <t>Pièce</t>
  </si>
  <si>
    <t>brosse à dents naturel mi-dure (3 têtes) - Recharge</t>
  </si>
  <si>
    <t>brosse à dents naturel souple</t>
  </si>
  <si>
    <t>brosse à dents naturel souple (3 têtes) - Recharge</t>
  </si>
  <si>
    <t>brosse à dents nylon médium-soft junior</t>
  </si>
  <si>
    <t>brosse à dents nylon médium-soft junior - Recharge</t>
  </si>
  <si>
    <t>brosse à dents nylon mi-dure</t>
  </si>
  <si>
    <t>brosse à dents nylon mi-dure - Recharge</t>
  </si>
  <si>
    <t>brosse à dents nylon souple</t>
  </si>
  <si>
    <t>brosse à dents nylon souple - Recharge</t>
  </si>
  <si>
    <t>Papier toilette</t>
  </si>
  <si>
    <t>Rouleaux papier toilette éco naturel</t>
  </si>
  <si>
    <t>Roul.</t>
  </si>
  <si>
    <t>rouleaux papier essuie-tout</t>
  </si>
  <si>
    <t>Produits entretien</t>
  </si>
  <si>
    <t>Lessive liquide délicate</t>
  </si>
  <si>
    <t>Lessive poudre universelle</t>
  </si>
  <si>
    <t>Lessive liquide</t>
  </si>
  <si>
    <t>Lessive poudre comp'active</t>
  </si>
  <si>
    <t>Blanchissant oxygéné</t>
  </si>
  <si>
    <t>g</t>
  </si>
  <si>
    <t>Liquide vaisselle citron</t>
  </si>
  <si>
    <t>Liquide vaisselle citron- aloé véra recharge</t>
  </si>
  <si>
    <t>Robinet pour liquide vaisselle 15L</t>
  </si>
  <si>
    <t>pièce</t>
  </si>
  <si>
    <t>Sacs poubelles 30 L ( liens coulissants)</t>
  </si>
  <si>
    <t>sacs</t>
  </si>
  <si>
    <t>Bicarbonate de soude (code mini)</t>
  </si>
  <si>
    <t>Bicarbonate de soude</t>
  </si>
  <si>
    <t>Vinaigre d'alcool blanc</t>
  </si>
  <si>
    <t>Tablettes lave vaisselle (70 unités)</t>
  </si>
  <si>
    <t>Pâtes nature</t>
  </si>
  <si>
    <t>Campanelle</t>
  </si>
  <si>
    <t>Penne rigate</t>
  </si>
  <si>
    <t>Tortillon</t>
  </si>
  <si>
    <t>Torchiette</t>
  </si>
  <si>
    <t>Torchiette la printanière</t>
  </si>
  <si>
    <t>Pâtes diverses et Lentilles</t>
  </si>
  <si>
    <t>Torchiette printanière tomate/basilic</t>
  </si>
  <si>
    <t>Campanelle ail des ours</t>
  </si>
  <si>
    <t>Tortillon aux lentilles blondes</t>
  </si>
  <si>
    <t>Pâtes à potages</t>
  </si>
  <si>
    <t>Tortillon petit épeautre</t>
  </si>
  <si>
    <t>Lentille verte</t>
  </si>
  <si>
    <t>Farines</t>
  </si>
  <si>
    <t>Farine de blé T 65</t>
  </si>
  <si>
    <t>Farine de blé T 80</t>
  </si>
  <si>
    <t>Farine de blé T 110</t>
  </si>
  <si>
    <t>Café</t>
  </si>
  <si>
    <t>Colombie grain (suave, légèrement acide et léger)</t>
  </si>
  <si>
    <t>Colombie moulu  (suave, légèrement acide et léger)</t>
  </si>
  <si>
    <t>Pérou grain (équilibré et suave)</t>
  </si>
  <si>
    <t>Pérou moulu (équilibré et suave)</t>
  </si>
  <si>
    <t>Brésil grain (typé et prononcé)</t>
  </si>
  <si>
    <t>Brésil moulu (typé et prononcé)</t>
  </si>
  <si>
    <t>Mexique grain (intense, équilibré et légèrement vanillé)</t>
  </si>
  <si>
    <t>Mexique moulu (intense, équilibré et légèrement vanillé)</t>
  </si>
  <si>
    <t>Honduras grain (légèrement corsé, doux et équilibré)</t>
  </si>
  <si>
    <t>Bolivie grain (délicat et floral, noisetté, intense et velouté)</t>
  </si>
  <si>
    <t>Bolivie moulu (délicat et floral, noisetté, intense et velouté)</t>
  </si>
  <si>
    <t>Gatemala grain (acidulé et corsé)</t>
  </si>
  <si>
    <t>Gatemala moulu (acidulé et corsé)</t>
  </si>
  <si>
    <t>Total relais vert</t>
  </si>
  <si>
    <t>Total Café "Dagobert"</t>
  </si>
  <si>
    <t>Total Moulin Nicolas</t>
  </si>
  <si>
    <t>Conditionnement</t>
  </si>
  <si>
    <t>Unité</t>
  </si>
  <si>
    <t>Colisage</t>
  </si>
  <si>
    <t>Quantité</t>
  </si>
  <si>
    <t>P.U.H.T</t>
  </si>
  <si>
    <t>TVA</t>
  </si>
  <si>
    <t>P.U.T.T.C</t>
  </si>
  <si>
    <t>Total T.T.C</t>
  </si>
  <si>
    <t>poudre de noisettes</t>
  </si>
  <si>
    <t>Total :</t>
  </si>
  <si>
    <t>Total relais vert :</t>
  </si>
  <si>
    <t>Total Café "Dagobert" :</t>
  </si>
  <si>
    <t>Total Moulin Nicolas :</t>
  </si>
  <si>
    <t>Référ.</t>
  </si>
  <si>
    <t>Désignation</t>
  </si>
  <si>
    <t>Nom : SOUPE Sébastien</t>
  </si>
  <si>
    <t>Téléphone : 06 12 93 94 37</t>
  </si>
  <si>
    <t>Téléphone : 06 84 12 60 83</t>
  </si>
  <si>
    <t>Nom : OUTRE Clotilde</t>
  </si>
  <si>
    <t>Nom :VIZIEU Nély</t>
  </si>
  <si>
    <t>Téléphone : 06 23 03 34 75</t>
  </si>
  <si>
    <t>Nom : BIANCHETTI Mathieu</t>
  </si>
  <si>
    <t>Téléphone : 06 71 54 96 19</t>
  </si>
  <si>
    <t>Nom : BELOUZARD Amélie</t>
  </si>
  <si>
    <t>Téléphone :06 62 89 84 32</t>
  </si>
  <si>
    <t>Nom : LORREARD Delphine</t>
  </si>
  <si>
    <t>Téléphone : 06 75 00 63 57</t>
  </si>
  <si>
    <t>Nom : DUBOULOZ Noël</t>
  </si>
  <si>
    <t>Téléphone : 06 51 64 20 67</t>
  </si>
  <si>
    <t>Nom : ALVAREZ Aurélie</t>
  </si>
  <si>
    <t>Téléphone : 06 76 81 52 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</si>
</sst>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8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93C47D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left"/>
    </xf>
    <xf numFmtId="0" fontId="3" fillId="0" borderId="0" xfId="0" applyFont="1" applyAlignment="1"/>
    <xf numFmtId="0" fontId="4" fillId="0" borderId="0" xfId="0" applyFont="1"/>
    <xf numFmtId="0" fontId="4" fillId="0" borderId="9" xfId="0" applyFont="1" applyBorder="1" applyAlignment="1"/>
    <xf numFmtId="0" fontId="4" fillId="0" borderId="12" xfId="0" applyFont="1" applyBorder="1" applyAlignment="1"/>
    <xf numFmtId="0" fontId="4" fillId="0" borderId="14" xfId="0" applyFont="1" applyBorder="1" applyAlignment="1"/>
    <xf numFmtId="0" fontId="4" fillId="0" borderId="12" xfId="0" applyFont="1" applyBorder="1" applyAlignment="1">
      <alignment horizontal="right"/>
    </xf>
    <xf numFmtId="0" fontId="4" fillId="0" borderId="7" xfId="0" applyFont="1" applyBorder="1" applyAlignment="1"/>
    <xf numFmtId="0" fontId="5" fillId="0" borderId="0" xfId="0" applyFont="1" applyAlignment="1">
      <alignment horizontal="center" textRotation="90"/>
    </xf>
    <xf numFmtId="0" fontId="3" fillId="0" borderId="0" xfId="0" applyFont="1" applyAlignment="1">
      <alignment horizontal="center" textRotation="90"/>
    </xf>
    <xf numFmtId="164" fontId="5" fillId="0" borderId="0" xfId="0" applyNumberFormat="1" applyFont="1" applyAlignment="1">
      <alignment horizontal="center" textRotation="90"/>
    </xf>
    <xf numFmtId="0" fontId="5" fillId="0" borderId="10" xfId="0" applyFont="1" applyBorder="1" applyAlignment="1">
      <alignment horizontal="center"/>
    </xf>
    <xf numFmtId="164" fontId="5" fillId="0" borderId="10" xfId="0" applyNumberFormat="1" applyFont="1" applyBorder="1" applyAlignment="1">
      <alignment horizontal="center"/>
    </xf>
    <xf numFmtId="164" fontId="5" fillId="0" borderId="11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0" fontId="6" fillId="0" borderId="0" xfId="1" applyFont="1" applyFill="1"/>
    <xf numFmtId="0" fontId="5" fillId="0" borderId="15" xfId="0" applyFont="1" applyBorder="1" applyAlignment="1">
      <alignment horizontal="center"/>
    </xf>
    <xf numFmtId="164" fontId="5" fillId="0" borderId="15" xfId="0" applyNumberFormat="1" applyFont="1" applyBorder="1" applyAlignment="1">
      <alignment horizontal="center"/>
    </xf>
    <xf numFmtId="164" fontId="5" fillId="0" borderId="16" xfId="0" applyNumberFormat="1" applyFont="1" applyBorder="1" applyAlignment="1">
      <alignment horizontal="center"/>
    </xf>
    <xf numFmtId="0" fontId="4" fillId="0" borderId="0" xfId="0" applyFont="1" applyAlignme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/>
    <xf numFmtId="164" fontId="5" fillId="0" borderId="8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right"/>
    </xf>
    <xf numFmtId="0" fontId="3" fillId="0" borderId="0" xfId="0" applyFont="1" applyAlignment="1" applyProtection="1">
      <alignment horizontal="right"/>
    </xf>
    <xf numFmtId="0" fontId="7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vertical="center"/>
    </xf>
    <xf numFmtId="0" fontId="8" fillId="0" borderId="0" xfId="0" applyFont="1"/>
    <xf numFmtId="0" fontId="2" fillId="0" borderId="1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0" xfId="0" applyFont="1" applyBorder="1" applyAlignment="1"/>
    <xf numFmtId="0" fontId="2" fillId="0" borderId="0" xfId="0" applyFont="1" applyAlignment="1"/>
    <xf numFmtId="0" fontId="7" fillId="0" borderId="0" xfId="0" applyFont="1" applyAlignment="1"/>
    <xf numFmtId="0" fontId="2" fillId="0" borderId="5" xfId="0" applyFont="1" applyBorder="1" applyAlignment="1"/>
    <xf numFmtId="0" fontId="2" fillId="0" borderId="15" xfId="0" applyFont="1" applyBorder="1" applyAlignment="1"/>
    <xf numFmtId="164" fontId="4" fillId="0" borderId="0" xfId="0" applyNumberFormat="1" applyFont="1" applyAlignment="1" applyProtection="1">
      <alignment horizontal="right"/>
    </xf>
    <xf numFmtId="0" fontId="3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</cellXfs>
  <cellStyles count="2">
    <cellStyle name="60 % - Accent6" xfId="1" builtinId="52"/>
    <cellStyle name="Normal" xfId="0" builtinId="0"/>
  </cellStyles>
  <dxfs count="19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\ [$€-1]"/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\ [$€-1]"/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\ [$€-1]"/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90" wrapText="0" indent="0" justifyLastLine="0" shrinkToFit="0" readingOrder="0"/>
      <border diagonalUp="0" diagonalDown="0" outline="0">
        <left style="double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\ [$€-1]"/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\ [$€-1]"/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\ [$€-1]"/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90" wrapText="0" indent="0" justifyLastLine="0" shrinkToFit="0" readingOrder="0"/>
      <border diagonalUp="0" diagonalDown="0" outline="0">
        <left style="double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\ [$€-1]"/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\ [$€-1]"/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\ [$€-1]"/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90" wrapText="0" indent="0" justifyLastLine="0" shrinkToFit="0" readingOrder="0"/>
      <border diagonalUp="0" diagonalDown="0" outline="0">
        <left style="double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\ [$€-1]"/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\ [$€-1]"/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\ [$€-1]"/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90" wrapText="0" indent="0" justifyLastLine="0" shrinkToFit="0" readingOrder="0"/>
      <border diagonalUp="0" diagonalDown="0" outline="0">
        <left style="double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\ [$€-1]"/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\ [$€-1]"/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\ [$€-1]"/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90" wrapText="0" indent="0" justifyLastLine="0" shrinkToFit="0" readingOrder="0"/>
      <border diagonalUp="0" diagonalDown="0" outline="0">
        <left style="double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\ [$€-1]"/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\ [$€-1]"/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\ [$€-1]"/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90" wrapText="0" indent="0" justifyLastLine="0" shrinkToFit="0" readingOrder="0"/>
      <border diagonalUp="0" diagonalDown="0" outline="0">
        <left style="double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\ [$€-1]"/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\ [$€-1]"/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\ [$€-1]"/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90" wrapText="0" indent="0" justifyLastLine="0" shrinkToFit="0" readingOrder="0"/>
      <border diagonalUp="0" diagonalDown="0" outline="0">
        <left style="double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\ [$€-1]"/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\ [$€-1]"/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\ [$€-1]"/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90" wrapText="0" indent="0" justifyLastLine="0" shrinkToFit="0" readingOrder="0"/>
      <border diagonalUp="0" diagonalDown="0" outline="0">
        <left style="double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\ [$€-1]"/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\ [$€-1]"/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\ [$€-1]"/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90" wrapText="0" indent="0" justifyLastLine="0" shrinkToFit="0" readingOrder="0"/>
      <border diagonalUp="0" diagonalDown="0" outline="0">
        <left style="double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0\ [$€-1]"/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id="2" name="Tableau33" displayName="Tableau33" ref="B7:K298" headerRowCount="0" totalsRowShown="0" headerRowDxfId="197" dataDxfId="196">
  <tableColumns count="10">
    <tableColumn id="1" name="Colonne1" headerRowDxfId="195" dataDxfId="194"/>
    <tableColumn id="2" name="Colonne2" headerRowDxfId="193" dataDxfId="192"/>
    <tableColumn id="3" name="Colonne3" headerRowDxfId="191" dataDxfId="190"/>
    <tableColumn id="4" name="Colonne4" headerRowDxfId="189" dataDxfId="188"/>
    <tableColumn id="5" name="Colonne5" headerRowDxfId="187" dataDxfId="186"/>
    <tableColumn id="6" name="Colonne6" headerRowDxfId="185" dataDxfId="184"/>
    <tableColumn id="7" name="Colonne7" headerRowDxfId="183" dataDxfId="182"/>
    <tableColumn id="8" name="Colonne8" headerRowDxfId="181" dataDxfId="180"/>
    <tableColumn id="9" name="Colonne9" headerRowDxfId="179" dataDxfId="178"/>
    <tableColumn id="10" name="Colonne10" headerRowDxfId="177" dataDxfId="176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B7:K298" headerRowCount="0" totalsRowShown="0" headerRowDxfId="175" dataDxfId="174">
  <tableColumns count="10">
    <tableColumn id="1" name="Colonne1" headerRowDxfId="173" dataDxfId="172"/>
    <tableColumn id="2" name="Colonne2" headerRowDxfId="171" dataDxfId="170"/>
    <tableColumn id="3" name="Colonne3" headerRowDxfId="169" dataDxfId="168"/>
    <tableColumn id="4" name="Colonne4" headerRowDxfId="167" dataDxfId="166"/>
    <tableColumn id="5" name="Colonne5" headerRowDxfId="165" dataDxfId="164"/>
    <tableColumn id="6" name="Colonne6" headerRowDxfId="163" dataDxfId="162"/>
    <tableColumn id="7" name="Colonne7" headerRowDxfId="161" dataDxfId="160"/>
    <tableColumn id="8" name="Colonne8" headerRowDxfId="159" dataDxfId="158"/>
    <tableColumn id="9" name="Colonne9" headerRowDxfId="157" dataDxfId="156"/>
    <tableColumn id="10" name="Colonne10" headerRowDxfId="155" dataDxfId="154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id="1" name="Tableau32" displayName="Tableau32" ref="B7:K298" headerRowCount="0" totalsRowShown="0" headerRowDxfId="153" dataDxfId="152">
  <tableColumns count="10">
    <tableColumn id="1" name="Colonne1" headerRowDxfId="151" dataDxfId="150"/>
    <tableColumn id="2" name="Colonne2" headerRowDxfId="149" dataDxfId="148"/>
    <tableColumn id="3" name="Colonne3" headerRowDxfId="147" dataDxfId="146"/>
    <tableColumn id="4" name="Colonne4" headerRowDxfId="145" dataDxfId="144"/>
    <tableColumn id="5" name="Colonne5" headerRowDxfId="143" dataDxfId="142"/>
    <tableColumn id="6" name="Colonne6" headerRowDxfId="141" dataDxfId="140"/>
    <tableColumn id="7" name="Colonne7" headerRowDxfId="139" dataDxfId="138"/>
    <tableColumn id="8" name="Colonne8" headerRowDxfId="137" dataDxfId="136"/>
    <tableColumn id="9" name="Colonne9" headerRowDxfId="135" dataDxfId="134"/>
    <tableColumn id="10" name="Colonne10" headerRowDxfId="133" dataDxfId="132"/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id="4" name="Tableau325" displayName="Tableau325" ref="B7:K298" headerRowCount="0" totalsRowShown="0" headerRowDxfId="131" dataDxfId="130">
  <tableColumns count="10">
    <tableColumn id="1" name="Colonne1" headerRowDxfId="129" dataDxfId="128"/>
    <tableColumn id="2" name="Colonne2" headerRowDxfId="127" dataDxfId="126"/>
    <tableColumn id="3" name="Colonne3" headerRowDxfId="125" dataDxfId="124"/>
    <tableColumn id="4" name="Colonne4" headerRowDxfId="123" dataDxfId="122"/>
    <tableColumn id="5" name="Colonne5" headerRowDxfId="121" dataDxfId="120"/>
    <tableColumn id="6" name="Colonne6" headerRowDxfId="119" dataDxfId="118"/>
    <tableColumn id="7" name="Colonne7" headerRowDxfId="117" dataDxfId="116"/>
    <tableColumn id="8" name="Colonne8" headerRowDxfId="115" dataDxfId="114"/>
    <tableColumn id="9" name="Colonne9" headerRowDxfId="113" dataDxfId="112"/>
    <tableColumn id="10" name="Colonne10" headerRowDxfId="111" dataDxfId="110"/>
  </tableColumns>
  <tableStyleInfo name="TableStyleLight21" showFirstColumn="0" showLastColumn="0" showRowStripes="1" showColumnStripes="0"/>
</table>
</file>

<file path=xl/tables/table5.xml><?xml version="1.0" encoding="utf-8"?>
<table xmlns="http://schemas.openxmlformats.org/spreadsheetml/2006/main" id="5" name="Tableau3256" displayName="Tableau3256" ref="B7:K298" headerRowCount="0" totalsRowShown="0" headerRowDxfId="109" dataDxfId="108">
  <tableColumns count="10">
    <tableColumn id="1" name="Colonne1" headerRowDxfId="107" dataDxfId="106"/>
    <tableColumn id="2" name="Colonne2" headerRowDxfId="105" dataDxfId="104"/>
    <tableColumn id="3" name="Colonne3" headerRowDxfId="103" dataDxfId="102"/>
    <tableColumn id="4" name="Colonne4" headerRowDxfId="101" dataDxfId="100"/>
    <tableColumn id="5" name="Colonne5" headerRowDxfId="99" dataDxfId="98"/>
    <tableColumn id="6" name="Colonne6" headerRowDxfId="97" dataDxfId="96"/>
    <tableColumn id="7" name="Colonne7" headerRowDxfId="95" dataDxfId="94"/>
    <tableColumn id="8" name="Colonne8" headerRowDxfId="93" dataDxfId="92"/>
    <tableColumn id="9" name="Colonne9" headerRowDxfId="91" dataDxfId="90"/>
    <tableColumn id="10" name="Colonne10" headerRowDxfId="89" dataDxfId="88"/>
  </tableColumns>
  <tableStyleInfo name="TableStyleLight21" showFirstColumn="0" showLastColumn="0" showRowStripes="1" showColumnStripes="0"/>
</table>
</file>

<file path=xl/tables/table6.xml><?xml version="1.0" encoding="utf-8"?>
<table xmlns="http://schemas.openxmlformats.org/spreadsheetml/2006/main" id="6" name="Tableau32567" displayName="Tableau32567" ref="B7:K298" headerRowCount="0" totalsRowShown="0" headerRowDxfId="87" dataDxfId="86">
  <tableColumns count="10">
    <tableColumn id="1" name="Colonne1" headerRowDxfId="85" dataDxfId="84"/>
    <tableColumn id="2" name="Colonne2" headerRowDxfId="83" dataDxfId="82"/>
    <tableColumn id="3" name="Colonne3" headerRowDxfId="81" dataDxfId="80"/>
    <tableColumn id="4" name="Colonne4" headerRowDxfId="79" dataDxfId="78"/>
    <tableColumn id="5" name="Colonne5" headerRowDxfId="77" dataDxfId="76"/>
    <tableColumn id="6" name="Colonne6" headerRowDxfId="75" dataDxfId="74"/>
    <tableColumn id="7" name="Colonne7" headerRowDxfId="73" dataDxfId="72"/>
    <tableColumn id="8" name="Colonne8" headerRowDxfId="71" dataDxfId="70"/>
    <tableColumn id="9" name="Colonne9" headerRowDxfId="69" dataDxfId="68"/>
    <tableColumn id="10" name="Colonne10" headerRowDxfId="67" dataDxfId="66"/>
  </tableColumns>
  <tableStyleInfo name="TableStyleLight21" showFirstColumn="0" showLastColumn="0" showRowStripes="1" showColumnStripes="0"/>
</table>
</file>

<file path=xl/tables/table7.xml><?xml version="1.0" encoding="utf-8"?>
<table xmlns="http://schemas.openxmlformats.org/spreadsheetml/2006/main" id="7" name="Tableau325678" displayName="Tableau325678" ref="B7:K298" headerRowCount="0" totalsRowShown="0" headerRowDxfId="65" dataDxfId="64">
  <tableColumns count="10">
    <tableColumn id="1" name="Colonne1" headerRowDxfId="63" dataDxfId="62"/>
    <tableColumn id="2" name="Colonne2" headerRowDxfId="61" dataDxfId="60"/>
    <tableColumn id="3" name="Colonne3" headerRowDxfId="59" dataDxfId="58"/>
    <tableColumn id="4" name="Colonne4" headerRowDxfId="57" dataDxfId="56"/>
    <tableColumn id="5" name="Colonne5" headerRowDxfId="55" dataDxfId="54"/>
    <tableColumn id="6" name="Colonne6" headerRowDxfId="53" dataDxfId="52"/>
    <tableColumn id="7" name="Colonne7" headerRowDxfId="51" dataDxfId="50"/>
    <tableColumn id="8" name="Colonne8" headerRowDxfId="49" dataDxfId="48"/>
    <tableColumn id="9" name="Colonne9" headerRowDxfId="47" dataDxfId="46"/>
    <tableColumn id="10" name="Colonne10" headerRowDxfId="45" dataDxfId="44"/>
  </tableColumns>
  <tableStyleInfo name="TableStyleLight21" showFirstColumn="0" showLastColumn="0" showRowStripes="1" showColumnStripes="0"/>
</table>
</file>

<file path=xl/tables/table8.xml><?xml version="1.0" encoding="utf-8"?>
<table xmlns="http://schemas.openxmlformats.org/spreadsheetml/2006/main" id="8" name="Tableau3256789" displayName="Tableau3256789" ref="B7:K298" headerRowCount="0" totalsRowShown="0" headerRowDxfId="43" dataDxfId="42">
  <tableColumns count="10">
    <tableColumn id="1" name="Colonne1" headerRowDxfId="41" dataDxfId="40"/>
    <tableColumn id="2" name="Colonne2" headerRowDxfId="39" dataDxfId="38"/>
    <tableColumn id="3" name="Colonne3" headerRowDxfId="37" dataDxfId="36"/>
    <tableColumn id="4" name="Colonne4" headerRowDxfId="35" dataDxfId="34"/>
    <tableColumn id="5" name="Colonne5" headerRowDxfId="33" dataDxfId="32"/>
    <tableColumn id="6" name="Colonne6" headerRowDxfId="31" dataDxfId="30"/>
    <tableColumn id="7" name="Colonne7" headerRowDxfId="29" dataDxfId="28"/>
    <tableColumn id="8" name="Colonne8" headerRowDxfId="27" dataDxfId="26"/>
    <tableColumn id="9" name="Colonne9" headerRowDxfId="25" dataDxfId="24"/>
    <tableColumn id="10" name="Colonne10" headerRowDxfId="23" dataDxfId="22"/>
  </tableColumns>
  <tableStyleInfo name="TableStyleLight21" showFirstColumn="0" showLastColumn="0" showRowStripes="1" showColumnStripes="0"/>
</table>
</file>

<file path=xl/tables/table9.xml><?xml version="1.0" encoding="utf-8"?>
<table xmlns="http://schemas.openxmlformats.org/spreadsheetml/2006/main" id="9" name="Tableau325678910" displayName="Tableau325678910" ref="B7:K298" headerRowCount="0" totalsRowShown="0" headerRowDxfId="21" dataDxfId="20">
  <tableColumns count="10">
    <tableColumn id="1" name="Colonne1" headerRowDxfId="19" dataDxfId="18"/>
    <tableColumn id="2" name="Colonne2" headerRowDxfId="17" dataDxfId="16"/>
    <tableColumn id="3" name="Colonne3" headerRowDxfId="15" dataDxfId="14"/>
    <tableColumn id="4" name="Colonne4" headerRowDxfId="13" dataDxfId="12"/>
    <tableColumn id="5" name="Colonne5" headerRowDxfId="11" dataDxfId="10"/>
    <tableColumn id="6" name="Colonne6" headerRowDxfId="9" dataDxfId="8"/>
    <tableColumn id="7" name="Colonne7" headerRowDxfId="7" dataDxfId="6"/>
    <tableColumn id="8" name="Colonne8" headerRowDxfId="5" dataDxfId="4"/>
    <tableColumn id="9" name="Colonne9" headerRowDxfId="3" dataDxfId="2"/>
    <tableColumn id="10" name="Colonne10" headerRowDxfId="1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4:O302"/>
  <sheetViews>
    <sheetView showGridLines="0" showZeros="0" tabSelected="1" topLeftCell="A4" zoomScale="130" zoomScaleNormal="130" workbookViewId="0">
      <selection activeCell="C7" sqref="C7"/>
    </sheetView>
  </sheetViews>
  <sheetFormatPr baseColWidth="10" defaultColWidth="11.375" defaultRowHeight="11.55" x14ac:dyDescent="0.2"/>
  <cols>
    <col min="1" max="1" width="11.375" style="1"/>
    <col min="2" max="2" width="7.625" style="1" customWidth="1"/>
    <col min="3" max="3" width="43.125" style="1" bestFit="1" customWidth="1"/>
    <col min="4" max="4" width="8.25" style="25" customWidth="1"/>
    <col min="5" max="5" width="6.375" style="25" bestFit="1" customWidth="1"/>
    <col min="6" max="6" width="7.875" style="25" bestFit="1" customWidth="1"/>
    <col min="7" max="7" width="7.625" style="25" bestFit="1" customWidth="1"/>
    <col min="8" max="8" width="7.875" style="25" bestFit="1" customWidth="1"/>
    <col min="9" max="9" width="4" style="25" bestFit="1" customWidth="1"/>
    <col min="10" max="10" width="7.875" style="25" bestFit="1" customWidth="1"/>
    <col min="11" max="11" width="11.875" style="25" customWidth="1"/>
    <col min="12" max="16384" width="11.375" style="1"/>
  </cols>
  <sheetData>
    <row r="4" spans="1:11" ht="12.25" thickBot="1" x14ac:dyDescent="0.25"/>
    <row r="5" spans="1:11" ht="12.25" hidden="1" thickBot="1" x14ac:dyDescent="0.25"/>
    <row r="6" spans="1:11" ht="12.25" hidden="1" thickBot="1" x14ac:dyDescent="0.25">
      <c r="A6" s="3"/>
      <c r="D6" s="1"/>
      <c r="E6" s="1"/>
      <c r="F6" s="1"/>
      <c r="G6" s="1"/>
      <c r="H6" s="1"/>
      <c r="I6" s="1"/>
      <c r="J6" s="1"/>
      <c r="K6" s="1"/>
    </row>
    <row r="7" spans="1:11" ht="80.349999999999994" customHeight="1" thickTop="1" thickBot="1" x14ac:dyDescent="0.25">
      <c r="A7" s="3"/>
      <c r="B7" s="45" t="s">
        <v>290</v>
      </c>
      <c r="C7" s="33" t="s">
        <v>291</v>
      </c>
      <c r="D7" s="43" t="s">
        <v>277</v>
      </c>
      <c r="E7" s="33" t="s">
        <v>278</v>
      </c>
      <c r="F7" s="33" t="s">
        <v>279</v>
      </c>
      <c r="G7" s="33" t="s">
        <v>280</v>
      </c>
      <c r="H7" s="34" t="s">
        <v>281</v>
      </c>
      <c r="I7" s="33" t="s">
        <v>282</v>
      </c>
      <c r="J7" s="34" t="s">
        <v>283</v>
      </c>
      <c r="K7" s="35" t="s">
        <v>284</v>
      </c>
    </row>
    <row r="8" spans="1:11" ht="12.25" thickTop="1" x14ac:dyDescent="0.2">
      <c r="A8" s="3"/>
      <c r="B8" s="2" t="s">
        <v>0</v>
      </c>
      <c r="C8" s="46"/>
      <c r="D8" s="10"/>
      <c r="E8" s="11"/>
      <c r="F8" s="11"/>
      <c r="G8" s="11"/>
      <c r="H8" s="12"/>
      <c r="I8" s="11"/>
      <c r="J8" s="12"/>
      <c r="K8" s="12"/>
    </row>
    <row r="9" spans="1:11" x14ac:dyDescent="0.2">
      <c r="A9" s="3"/>
      <c r="B9" s="5">
        <v>27453</v>
      </c>
      <c r="C9" s="47" t="s">
        <v>1</v>
      </c>
      <c r="D9" s="13">
        <v>5</v>
      </c>
      <c r="E9" s="13" t="s">
        <v>2</v>
      </c>
      <c r="F9" s="13">
        <v>1</v>
      </c>
      <c r="G9" s="13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1</v>
      </c>
      <c r="H9" s="14">
        <v>53.95</v>
      </c>
      <c r="I9" s="13">
        <v>5.5</v>
      </c>
      <c r="J9" s="14">
        <v>56.92</v>
      </c>
      <c r="K9" s="15">
        <f t="shared" ref="K9:K19" si="0">G9*J9</f>
        <v>56.92</v>
      </c>
    </row>
    <row r="10" spans="1:11" x14ac:dyDescent="0.2">
      <c r="A10" s="3"/>
      <c r="B10" s="6">
        <v>32224</v>
      </c>
      <c r="C10" s="48" t="s">
        <v>3</v>
      </c>
      <c r="D10" s="16">
        <v>3</v>
      </c>
      <c r="E10" s="16" t="s">
        <v>2</v>
      </c>
      <c r="F10" s="16">
        <v>1</v>
      </c>
      <c r="G10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0" s="17">
        <v>76.41</v>
      </c>
      <c r="I10" s="16">
        <v>5.5</v>
      </c>
      <c r="J10" s="17">
        <v>80.61</v>
      </c>
      <c r="K10" s="18">
        <f t="shared" si="0"/>
        <v>0</v>
      </c>
    </row>
    <row r="11" spans="1:11" x14ac:dyDescent="0.2">
      <c r="A11" s="3"/>
      <c r="B11" s="6">
        <v>32494</v>
      </c>
      <c r="C11" s="48" t="s">
        <v>4</v>
      </c>
      <c r="D11" s="16">
        <v>10</v>
      </c>
      <c r="E11" s="16" t="s">
        <v>2</v>
      </c>
      <c r="F11" s="16">
        <v>1</v>
      </c>
      <c r="G11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1" s="17">
        <v>169.9</v>
      </c>
      <c r="I11" s="16">
        <v>5.5</v>
      </c>
      <c r="J11" s="17">
        <v>179.24</v>
      </c>
      <c r="K11" s="18">
        <f t="shared" si="0"/>
        <v>0</v>
      </c>
    </row>
    <row r="12" spans="1:11" x14ac:dyDescent="0.2">
      <c r="A12" s="3"/>
      <c r="B12" s="6">
        <v>20310</v>
      </c>
      <c r="C12" s="48" t="s">
        <v>5</v>
      </c>
      <c r="D12" s="16">
        <v>5</v>
      </c>
      <c r="E12" s="16" t="s">
        <v>2</v>
      </c>
      <c r="F12" s="16">
        <v>1</v>
      </c>
      <c r="G12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2" s="17">
        <v>85.45</v>
      </c>
      <c r="I12" s="16">
        <v>5.5</v>
      </c>
      <c r="J12" s="17">
        <v>90.15</v>
      </c>
      <c r="K12" s="18">
        <f t="shared" si="0"/>
        <v>0</v>
      </c>
    </row>
    <row r="13" spans="1:11" x14ac:dyDescent="0.2">
      <c r="A13" s="3"/>
      <c r="B13" s="6">
        <v>20324</v>
      </c>
      <c r="C13" s="48" t="s">
        <v>6</v>
      </c>
      <c r="D13" s="16">
        <v>3</v>
      </c>
      <c r="E13" s="16" t="s">
        <v>2</v>
      </c>
      <c r="F13" s="16">
        <v>1</v>
      </c>
      <c r="G13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3" s="17">
        <v>45.04</v>
      </c>
      <c r="I13" s="16">
        <v>5.5</v>
      </c>
      <c r="J13" s="17">
        <v>47.52</v>
      </c>
      <c r="K13" s="18">
        <f t="shared" si="0"/>
        <v>0</v>
      </c>
    </row>
    <row r="14" spans="1:11" x14ac:dyDescent="0.2">
      <c r="A14" s="3"/>
      <c r="B14" s="6">
        <v>20297</v>
      </c>
      <c r="C14" s="48" t="s">
        <v>7</v>
      </c>
      <c r="D14" s="16">
        <v>5</v>
      </c>
      <c r="E14" s="16" t="s">
        <v>2</v>
      </c>
      <c r="F14" s="16">
        <v>1</v>
      </c>
      <c r="G14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4" s="17">
        <v>39.9</v>
      </c>
      <c r="I14" s="16">
        <v>5.5</v>
      </c>
      <c r="J14" s="17">
        <v>42.09</v>
      </c>
      <c r="K14" s="18">
        <f t="shared" si="0"/>
        <v>0</v>
      </c>
    </row>
    <row r="15" spans="1:11" x14ac:dyDescent="0.2">
      <c r="A15" s="3"/>
      <c r="B15" s="6">
        <v>34956</v>
      </c>
      <c r="C15" s="48" t="s">
        <v>8</v>
      </c>
      <c r="D15" s="16">
        <v>12.5</v>
      </c>
      <c r="E15" s="16" t="s">
        <v>2</v>
      </c>
      <c r="F15" s="16">
        <v>1</v>
      </c>
      <c r="G15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5" s="17">
        <v>62.05</v>
      </c>
      <c r="I15" s="16">
        <v>5.5</v>
      </c>
      <c r="J15" s="17">
        <v>65.459999999999994</v>
      </c>
      <c r="K15" s="18">
        <f t="shared" si="0"/>
        <v>0</v>
      </c>
    </row>
    <row r="16" spans="1:11" x14ac:dyDescent="0.2">
      <c r="A16" s="3"/>
      <c r="B16" s="6">
        <v>15091</v>
      </c>
      <c r="C16" s="48" t="s">
        <v>9</v>
      </c>
      <c r="D16" s="16">
        <v>5</v>
      </c>
      <c r="E16" s="16" t="s">
        <v>2</v>
      </c>
      <c r="F16" s="16">
        <v>1</v>
      </c>
      <c r="G16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6" s="17">
        <v>81.599999999999994</v>
      </c>
      <c r="I16" s="16">
        <v>5.5</v>
      </c>
      <c r="J16" s="17">
        <v>86.09</v>
      </c>
      <c r="K16" s="18">
        <f t="shared" si="0"/>
        <v>0</v>
      </c>
    </row>
    <row r="17" spans="1:15" x14ac:dyDescent="0.2">
      <c r="A17" s="3"/>
      <c r="B17" s="6">
        <v>26442</v>
      </c>
      <c r="C17" s="48" t="s">
        <v>10</v>
      </c>
      <c r="D17" s="16">
        <v>2</v>
      </c>
      <c r="E17" s="16" t="s">
        <v>2</v>
      </c>
      <c r="F17" s="16">
        <v>1</v>
      </c>
      <c r="G17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7" s="17">
        <v>59.38</v>
      </c>
      <c r="I17" s="16">
        <v>5.5</v>
      </c>
      <c r="J17" s="17">
        <v>62.65</v>
      </c>
      <c r="K17" s="18">
        <f t="shared" si="0"/>
        <v>0</v>
      </c>
      <c r="O17" s="19"/>
    </row>
    <row r="18" spans="1:15" x14ac:dyDescent="0.2">
      <c r="A18" s="3"/>
      <c r="B18" s="6">
        <v>31398</v>
      </c>
      <c r="C18" s="48" t="s">
        <v>11</v>
      </c>
      <c r="D18" s="16">
        <v>2.5</v>
      </c>
      <c r="E18" s="16" t="s">
        <v>2</v>
      </c>
      <c r="F18" s="16">
        <v>1</v>
      </c>
      <c r="G18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8" s="17">
        <v>17.68</v>
      </c>
      <c r="I18" s="16">
        <v>5.5</v>
      </c>
      <c r="J18" s="17">
        <v>18.649999999999999</v>
      </c>
      <c r="K18" s="18">
        <f t="shared" si="0"/>
        <v>0</v>
      </c>
    </row>
    <row r="19" spans="1:15" x14ac:dyDescent="0.2">
      <c r="A19" s="3"/>
      <c r="B19" s="7">
        <v>25779</v>
      </c>
      <c r="C19" s="49" t="s">
        <v>285</v>
      </c>
      <c r="D19" s="20">
        <v>150</v>
      </c>
      <c r="E19" s="20" t="s">
        <v>12</v>
      </c>
      <c r="F19" s="20">
        <v>6</v>
      </c>
      <c r="G19" s="20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9" s="21">
        <v>4.41</v>
      </c>
      <c r="I19" s="20">
        <v>5.5</v>
      </c>
      <c r="J19" s="21">
        <v>4.6500000000000004</v>
      </c>
      <c r="K19" s="22">
        <f t="shared" si="0"/>
        <v>0</v>
      </c>
    </row>
    <row r="20" spans="1:15" x14ac:dyDescent="0.2">
      <c r="A20" s="3"/>
      <c r="B20" s="23"/>
      <c r="C20" s="50"/>
      <c r="D20" s="24"/>
      <c r="E20" s="24"/>
      <c r="F20" s="24"/>
      <c r="G20" s="25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0" s="26"/>
      <c r="I20" s="24"/>
      <c r="J20" s="27" t="s">
        <v>13</v>
      </c>
      <c r="K20" s="26">
        <f>SUM(K9:K19)</f>
        <v>56.92</v>
      </c>
    </row>
    <row r="21" spans="1:15" x14ac:dyDescent="0.2">
      <c r="A21" s="3"/>
      <c r="B21" s="23" t="s">
        <v>14</v>
      </c>
      <c r="C21" s="51"/>
      <c r="G21" s="25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1" s="26"/>
      <c r="J21" s="26"/>
      <c r="K21" s="26"/>
    </row>
    <row r="22" spans="1:15" x14ac:dyDescent="0.2">
      <c r="A22" s="3"/>
      <c r="B22" s="5">
        <v>20187</v>
      </c>
      <c r="C22" s="47" t="s">
        <v>15</v>
      </c>
      <c r="D22" s="13">
        <v>3</v>
      </c>
      <c r="E22" s="13" t="s">
        <v>2</v>
      </c>
      <c r="F22" s="13">
        <v>1</v>
      </c>
      <c r="G22" s="13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2" s="14">
        <v>11.34</v>
      </c>
      <c r="I22" s="13">
        <v>5.5</v>
      </c>
      <c r="J22" s="14">
        <v>11.96</v>
      </c>
      <c r="K22" s="15">
        <f t="shared" ref="K22:K29" si="1">G22*J22</f>
        <v>0</v>
      </c>
    </row>
    <row r="23" spans="1:15" x14ac:dyDescent="0.2">
      <c r="A23" s="3"/>
      <c r="B23" s="6">
        <v>32944</v>
      </c>
      <c r="C23" s="48" t="s">
        <v>16</v>
      </c>
      <c r="D23" s="16">
        <v>5</v>
      </c>
      <c r="E23" s="16" t="s">
        <v>2</v>
      </c>
      <c r="F23" s="16">
        <v>1</v>
      </c>
      <c r="G23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3" s="17">
        <v>16.38</v>
      </c>
      <c r="I23" s="16">
        <v>5.5</v>
      </c>
      <c r="J23" s="17">
        <v>17.28</v>
      </c>
      <c r="K23" s="18">
        <f t="shared" si="1"/>
        <v>0</v>
      </c>
    </row>
    <row r="24" spans="1:15" x14ac:dyDescent="0.2">
      <c r="A24" s="3"/>
      <c r="B24" s="6">
        <v>20250</v>
      </c>
      <c r="C24" s="48" t="s">
        <v>17</v>
      </c>
      <c r="D24" s="16">
        <v>3</v>
      </c>
      <c r="E24" s="16" t="s">
        <v>2</v>
      </c>
      <c r="F24" s="16">
        <v>1</v>
      </c>
      <c r="G24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4" s="17">
        <v>27.9</v>
      </c>
      <c r="I24" s="16">
        <v>5.5</v>
      </c>
      <c r="J24" s="17">
        <v>29.43</v>
      </c>
      <c r="K24" s="18">
        <f t="shared" si="1"/>
        <v>0</v>
      </c>
    </row>
    <row r="25" spans="1:15" x14ac:dyDescent="0.2">
      <c r="A25" s="3"/>
      <c r="B25" s="6">
        <v>20182</v>
      </c>
      <c r="C25" s="48" t="s">
        <v>18</v>
      </c>
      <c r="D25" s="16">
        <v>3</v>
      </c>
      <c r="E25" s="16" t="s">
        <v>2</v>
      </c>
      <c r="F25" s="16">
        <v>1</v>
      </c>
      <c r="G25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5" s="17">
        <v>12.12</v>
      </c>
      <c r="I25" s="16">
        <v>5.5</v>
      </c>
      <c r="J25" s="17">
        <v>12.79</v>
      </c>
      <c r="K25" s="18">
        <f t="shared" si="1"/>
        <v>0</v>
      </c>
    </row>
    <row r="26" spans="1:15" x14ac:dyDescent="0.2">
      <c r="A26" s="3"/>
      <c r="B26" s="6">
        <v>29725</v>
      </c>
      <c r="C26" s="48" t="s">
        <v>19</v>
      </c>
      <c r="D26" s="16">
        <v>150</v>
      </c>
      <c r="E26" s="16" t="s">
        <v>12</v>
      </c>
      <c r="F26" s="16">
        <v>6</v>
      </c>
      <c r="G26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6" s="17">
        <v>4.1500000000000004</v>
      </c>
      <c r="I26" s="16">
        <v>5.5</v>
      </c>
      <c r="J26" s="17">
        <v>4.38</v>
      </c>
      <c r="K26" s="18">
        <f t="shared" si="1"/>
        <v>0</v>
      </c>
    </row>
    <row r="27" spans="1:15" x14ac:dyDescent="0.2">
      <c r="A27" s="3"/>
      <c r="B27" s="6">
        <v>28056</v>
      </c>
      <c r="C27" s="48" t="s">
        <v>20</v>
      </c>
      <c r="D27" s="16">
        <v>150</v>
      </c>
      <c r="E27" s="16" t="s">
        <v>12</v>
      </c>
      <c r="F27" s="16">
        <v>6</v>
      </c>
      <c r="G27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7" s="17">
        <v>3.59</v>
      </c>
      <c r="I27" s="16">
        <v>5.5</v>
      </c>
      <c r="J27" s="17">
        <v>3.79</v>
      </c>
      <c r="K27" s="18">
        <f t="shared" si="1"/>
        <v>0</v>
      </c>
    </row>
    <row r="28" spans="1:15" x14ac:dyDescent="0.2">
      <c r="A28" s="3"/>
      <c r="B28" s="6">
        <v>28104</v>
      </c>
      <c r="C28" s="48" t="s">
        <v>21</v>
      </c>
      <c r="D28" s="16">
        <v>200</v>
      </c>
      <c r="E28" s="16" t="s">
        <v>12</v>
      </c>
      <c r="F28" s="16">
        <v>6</v>
      </c>
      <c r="G28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8" s="17">
        <v>1.6</v>
      </c>
      <c r="I28" s="16">
        <v>5.5</v>
      </c>
      <c r="J28" s="17">
        <v>1.69</v>
      </c>
      <c r="K28" s="18">
        <f t="shared" si="1"/>
        <v>0</v>
      </c>
    </row>
    <row r="29" spans="1:15" x14ac:dyDescent="0.2">
      <c r="A29" s="3"/>
      <c r="B29" s="7">
        <v>20023</v>
      </c>
      <c r="C29" s="49" t="s">
        <v>22</v>
      </c>
      <c r="D29" s="20">
        <v>200</v>
      </c>
      <c r="E29" s="20" t="s">
        <v>12</v>
      </c>
      <c r="F29" s="20">
        <v>6</v>
      </c>
      <c r="G29" s="20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9" s="21">
        <v>2.8</v>
      </c>
      <c r="I29" s="20">
        <v>5.5</v>
      </c>
      <c r="J29" s="21">
        <v>2.95</v>
      </c>
      <c r="K29" s="22">
        <f t="shared" si="1"/>
        <v>0</v>
      </c>
    </row>
    <row r="30" spans="1:15" x14ac:dyDescent="0.2">
      <c r="A30" s="3"/>
      <c r="B30" s="4"/>
      <c r="C30" s="51"/>
      <c r="G30" s="25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30" s="26"/>
      <c r="J30" s="27" t="s">
        <v>13</v>
      </c>
      <c r="K30" s="26">
        <f>SUM(K22:K29)</f>
        <v>0</v>
      </c>
    </row>
    <row r="31" spans="1:15" x14ac:dyDescent="0.2">
      <c r="A31" s="3"/>
      <c r="B31" s="23" t="s">
        <v>23</v>
      </c>
      <c r="C31" s="51"/>
      <c r="G31" s="25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31" s="26"/>
      <c r="J31" s="26"/>
      <c r="K31" s="26"/>
    </row>
    <row r="32" spans="1:15" x14ac:dyDescent="0.2">
      <c r="A32" s="3"/>
      <c r="B32" s="5">
        <v>33121</v>
      </c>
      <c r="C32" s="47" t="s">
        <v>24</v>
      </c>
      <c r="D32" s="13">
        <v>1</v>
      </c>
      <c r="E32" s="13" t="s">
        <v>25</v>
      </c>
      <c r="F32" s="13">
        <v>10</v>
      </c>
      <c r="G32" s="13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32" s="14">
        <v>1.29</v>
      </c>
      <c r="I32" s="13">
        <v>5.5</v>
      </c>
      <c r="J32" s="14">
        <v>1.36</v>
      </c>
      <c r="K32" s="15">
        <f t="shared" ref="K32:K45" si="2">G32*J32</f>
        <v>0</v>
      </c>
    </row>
    <row r="33" spans="1:11" x14ac:dyDescent="0.2">
      <c r="A33" s="3"/>
      <c r="B33" s="6">
        <v>29485</v>
      </c>
      <c r="C33" s="48" t="s">
        <v>26</v>
      </c>
      <c r="D33" s="16">
        <v>1</v>
      </c>
      <c r="E33" s="16" t="s">
        <v>25</v>
      </c>
      <c r="F33" s="16">
        <v>12</v>
      </c>
      <c r="G33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33" s="17">
        <v>1.3</v>
      </c>
      <c r="I33" s="16">
        <v>5.5</v>
      </c>
      <c r="J33" s="17">
        <v>1.37</v>
      </c>
      <c r="K33" s="18">
        <f t="shared" si="2"/>
        <v>0</v>
      </c>
    </row>
    <row r="34" spans="1:11" x14ac:dyDescent="0.2">
      <c r="A34" s="3"/>
      <c r="B34" s="6">
        <v>31313</v>
      </c>
      <c r="C34" s="48" t="s">
        <v>27</v>
      </c>
      <c r="D34" s="16">
        <v>1</v>
      </c>
      <c r="E34" s="16" t="s">
        <v>25</v>
      </c>
      <c r="F34" s="16">
        <v>12</v>
      </c>
      <c r="G34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34" s="17">
        <v>1.3</v>
      </c>
      <c r="I34" s="16">
        <v>5.5</v>
      </c>
      <c r="J34" s="17">
        <v>1.37</v>
      </c>
      <c r="K34" s="18">
        <f t="shared" si="2"/>
        <v>0</v>
      </c>
    </row>
    <row r="35" spans="1:11" x14ac:dyDescent="0.2">
      <c r="A35" s="3"/>
      <c r="B35" s="6">
        <v>29483</v>
      </c>
      <c r="C35" s="48" t="s">
        <v>28</v>
      </c>
      <c r="D35" s="16">
        <v>1</v>
      </c>
      <c r="E35" s="16" t="s">
        <v>25</v>
      </c>
      <c r="F35" s="16">
        <v>12</v>
      </c>
      <c r="G35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35" s="17">
        <v>1.1499999999999999</v>
      </c>
      <c r="I35" s="16">
        <v>5.5</v>
      </c>
      <c r="J35" s="17">
        <v>1.21</v>
      </c>
      <c r="K35" s="18">
        <f t="shared" si="2"/>
        <v>0</v>
      </c>
    </row>
    <row r="36" spans="1:11" x14ac:dyDescent="0.2">
      <c r="A36" s="3"/>
      <c r="B36" s="6">
        <v>24167</v>
      </c>
      <c r="C36" s="48" t="s">
        <v>29</v>
      </c>
      <c r="D36" s="16">
        <v>1</v>
      </c>
      <c r="E36" s="16" t="s">
        <v>25</v>
      </c>
      <c r="F36" s="16">
        <v>6</v>
      </c>
      <c r="G36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36" s="17">
        <v>1.44</v>
      </c>
      <c r="I36" s="16">
        <v>5.5</v>
      </c>
      <c r="J36" s="17">
        <v>1.52</v>
      </c>
      <c r="K36" s="18">
        <f t="shared" si="2"/>
        <v>0</v>
      </c>
    </row>
    <row r="37" spans="1:11" x14ac:dyDescent="0.2">
      <c r="A37" s="3"/>
      <c r="B37" s="6">
        <v>24166</v>
      </c>
      <c r="C37" s="48" t="s">
        <v>30</v>
      </c>
      <c r="D37" s="16">
        <v>1</v>
      </c>
      <c r="E37" s="16" t="s">
        <v>25</v>
      </c>
      <c r="F37" s="16">
        <v>6</v>
      </c>
      <c r="G37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37" s="17">
        <v>1.22</v>
      </c>
      <c r="I37" s="16">
        <v>5.5</v>
      </c>
      <c r="J37" s="17">
        <v>1.29</v>
      </c>
      <c r="K37" s="18">
        <f t="shared" si="2"/>
        <v>0</v>
      </c>
    </row>
    <row r="38" spans="1:11" x14ac:dyDescent="0.2">
      <c r="A38" s="3"/>
      <c r="B38" s="6">
        <v>20822</v>
      </c>
      <c r="C38" s="48" t="s">
        <v>31</v>
      </c>
      <c r="D38" s="16">
        <v>1</v>
      </c>
      <c r="E38" s="16" t="s">
        <v>25</v>
      </c>
      <c r="F38" s="16">
        <v>6</v>
      </c>
      <c r="G38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38" s="17">
        <v>3.16</v>
      </c>
      <c r="I38" s="16">
        <v>5.5</v>
      </c>
      <c r="J38" s="17">
        <v>3.33</v>
      </c>
      <c r="K38" s="18">
        <f t="shared" si="2"/>
        <v>0</v>
      </c>
    </row>
    <row r="39" spans="1:11" x14ac:dyDescent="0.2">
      <c r="A39" s="3"/>
      <c r="B39" s="6">
        <v>29113</v>
      </c>
      <c r="C39" s="48" t="s">
        <v>32</v>
      </c>
      <c r="D39" s="16">
        <v>400</v>
      </c>
      <c r="E39" s="16" t="s">
        <v>33</v>
      </c>
      <c r="F39" s="16">
        <v>6</v>
      </c>
      <c r="G39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39" s="17">
        <v>1.6</v>
      </c>
      <c r="I39" s="16">
        <v>5.5</v>
      </c>
      <c r="J39" s="17">
        <v>1.69</v>
      </c>
      <c r="K39" s="18">
        <f t="shared" si="2"/>
        <v>0</v>
      </c>
    </row>
    <row r="40" spans="1:11" x14ac:dyDescent="0.2">
      <c r="A40" s="3"/>
      <c r="B40" s="6">
        <v>20702</v>
      </c>
      <c r="C40" s="48" t="s">
        <v>34</v>
      </c>
      <c r="D40" s="16">
        <v>20</v>
      </c>
      <c r="E40" s="16" t="s">
        <v>35</v>
      </c>
      <c r="F40" s="16">
        <v>15</v>
      </c>
      <c r="G40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40" s="17">
        <v>0.72</v>
      </c>
      <c r="I40" s="16">
        <v>5.5</v>
      </c>
      <c r="J40" s="17">
        <v>0.76</v>
      </c>
      <c r="K40" s="18">
        <f t="shared" si="2"/>
        <v>0</v>
      </c>
    </row>
    <row r="41" spans="1:11" x14ac:dyDescent="0.2">
      <c r="A41" s="3"/>
      <c r="B41" s="6">
        <v>34523</v>
      </c>
      <c r="C41" s="48" t="s">
        <v>36</v>
      </c>
      <c r="D41" s="16">
        <v>20</v>
      </c>
      <c r="E41" s="16" t="s">
        <v>35</v>
      </c>
      <c r="F41" s="16">
        <v>15</v>
      </c>
      <c r="G41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41" s="17">
        <v>0.72</v>
      </c>
      <c r="I41" s="16">
        <v>5.5</v>
      </c>
      <c r="J41" s="17">
        <v>0.76</v>
      </c>
      <c r="K41" s="18">
        <f t="shared" si="2"/>
        <v>0</v>
      </c>
    </row>
    <row r="42" spans="1:11" x14ac:dyDescent="0.2">
      <c r="A42" s="3"/>
      <c r="B42" s="6">
        <v>34524</v>
      </c>
      <c r="C42" s="48" t="s">
        <v>37</v>
      </c>
      <c r="D42" s="16">
        <v>20</v>
      </c>
      <c r="E42" s="16" t="s">
        <v>35</v>
      </c>
      <c r="F42" s="16">
        <v>14</v>
      </c>
      <c r="G42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42" s="17">
        <v>0.66</v>
      </c>
      <c r="I42" s="16">
        <v>5.5</v>
      </c>
      <c r="J42" s="17">
        <v>0.7</v>
      </c>
      <c r="K42" s="18">
        <f t="shared" si="2"/>
        <v>0</v>
      </c>
    </row>
    <row r="43" spans="1:11" x14ac:dyDescent="0.2">
      <c r="A43" s="3"/>
      <c r="B43" s="6">
        <v>28366</v>
      </c>
      <c r="C43" s="48" t="s">
        <v>38</v>
      </c>
      <c r="D43" s="16">
        <v>20</v>
      </c>
      <c r="E43" s="16" t="s">
        <v>35</v>
      </c>
      <c r="F43" s="16">
        <v>15</v>
      </c>
      <c r="G43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43" s="17">
        <v>0.72</v>
      </c>
      <c r="I43" s="16">
        <v>5.5</v>
      </c>
      <c r="J43" s="17">
        <v>0.76</v>
      </c>
      <c r="K43" s="18">
        <f t="shared" si="2"/>
        <v>0</v>
      </c>
    </row>
    <row r="44" spans="1:11" x14ac:dyDescent="0.2">
      <c r="A44" s="3"/>
      <c r="B44" s="6">
        <v>28220</v>
      </c>
      <c r="C44" s="48" t="s">
        <v>39</v>
      </c>
      <c r="D44" s="16" t="s">
        <v>40</v>
      </c>
      <c r="E44" s="16" t="s">
        <v>35</v>
      </c>
      <c r="F44" s="16">
        <v>8</v>
      </c>
      <c r="G44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44" s="17">
        <v>4.1500000000000004</v>
      </c>
      <c r="I44" s="16">
        <v>5.5</v>
      </c>
      <c r="J44" s="17">
        <v>4.38</v>
      </c>
      <c r="K44" s="18">
        <f t="shared" si="2"/>
        <v>0</v>
      </c>
    </row>
    <row r="45" spans="1:11" x14ac:dyDescent="0.2">
      <c r="A45" s="3"/>
      <c r="B45" s="7">
        <v>30802</v>
      </c>
      <c r="C45" s="49" t="s">
        <v>41</v>
      </c>
      <c r="D45" s="20">
        <v>25</v>
      </c>
      <c r="E45" s="20" t="s">
        <v>35</v>
      </c>
      <c r="F45" s="20">
        <v>24</v>
      </c>
      <c r="G45" s="20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45" s="21">
        <v>1.32</v>
      </c>
      <c r="I45" s="20">
        <v>5.5</v>
      </c>
      <c r="J45" s="21">
        <v>1.39</v>
      </c>
      <c r="K45" s="22">
        <f t="shared" si="2"/>
        <v>0</v>
      </c>
    </row>
    <row r="46" spans="1:11" x14ac:dyDescent="0.2">
      <c r="A46" s="4"/>
      <c r="B46" s="4"/>
      <c r="C46" s="51"/>
      <c r="G46" s="25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46" s="26"/>
      <c r="J46" s="27" t="s">
        <v>13</v>
      </c>
      <c r="K46" s="26">
        <f>SUM(K32:K45)</f>
        <v>0</v>
      </c>
    </row>
    <row r="47" spans="1:11" x14ac:dyDescent="0.2">
      <c r="A47" s="3"/>
      <c r="B47" s="23" t="s">
        <v>42</v>
      </c>
      <c r="C47" s="50"/>
      <c r="D47" s="28"/>
      <c r="E47" s="28"/>
      <c r="F47" s="28"/>
      <c r="G47" s="28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47" s="27"/>
      <c r="I47" s="28"/>
      <c r="J47" s="27"/>
      <c r="K47" s="27"/>
    </row>
    <row r="48" spans="1:11" x14ac:dyDescent="0.2">
      <c r="A48" s="3"/>
      <c r="B48" s="5">
        <v>23721</v>
      </c>
      <c r="C48" s="47" t="s">
        <v>43</v>
      </c>
      <c r="D48" s="13">
        <v>100</v>
      </c>
      <c r="E48" s="13" t="s">
        <v>12</v>
      </c>
      <c r="F48" s="13">
        <v>10</v>
      </c>
      <c r="G48" s="13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48" s="14">
        <v>1.28</v>
      </c>
      <c r="I48" s="13">
        <v>20</v>
      </c>
      <c r="J48" s="14">
        <v>1.54</v>
      </c>
      <c r="K48" s="15">
        <f t="shared" ref="K48:K53" si="3">G48*J48</f>
        <v>0</v>
      </c>
    </row>
    <row r="49" spans="1:11" x14ac:dyDescent="0.2">
      <c r="A49" s="3"/>
      <c r="B49" s="6">
        <v>29574</v>
      </c>
      <c r="C49" s="48" t="s">
        <v>44</v>
      </c>
      <c r="D49" s="16">
        <v>100</v>
      </c>
      <c r="E49" s="16" t="s">
        <v>12</v>
      </c>
      <c r="F49" s="16">
        <v>10</v>
      </c>
      <c r="G49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49" s="17">
        <v>1.61</v>
      </c>
      <c r="I49" s="16">
        <v>20</v>
      </c>
      <c r="J49" s="17">
        <v>1.93</v>
      </c>
      <c r="K49" s="18">
        <f t="shared" si="3"/>
        <v>0</v>
      </c>
    </row>
    <row r="50" spans="1:11" x14ac:dyDescent="0.2">
      <c r="A50" s="3"/>
      <c r="B50" s="6">
        <v>23732</v>
      </c>
      <c r="C50" s="48" t="s">
        <v>45</v>
      </c>
      <c r="D50" s="16">
        <v>100</v>
      </c>
      <c r="E50" s="16" t="s">
        <v>12</v>
      </c>
      <c r="F50" s="16">
        <v>10</v>
      </c>
      <c r="G50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50" s="17">
        <v>1.28</v>
      </c>
      <c r="I50" s="16">
        <v>5.5</v>
      </c>
      <c r="J50" s="17">
        <v>1.35</v>
      </c>
      <c r="K50" s="18">
        <f t="shared" si="3"/>
        <v>0</v>
      </c>
    </row>
    <row r="51" spans="1:11" x14ac:dyDescent="0.2">
      <c r="A51" s="3"/>
      <c r="B51" s="6">
        <v>29913</v>
      </c>
      <c r="C51" s="48" t="s">
        <v>46</v>
      </c>
      <c r="D51" s="16">
        <v>100</v>
      </c>
      <c r="E51" s="16" t="s">
        <v>12</v>
      </c>
      <c r="F51" s="16">
        <v>10</v>
      </c>
      <c r="G51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51" s="17">
        <v>1.54</v>
      </c>
      <c r="I51" s="16">
        <v>5.5</v>
      </c>
      <c r="J51" s="17">
        <v>1.62</v>
      </c>
      <c r="K51" s="18">
        <f t="shared" si="3"/>
        <v>0</v>
      </c>
    </row>
    <row r="52" spans="1:11" x14ac:dyDescent="0.2">
      <c r="A52" s="3"/>
      <c r="B52" s="6">
        <v>28439</v>
      </c>
      <c r="C52" s="48" t="s">
        <v>47</v>
      </c>
      <c r="D52" s="16">
        <v>100</v>
      </c>
      <c r="E52" s="16" t="s">
        <v>12</v>
      </c>
      <c r="F52" s="16">
        <v>10</v>
      </c>
      <c r="G52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52" s="17">
        <v>1.61</v>
      </c>
      <c r="I52" s="16">
        <v>20</v>
      </c>
      <c r="J52" s="17">
        <v>1.93</v>
      </c>
      <c r="K52" s="18">
        <f t="shared" si="3"/>
        <v>0</v>
      </c>
    </row>
    <row r="53" spans="1:11" x14ac:dyDescent="0.2">
      <c r="A53" s="3"/>
      <c r="B53" s="7">
        <v>32670</v>
      </c>
      <c r="C53" s="49" t="s">
        <v>48</v>
      </c>
      <c r="D53" s="20">
        <v>1</v>
      </c>
      <c r="E53" s="20" t="s">
        <v>2</v>
      </c>
      <c r="F53" s="20">
        <v>6</v>
      </c>
      <c r="G53" s="20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53" s="21">
        <v>10.65</v>
      </c>
      <c r="I53" s="20">
        <v>5.5</v>
      </c>
      <c r="J53" s="21">
        <v>11.24</v>
      </c>
      <c r="K53" s="22">
        <f t="shared" si="3"/>
        <v>0</v>
      </c>
    </row>
    <row r="54" spans="1:11" x14ac:dyDescent="0.2">
      <c r="A54" s="3"/>
      <c r="B54" s="4"/>
      <c r="C54" s="51"/>
      <c r="G54" s="25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54" s="26"/>
      <c r="J54" s="27" t="s">
        <v>13</v>
      </c>
      <c r="K54" s="26">
        <f>SUM(K48:K53)</f>
        <v>0</v>
      </c>
    </row>
    <row r="55" spans="1:11" x14ac:dyDescent="0.2">
      <c r="A55" s="3"/>
      <c r="B55" s="23" t="s">
        <v>49</v>
      </c>
      <c r="C55" s="51"/>
      <c r="G55" s="25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55" s="26"/>
      <c r="J55" s="26"/>
      <c r="K55" s="26"/>
    </row>
    <row r="56" spans="1:11" x14ac:dyDescent="0.2">
      <c r="A56" s="3"/>
      <c r="B56" s="5">
        <v>26776</v>
      </c>
      <c r="C56" s="47" t="s">
        <v>50</v>
      </c>
      <c r="D56" s="13">
        <v>270</v>
      </c>
      <c r="E56" s="13" t="s">
        <v>12</v>
      </c>
      <c r="F56" s="13">
        <v>12</v>
      </c>
      <c r="G56" s="13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56" s="14">
        <v>2.2200000000000002</v>
      </c>
      <c r="I56" s="13">
        <v>5.5</v>
      </c>
      <c r="J56" s="14">
        <v>2.34</v>
      </c>
      <c r="K56" s="15">
        <f t="shared" ref="K56:K65" si="4">G56*J56</f>
        <v>0</v>
      </c>
    </row>
    <row r="57" spans="1:11" x14ac:dyDescent="0.2">
      <c r="A57" s="3"/>
      <c r="B57" s="6">
        <v>34711</v>
      </c>
      <c r="C57" s="48" t="s">
        <v>51</v>
      </c>
      <c r="D57" s="16">
        <v>280</v>
      </c>
      <c r="E57" s="16" t="s">
        <v>12</v>
      </c>
      <c r="F57" s="16">
        <v>8</v>
      </c>
      <c r="G57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57" s="17">
        <v>2.61</v>
      </c>
      <c r="I57" s="16">
        <v>5.5</v>
      </c>
      <c r="J57" s="17">
        <v>2.75</v>
      </c>
      <c r="K57" s="18">
        <f t="shared" si="4"/>
        <v>0</v>
      </c>
    </row>
    <row r="58" spans="1:11" x14ac:dyDescent="0.2">
      <c r="A58" s="3"/>
      <c r="B58" s="6">
        <v>30817</v>
      </c>
      <c r="C58" s="48" t="s">
        <v>52</v>
      </c>
      <c r="D58" s="16">
        <v>750</v>
      </c>
      <c r="E58" s="16" t="s">
        <v>12</v>
      </c>
      <c r="F58" s="16">
        <v>6</v>
      </c>
      <c r="G58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58" s="17">
        <v>11.16</v>
      </c>
      <c r="I58" s="16">
        <v>5.5</v>
      </c>
      <c r="J58" s="17">
        <v>11.77</v>
      </c>
      <c r="K58" s="18">
        <f t="shared" si="4"/>
        <v>0</v>
      </c>
    </row>
    <row r="59" spans="1:11" x14ac:dyDescent="0.2">
      <c r="A59" s="3"/>
      <c r="B59" s="6">
        <v>20209</v>
      </c>
      <c r="C59" s="48" t="s">
        <v>53</v>
      </c>
      <c r="D59" s="16">
        <v>700</v>
      </c>
      <c r="E59" s="16" t="s">
        <v>12</v>
      </c>
      <c r="F59" s="16">
        <v>6</v>
      </c>
      <c r="G59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59" s="17">
        <v>19.350000000000001</v>
      </c>
      <c r="I59" s="16">
        <v>5.5</v>
      </c>
      <c r="J59" s="17">
        <v>20.41</v>
      </c>
      <c r="K59" s="18">
        <f t="shared" si="4"/>
        <v>0</v>
      </c>
    </row>
    <row r="60" spans="1:11" x14ac:dyDescent="0.2">
      <c r="A60" s="3"/>
      <c r="B60" s="6">
        <v>20343</v>
      </c>
      <c r="C60" s="48" t="s">
        <v>54</v>
      </c>
      <c r="D60" s="16">
        <v>700</v>
      </c>
      <c r="E60" s="16" t="s">
        <v>12</v>
      </c>
      <c r="F60" s="16">
        <v>6</v>
      </c>
      <c r="G60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60" s="17">
        <v>7.2</v>
      </c>
      <c r="I60" s="16">
        <v>5.5</v>
      </c>
      <c r="J60" s="17">
        <v>7.6</v>
      </c>
      <c r="K60" s="18">
        <f t="shared" si="4"/>
        <v>0</v>
      </c>
    </row>
    <row r="61" spans="1:11" x14ac:dyDescent="0.2">
      <c r="A61" s="3"/>
      <c r="B61" s="6">
        <v>32787</v>
      </c>
      <c r="C61" s="48" t="s">
        <v>55</v>
      </c>
      <c r="D61" s="16">
        <v>750</v>
      </c>
      <c r="E61" s="16" t="s">
        <v>12</v>
      </c>
      <c r="F61" s="16">
        <v>6</v>
      </c>
      <c r="G61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61" s="17">
        <v>6.6</v>
      </c>
      <c r="I61" s="16">
        <v>5.5</v>
      </c>
      <c r="J61" s="17">
        <v>6.96</v>
      </c>
      <c r="K61" s="18">
        <f t="shared" si="4"/>
        <v>0</v>
      </c>
    </row>
    <row r="62" spans="1:11" x14ac:dyDescent="0.2">
      <c r="A62" s="3"/>
      <c r="B62" s="6">
        <v>28858</v>
      </c>
      <c r="C62" s="48" t="s">
        <v>56</v>
      </c>
      <c r="D62" s="16">
        <v>200</v>
      </c>
      <c r="E62" s="16" t="s">
        <v>12</v>
      </c>
      <c r="F62" s="16">
        <v>6</v>
      </c>
      <c r="G62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62" s="17">
        <v>3.66</v>
      </c>
      <c r="I62" s="16">
        <v>5.5</v>
      </c>
      <c r="J62" s="17">
        <v>3.86</v>
      </c>
      <c r="K62" s="18">
        <f t="shared" si="4"/>
        <v>0</v>
      </c>
    </row>
    <row r="63" spans="1:11" x14ac:dyDescent="0.2">
      <c r="A63" s="3"/>
      <c r="B63" s="6">
        <v>28857</v>
      </c>
      <c r="C63" s="48" t="s">
        <v>57</v>
      </c>
      <c r="D63" s="16">
        <v>400</v>
      </c>
      <c r="E63" s="16" t="s">
        <v>12</v>
      </c>
      <c r="F63" s="16">
        <v>6</v>
      </c>
      <c r="G63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63" s="17">
        <v>3.84</v>
      </c>
      <c r="I63" s="16">
        <v>5.5</v>
      </c>
      <c r="J63" s="17">
        <v>4.05</v>
      </c>
      <c r="K63" s="18">
        <f t="shared" si="4"/>
        <v>0</v>
      </c>
    </row>
    <row r="64" spans="1:11" x14ac:dyDescent="0.2">
      <c r="A64" s="3"/>
      <c r="B64" s="6">
        <v>32743</v>
      </c>
      <c r="C64" s="48" t="s">
        <v>58</v>
      </c>
      <c r="D64" s="16">
        <v>5</v>
      </c>
      <c r="E64" s="16" t="s">
        <v>2</v>
      </c>
      <c r="F64" s="16">
        <v>1</v>
      </c>
      <c r="G64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64" s="17">
        <v>22.4</v>
      </c>
      <c r="I64" s="16">
        <v>5.5</v>
      </c>
      <c r="J64" s="17">
        <v>23.63</v>
      </c>
      <c r="K64" s="18">
        <f t="shared" si="4"/>
        <v>0</v>
      </c>
    </row>
    <row r="65" spans="1:11" x14ac:dyDescent="0.2">
      <c r="A65" s="3"/>
      <c r="B65" s="7">
        <v>32745</v>
      </c>
      <c r="C65" s="49" t="s">
        <v>59</v>
      </c>
      <c r="D65" s="20">
        <v>5</v>
      </c>
      <c r="E65" s="20" t="s">
        <v>2</v>
      </c>
      <c r="F65" s="20">
        <v>1</v>
      </c>
      <c r="G65" s="20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65" s="21">
        <v>9.6</v>
      </c>
      <c r="I65" s="20">
        <v>5.5</v>
      </c>
      <c r="J65" s="21">
        <v>10.130000000000001</v>
      </c>
      <c r="K65" s="22">
        <f t="shared" si="4"/>
        <v>0</v>
      </c>
    </row>
    <row r="66" spans="1:11" x14ac:dyDescent="0.2">
      <c r="A66" s="3"/>
      <c r="B66" s="29"/>
      <c r="C66" s="51"/>
      <c r="G66" s="25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66" s="26"/>
      <c r="J66" s="27" t="s">
        <v>13</v>
      </c>
      <c r="K66" s="26">
        <f>SUM(K56:K65)</f>
        <v>0</v>
      </c>
    </row>
    <row r="67" spans="1:11" x14ac:dyDescent="0.2">
      <c r="A67" s="3"/>
      <c r="B67" s="23" t="s">
        <v>60</v>
      </c>
      <c r="C67" s="51"/>
      <c r="G67" s="25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67" s="26"/>
      <c r="J67" s="26"/>
      <c r="K67" s="26"/>
    </row>
    <row r="68" spans="1:11" x14ac:dyDescent="0.2">
      <c r="A68" s="3"/>
      <c r="B68" s="5">
        <v>31806</v>
      </c>
      <c r="C68" s="47" t="s">
        <v>61</v>
      </c>
      <c r="D68" s="13">
        <v>100</v>
      </c>
      <c r="E68" s="13" t="s">
        <v>12</v>
      </c>
      <c r="F68" s="13">
        <v>5</v>
      </c>
      <c r="G68" s="13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68" s="14">
        <v>4.53</v>
      </c>
      <c r="I68" s="13">
        <v>5.5</v>
      </c>
      <c r="J68" s="14">
        <v>4.78</v>
      </c>
      <c r="K68" s="15">
        <f t="shared" ref="K68:K76" si="5">G68*J68</f>
        <v>0</v>
      </c>
    </row>
    <row r="69" spans="1:11" x14ac:dyDescent="0.2">
      <c r="A69" s="3"/>
      <c r="B69" s="6">
        <v>31759</v>
      </c>
      <c r="C69" s="48" t="s">
        <v>62</v>
      </c>
      <c r="D69" s="16">
        <v>100</v>
      </c>
      <c r="E69" s="16" t="s">
        <v>12</v>
      </c>
      <c r="F69" s="16">
        <v>5</v>
      </c>
      <c r="G69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69" s="17">
        <v>5.38</v>
      </c>
      <c r="I69" s="16">
        <v>5.5</v>
      </c>
      <c r="J69" s="17">
        <v>5.68</v>
      </c>
      <c r="K69" s="18">
        <f t="shared" si="5"/>
        <v>0</v>
      </c>
    </row>
    <row r="70" spans="1:11" x14ac:dyDescent="0.2">
      <c r="A70" s="3"/>
      <c r="B70" s="6">
        <v>31347</v>
      </c>
      <c r="C70" s="48" t="s">
        <v>63</v>
      </c>
      <c r="D70" s="16">
        <v>100</v>
      </c>
      <c r="E70" s="16" t="s">
        <v>12</v>
      </c>
      <c r="F70" s="16">
        <v>5</v>
      </c>
      <c r="G70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70" s="17">
        <v>4.79</v>
      </c>
      <c r="I70" s="16">
        <v>5.5</v>
      </c>
      <c r="J70" s="17">
        <v>5.05</v>
      </c>
      <c r="K70" s="18">
        <f t="shared" si="5"/>
        <v>0</v>
      </c>
    </row>
    <row r="71" spans="1:11" x14ac:dyDescent="0.2">
      <c r="A71" s="3"/>
      <c r="B71" s="6">
        <v>31626</v>
      </c>
      <c r="C71" s="48" t="s">
        <v>64</v>
      </c>
      <c r="D71" s="16">
        <v>100</v>
      </c>
      <c r="E71" s="16" t="s">
        <v>12</v>
      </c>
      <c r="F71" s="16">
        <v>5</v>
      </c>
      <c r="G71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71" s="17">
        <v>4.04</v>
      </c>
      <c r="I71" s="16">
        <v>5.5</v>
      </c>
      <c r="J71" s="17">
        <v>4.26</v>
      </c>
      <c r="K71" s="18">
        <f t="shared" si="5"/>
        <v>0</v>
      </c>
    </row>
    <row r="72" spans="1:11" x14ac:dyDescent="0.2">
      <c r="A72" s="3"/>
      <c r="B72" s="6">
        <v>31612</v>
      </c>
      <c r="C72" s="48" t="s">
        <v>65</v>
      </c>
      <c r="D72" s="16">
        <v>100</v>
      </c>
      <c r="E72" s="16" t="s">
        <v>12</v>
      </c>
      <c r="F72" s="16">
        <v>5</v>
      </c>
      <c r="G72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72" s="17">
        <v>3.97</v>
      </c>
      <c r="I72" s="16">
        <v>5.5</v>
      </c>
      <c r="J72" s="17">
        <v>4.1900000000000004</v>
      </c>
      <c r="K72" s="18">
        <f t="shared" si="5"/>
        <v>0</v>
      </c>
    </row>
    <row r="73" spans="1:11" x14ac:dyDescent="0.2">
      <c r="A73" s="3"/>
      <c r="B73" s="6">
        <v>31355</v>
      </c>
      <c r="C73" s="48" t="s">
        <v>66</v>
      </c>
      <c r="D73" s="16">
        <v>100</v>
      </c>
      <c r="E73" s="16" t="s">
        <v>12</v>
      </c>
      <c r="F73" s="16">
        <v>5</v>
      </c>
      <c r="G73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73" s="17">
        <v>4.1399999999999997</v>
      </c>
      <c r="I73" s="16">
        <v>5.5</v>
      </c>
      <c r="J73" s="17">
        <v>4.37</v>
      </c>
      <c r="K73" s="18">
        <f t="shared" si="5"/>
        <v>0</v>
      </c>
    </row>
    <row r="74" spans="1:11" x14ac:dyDescent="0.2">
      <c r="A74" s="3"/>
      <c r="B74" s="6">
        <v>31353</v>
      </c>
      <c r="C74" s="48" t="s">
        <v>67</v>
      </c>
      <c r="D74" s="16">
        <v>100</v>
      </c>
      <c r="E74" s="16" t="s">
        <v>12</v>
      </c>
      <c r="F74" s="16">
        <v>5</v>
      </c>
      <c r="G74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74" s="17">
        <v>3.11</v>
      </c>
      <c r="I74" s="16">
        <v>5.5</v>
      </c>
      <c r="J74" s="17">
        <v>3.28</v>
      </c>
      <c r="K74" s="18">
        <f t="shared" si="5"/>
        <v>0</v>
      </c>
    </row>
    <row r="75" spans="1:11" x14ac:dyDescent="0.2">
      <c r="A75" s="3"/>
      <c r="B75" s="6">
        <v>31958</v>
      </c>
      <c r="C75" s="48" t="s">
        <v>68</v>
      </c>
      <c r="D75" s="16">
        <v>100</v>
      </c>
      <c r="E75" s="16" t="s">
        <v>12</v>
      </c>
      <c r="F75" s="16">
        <v>5</v>
      </c>
      <c r="G75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75" s="17">
        <v>3.64</v>
      </c>
      <c r="I75" s="16">
        <v>5.5</v>
      </c>
      <c r="J75" s="17">
        <v>3.84</v>
      </c>
      <c r="K75" s="18">
        <f t="shared" si="5"/>
        <v>0</v>
      </c>
    </row>
    <row r="76" spans="1:11" x14ac:dyDescent="0.2">
      <c r="A76" s="3"/>
      <c r="B76" s="7">
        <v>27745</v>
      </c>
      <c r="C76" s="49" t="s">
        <v>69</v>
      </c>
      <c r="D76" s="20">
        <v>100</v>
      </c>
      <c r="E76" s="20" t="s">
        <v>12</v>
      </c>
      <c r="F76" s="20">
        <v>6</v>
      </c>
      <c r="G76" s="20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76" s="21">
        <v>2.35</v>
      </c>
      <c r="I76" s="20">
        <v>5.5</v>
      </c>
      <c r="J76" s="21">
        <v>2.48</v>
      </c>
      <c r="K76" s="22">
        <f t="shared" si="5"/>
        <v>0</v>
      </c>
    </row>
    <row r="77" spans="1:11" x14ac:dyDescent="0.2">
      <c r="A77" s="3"/>
      <c r="B77" s="23"/>
      <c r="C77" s="50"/>
      <c r="D77" s="24"/>
      <c r="E77" s="24"/>
      <c r="F77" s="24"/>
      <c r="G77" s="25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77" s="26"/>
      <c r="I77" s="24"/>
      <c r="J77" s="27" t="s">
        <v>13</v>
      </c>
      <c r="K77" s="26">
        <f>SUM(K68:K76)</f>
        <v>0</v>
      </c>
    </row>
    <row r="78" spans="1:11" x14ac:dyDescent="0.2">
      <c r="A78" s="3"/>
      <c r="B78" s="23" t="s">
        <v>70</v>
      </c>
      <c r="C78" s="51"/>
      <c r="G78" s="25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78" s="26"/>
      <c r="J78" s="26"/>
      <c r="K78" s="26"/>
    </row>
    <row r="79" spans="1:11" x14ac:dyDescent="0.2">
      <c r="A79" s="3"/>
      <c r="B79" s="5">
        <v>23597</v>
      </c>
      <c r="C79" s="47" t="s">
        <v>71</v>
      </c>
      <c r="D79" s="13">
        <v>700</v>
      </c>
      <c r="E79" s="13" t="s">
        <v>12</v>
      </c>
      <c r="F79" s="13">
        <v>6</v>
      </c>
      <c r="G79" s="13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79" s="14">
        <v>2.79</v>
      </c>
      <c r="I79" s="13">
        <v>5.5</v>
      </c>
      <c r="J79" s="14">
        <v>2.94</v>
      </c>
      <c r="K79" s="15">
        <f t="shared" ref="K79:K96" si="6">G79*J79</f>
        <v>0</v>
      </c>
    </row>
    <row r="80" spans="1:11" x14ac:dyDescent="0.2">
      <c r="A80" s="3"/>
      <c r="B80" s="6">
        <v>30081</v>
      </c>
      <c r="C80" s="48" t="s">
        <v>72</v>
      </c>
      <c r="D80" s="16">
        <v>1.075</v>
      </c>
      <c r="E80" s="16" t="s">
        <v>2</v>
      </c>
      <c r="F80" s="16">
        <v>6</v>
      </c>
      <c r="G80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80" s="17">
        <v>3.65</v>
      </c>
      <c r="I80" s="16">
        <v>5.5</v>
      </c>
      <c r="J80" s="17">
        <v>3.85</v>
      </c>
      <c r="K80" s="18">
        <f t="shared" si="6"/>
        <v>0</v>
      </c>
    </row>
    <row r="81" spans="1:11" x14ac:dyDescent="0.2">
      <c r="A81" s="3"/>
      <c r="B81" s="6">
        <v>30082</v>
      </c>
      <c r="C81" s="48" t="s">
        <v>73</v>
      </c>
      <c r="D81" s="16">
        <v>1.075</v>
      </c>
      <c r="E81" s="16" t="s">
        <v>2</v>
      </c>
      <c r="F81" s="16">
        <v>6</v>
      </c>
      <c r="G81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81" s="17">
        <v>3.82</v>
      </c>
      <c r="I81" s="16">
        <v>5.5</v>
      </c>
      <c r="J81" s="17">
        <v>4.03</v>
      </c>
      <c r="K81" s="18">
        <f t="shared" si="6"/>
        <v>0</v>
      </c>
    </row>
    <row r="82" spans="1:11" x14ac:dyDescent="0.2">
      <c r="A82" s="3"/>
      <c r="B82" s="6">
        <v>30082</v>
      </c>
      <c r="C82" s="48" t="s">
        <v>74</v>
      </c>
      <c r="D82" s="16">
        <v>1.075</v>
      </c>
      <c r="E82" s="16" t="s">
        <v>2</v>
      </c>
      <c r="F82" s="16">
        <v>6</v>
      </c>
      <c r="G82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82" s="17">
        <v>4.03</v>
      </c>
      <c r="I82" s="16">
        <v>5.5</v>
      </c>
      <c r="J82" s="17">
        <v>4.25</v>
      </c>
      <c r="K82" s="18">
        <f t="shared" si="6"/>
        <v>0</v>
      </c>
    </row>
    <row r="83" spans="1:11" x14ac:dyDescent="0.2">
      <c r="A83" s="3"/>
      <c r="B83" s="6">
        <v>23968</v>
      </c>
      <c r="C83" s="48" t="s">
        <v>75</v>
      </c>
      <c r="D83" s="16">
        <v>1.075</v>
      </c>
      <c r="E83" s="16" t="s">
        <v>2</v>
      </c>
      <c r="F83" s="16">
        <v>6</v>
      </c>
      <c r="G83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83" s="17">
        <v>3.51</v>
      </c>
      <c r="I83" s="16">
        <v>5.5</v>
      </c>
      <c r="J83" s="17">
        <v>3.7</v>
      </c>
      <c r="K83" s="18">
        <f t="shared" si="6"/>
        <v>0</v>
      </c>
    </row>
    <row r="84" spans="1:11" x14ac:dyDescent="0.2">
      <c r="A84" s="3"/>
      <c r="B84" s="6">
        <v>20982</v>
      </c>
      <c r="C84" s="48" t="s">
        <v>76</v>
      </c>
      <c r="D84" s="16">
        <v>2.5</v>
      </c>
      <c r="E84" s="16" t="s">
        <v>2</v>
      </c>
      <c r="F84" s="16">
        <v>1</v>
      </c>
      <c r="G84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84" s="17">
        <v>43.65</v>
      </c>
      <c r="I84" s="16">
        <v>5.5</v>
      </c>
      <c r="J84" s="17">
        <v>46.05</v>
      </c>
      <c r="K84" s="18">
        <f t="shared" si="6"/>
        <v>0</v>
      </c>
    </row>
    <row r="85" spans="1:11" x14ac:dyDescent="0.2">
      <c r="A85" s="3"/>
      <c r="B85" s="6">
        <v>23312</v>
      </c>
      <c r="C85" s="48" t="s">
        <v>77</v>
      </c>
      <c r="D85" s="16">
        <v>11</v>
      </c>
      <c r="E85" s="16" t="s">
        <v>12</v>
      </c>
      <c r="F85" s="16">
        <v>30</v>
      </c>
      <c r="G85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85" s="17">
        <v>0.67</v>
      </c>
      <c r="I85" s="16">
        <v>5.5</v>
      </c>
      <c r="J85" s="17">
        <v>0.71</v>
      </c>
      <c r="K85" s="18">
        <f t="shared" si="6"/>
        <v>0</v>
      </c>
    </row>
    <row r="86" spans="1:11" x14ac:dyDescent="0.2">
      <c r="A86" s="3"/>
      <c r="B86" s="6">
        <v>22380</v>
      </c>
      <c r="C86" s="48" t="s">
        <v>78</v>
      </c>
      <c r="D86" s="16">
        <v>50</v>
      </c>
      <c r="E86" s="16" t="s">
        <v>33</v>
      </c>
      <c r="F86" s="16">
        <v>3</v>
      </c>
      <c r="G86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86" s="17">
        <v>2.16</v>
      </c>
      <c r="I86" s="16">
        <v>5.5</v>
      </c>
      <c r="J86" s="17">
        <v>2.2799999999999998</v>
      </c>
      <c r="K86" s="18">
        <f t="shared" si="6"/>
        <v>0</v>
      </c>
    </row>
    <row r="87" spans="1:11" x14ac:dyDescent="0.2">
      <c r="A87" s="3"/>
      <c r="B87" s="6">
        <v>24123</v>
      </c>
      <c r="C87" s="48" t="s">
        <v>79</v>
      </c>
      <c r="D87" s="16">
        <v>25</v>
      </c>
      <c r="E87" s="16" t="s">
        <v>2</v>
      </c>
      <c r="F87" s="16">
        <v>1</v>
      </c>
      <c r="G87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87" s="17">
        <v>46.88</v>
      </c>
      <c r="I87" s="16">
        <v>5.5</v>
      </c>
      <c r="J87" s="17">
        <v>49.46</v>
      </c>
      <c r="K87" s="18">
        <f t="shared" si="6"/>
        <v>0</v>
      </c>
    </row>
    <row r="88" spans="1:11" x14ac:dyDescent="0.2">
      <c r="A88" s="3"/>
      <c r="B88" s="6">
        <v>27097</v>
      </c>
      <c r="C88" s="48" t="s">
        <v>80</v>
      </c>
      <c r="D88" s="16">
        <v>25</v>
      </c>
      <c r="E88" s="16" t="s">
        <v>2</v>
      </c>
      <c r="F88" s="16">
        <v>1</v>
      </c>
      <c r="G88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88" s="17">
        <v>64.69</v>
      </c>
      <c r="I88" s="16">
        <v>5.5</v>
      </c>
      <c r="J88" s="17">
        <v>68.25</v>
      </c>
      <c r="K88" s="18">
        <f t="shared" si="6"/>
        <v>0</v>
      </c>
    </row>
    <row r="89" spans="1:11" x14ac:dyDescent="0.2">
      <c r="A89" s="3"/>
      <c r="B89" s="6">
        <v>34796</v>
      </c>
      <c r="C89" s="48" t="s">
        <v>81</v>
      </c>
      <c r="D89" s="16">
        <v>5</v>
      </c>
      <c r="E89" s="16" t="s">
        <v>2</v>
      </c>
      <c r="F89" s="16">
        <v>1</v>
      </c>
      <c r="G89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89" s="17">
        <v>20.72</v>
      </c>
      <c r="I89" s="16">
        <v>5.5</v>
      </c>
      <c r="J89" s="17">
        <v>21.86</v>
      </c>
      <c r="K89" s="18">
        <f t="shared" si="6"/>
        <v>0</v>
      </c>
    </row>
    <row r="90" spans="1:11" x14ac:dyDescent="0.2">
      <c r="A90" s="3"/>
      <c r="B90" s="6">
        <v>23618</v>
      </c>
      <c r="C90" s="48" t="s">
        <v>82</v>
      </c>
      <c r="D90" s="16">
        <v>10</v>
      </c>
      <c r="E90" s="16" t="s">
        <v>2</v>
      </c>
      <c r="F90" s="16">
        <v>1</v>
      </c>
      <c r="G90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90" s="17">
        <v>36.5</v>
      </c>
      <c r="I90" s="16">
        <v>5.5</v>
      </c>
      <c r="J90" s="17">
        <v>38.51</v>
      </c>
      <c r="K90" s="18">
        <f t="shared" si="6"/>
        <v>0</v>
      </c>
    </row>
    <row r="91" spans="1:11" x14ac:dyDescent="0.2">
      <c r="A91" s="3"/>
      <c r="B91" s="6">
        <v>27248</v>
      </c>
      <c r="C91" s="48" t="s">
        <v>83</v>
      </c>
      <c r="D91" s="16">
        <v>50</v>
      </c>
      <c r="E91" s="16" t="s">
        <v>35</v>
      </c>
      <c r="F91" s="16">
        <v>6</v>
      </c>
      <c r="G91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91" s="17">
        <v>4.74</v>
      </c>
      <c r="I91" s="16">
        <v>5.5</v>
      </c>
      <c r="J91" s="17">
        <v>5</v>
      </c>
      <c r="K91" s="18">
        <f t="shared" si="6"/>
        <v>0</v>
      </c>
    </row>
    <row r="92" spans="1:11" x14ac:dyDescent="0.2">
      <c r="A92" s="3"/>
      <c r="B92" s="6">
        <v>27239</v>
      </c>
      <c r="C92" s="48" t="s">
        <v>84</v>
      </c>
      <c r="D92" s="16">
        <v>1</v>
      </c>
      <c r="E92" s="16" t="s">
        <v>25</v>
      </c>
      <c r="F92" s="16">
        <v>6</v>
      </c>
      <c r="G92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92" s="17">
        <v>5.99</v>
      </c>
      <c r="I92" s="16">
        <v>5.5</v>
      </c>
      <c r="J92" s="17">
        <v>6.32</v>
      </c>
      <c r="K92" s="18">
        <f t="shared" si="6"/>
        <v>0</v>
      </c>
    </row>
    <row r="93" spans="1:11" x14ac:dyDescent="0.2">
      <c r="A93" s="3"/>
      <c r="B93" s="6">
        <v>27239</v>
      </c>
      <c r="C93" s="48" t="s">
        <v>85</v>
      </c>
      <c r="D93" s="16">
        <v>1</v>
      </c>
      <c r="E93" s="16" t="s">
        <v>25</v>
      </c>
      <c r="F93" s="16">
        <v>6</v>
      </c>
      <c r="G93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93" s="17">
        <v>4.0599999999999996</v>
      </c>
      <c r="I93" s="16">
        <v>5.5</v>
      </c>
      <c r="J93" s="17">
        <v>4.28</v>
      </c>
      <c r="K93" s="18">
        <f t="shared" si="6"/>
        <v>0</v>
      </c>
    </row>
    <row r="94" spans="1:11" x14ac:dyDescent="0.2">
      <c r="A94" s="3"/>
      <c r="B94" s="6">
        <v>23273</v>
      </c>
      <c r="C94" s="48" t="s">
        <v>86</v>
      </c>
      <c r="D94" s="16">
        <v>1</v>
      </c>
      <c r="E94" s="16" t="s">
        <v>25</v>
      </c>
      <c r="F94" s="16">
        <v>6</v>
      </c>
      <c r="G94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94" s="17">
        <v>5.99</v>
      </c>
      <c r="I94" s="16">
        <v>5.5</v>
      </c>
      <c r="J94" s="17">
        <v>6.32</v>
      </c>
      <c r="K94" s="18">
        <f t="shared" si="6"/>
        <v>0</v>
      </c>
    </row>
    <row r="95" spans="1:11" x14ac:dyDescent="0.2">
      <c r="A95" s="3"/>
      <c r="B95" s="6">
        <v>26413</v>
      </c>
      <c r="C95" s="48" t="s">
        <v>87</v>
      </c>
      <c r="D95" s="16">
        <v>1</v>
      </c>
      <c r="E95" s="16" t="s">
        <v>2</v>
      </c>
      <c r="F95" s="16">
        <v>6</v>
      </c>
      <c r="G95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95" s="17">
        <v>3.16</v>
      </c>
      <c r="I95" s="16">
        <v>5.5</v>
      </c>
      <c r="J95" s="17">
        <v>3.33</v>
      </c>
      <c r="K95" s="18">
        <f t="shared" si="6"/>
        <v>0</v>
      </c>
    </row>
    <row r="96" spans="1:11" x14ac:dyDescent="0.2">
      <c r="A96" s="3"/>
      <c r="B96" s="7">
        <v>22420</v>
      </c>
      <c r="C96" s="49" t="s">
        <v>88</v>
      </c>
      <c r="D96" s="20">
        <v>50</v>
      </c>
      <c r="E96" s="20" t="s">
        <v>33</v>
      </c>
      <c r="F96" s="20">
        <v>3</v>
      </c>
      <c r="G96" s="20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96" s="21">
        <v>6.21</v>
      </c>
      <c r="I96" s="20">
        <v>5.5</v>
      </c>
      <c r="J96" s="21">
        <v>6.55</v>
      </c>
      <c r="K96" s="22">
        <f t="shared" si="6"/>
        <v>0</v>
      </c>
    </row>
    <row r="97" spans="1:11" x14ac:dyDescent="0.2">
      <c r="A97" s="3"/>
      <c r="B97" s="4"/>
      <c r="C97" s="51"/>
      <c r="G97" s="25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97" s="26"/>
      <c r="J97" s="27" t="s">
        <v>13</v>
      </c>
      <c r="K97" s="26">
        <f>SUM(K79:K96)</f>
        <v>0</v>
      </c>
    </row>
    <row r="98" spans="1:11" x14ac:dyDescent="0.2">
      <c r="A98" s="3"/>
      <c r="B98" s="23" t="s">
        <v>89</v>
      </c>
      <c r="C98" s="51"/>
      <c r="G98" s="25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98" s="26"/>
      <c r="J98" s="26"/>
      <c r="K98" s="26"/>
    </row>
    <row r="99" spans="1:11" x14ac:dyDescent="0.2">
      <c r="A99" s="3"/>
      <c r="B99" s="5">
        <v>35204</v>
      </c>
      <c r="C99" s="47" t="s">
        <v>90</v>
      </c>
      <c r="D99" s="13">
        <v>1</v>
      </c>
      <c r="E99" s="13" t="s">
        <v>91</v>
      </c>
      <c r="F99" s="13">
        <v>6</v>
      </c>
      <c r="G99" s="13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99" s="14">
        <v>2.79</v>
      </c>
      <c r="I99" s="13">
        <v>5.5</v>
      </c>
      <c r="J99" s="14">
        <v>2.94</v>
      </c>
      <c r="K99" s="15">
        <f t="shared" ref="K99:K117" si="7">G99*J99</f>
        <v>0</v>
      </c>
    </row>
    <row r="100" spans="1:11" x14ac:dyDescent="0.2">
      <c r="A100" s="3"/>
      <c r="B100" s="6">
        <v>22746</v>
      </c>
      <c r="C100" s="48" t="s">
        <v>92</v>
      </c>
      <c r="D100" s="16">
        <v>680</v>
      </c>
      <c r="E100" s="16" t="s">
        <v>12</v>
      </c>
      <c r="F100" s="16">
        <v>6</v>
      </c>
      <c r="G100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00" s="17">
        <v>2.5</v>
      </c>
      <c r="I100" s="16">
        <v>5.5</v>
      </c>
      <c r="J100" s="17">
        <v>2.64</v>
      </c>
      <c r="K100" s="18">
        <f t="shared" si="7"/>
        <v>0</v>
      </c>
    </row>
    <row r="101" spans="1:11" x14ac:dyDescent="0.2">
      <c r="A101" s="3"/>
      <c r="B101" s="6">
        <v>34456</v>
      </c>
      <c r="C101" s="48" t="s">
        <v>93</v>
      </c>
      <c r="D101" s="16">
        <v>37</v>
      </c>
      <c r="E101" s="16" t="s">
        <v>35</v>
      </c>
      <c r="F101" s="16">
        <v>12</v>
      </c>
      <c r="G101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01" s="17">
        <v>2.33</v>
      </c>
      <c r="I101" s="16">
        <v>5.5</v>
      </c>
      <c r="J101" s="17">
        <v>2.46</v>
      </c>
      <c r="K101" s="18">
        <f t="shared" si="7"/>
        <v>0</v>
      </c>
    </row>
    <row r="102" spans="1:11" x14ac:dyDescent="0.2">
      <c r="A102" s="3"/>
      <c r="B102" s="6">
        <v>41095</v>
      </c>
      <c r="C102" s="48" t="s">
        <v>94</v>
      </c>
      <c r="D102" s="16">
        <v>5</v>
      </c>
      <c r="E102" s="16" t="s">
        <v>2</v>
      </c>
      <c r="F102" s="16">
        <v>1</v>
      </c>
      <c r="G102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02" s="17">
        <v>23.43</v>
      </c>
      <c r="I102" s="16">
        <v>5.5</v>
      </c>
      <c r="J102" s="17">
        <v>24.72</v>
      </c>
      <c r="K102" s="18">
        <f t="shared" si="7"/>
        <v>0</v>
      </c>
    </row>
    <row r="103" spans="1:11" x14ac:dyDescent="0.2">
      <c r="A103" s="3"/>
      <c r="B103" s="6">
        <v>20055</v>
      </c>
      <c r="C103" s="48" t="s">
        <v>95</v>
      </c>
      <c r="D103" s="16">
        <v>700</v>
      </c>
      <c r="E103" s="16" t="s">
        <v>12</v>
      </c>
      <c r="F103" s="16">
        <v>6</v>
      </c>
      <c r="G103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03" s="17">
        <v>4.58</v>
      </c>
      <c r="I103" s="16">
        <v>5.5</v>
      </c>
      <c r="J103" s="17">
        <v>4.83</v>
      </c>
      <c r="K103" s="18">
        <f t="shared" si="7"/>
        <v>0</v>
      </c>
    </row>
    <row r="104" spans="1:11" x14ac:dyDescent="0.2">
      <c r="A104" s="3"/>
      <c r="B104" s="6">
        <v>24314</v>
      </c>
      <c r="C104" s="48" t="s">
        <v>96</v>
      </c>
      <c r="D104" s="16">
        <v>200</v>
      </c>
      <c r="E104" s="16" t="s">
        <v>12</v>
      </c>
      <c r="F104" s="16">
        <v>6</v>
      </c>
      <c r="G104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04" s="17">
        <v>2.4500000000000002</v>
      </c>
      <c r="I104" s="16">
        <v>5.5</v>
      </c>
      <c r="J104" s="17">
        <v>2.58</v>
      </c>
      <c r="K104" s="18">
        <f t="shared" si="7"/>
        <v>0</v>
      </c>
    </row>
    <row r="105" spans="1:11" x14ac:dyDescent="0.2">
      <c r="A105" s="3"/>
      <c r="B105" s="6">
        <v>28633</v>
      </c>
      <c r="C105" s="48" t="s">
        <v>97</v>
      </c>
      <c r="D105" s="16">
        <v>200</v>
      </c>
      <c r="E105" s="16" t="s">
        <v>12</v>
      </c>
      <c r="F105" s="16">
        <v>12</v>
      </c>
      <c r="G105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05" s="17">
        <v>1.72</v>
      </c>
      <c r="I105" s="16">
        <v>5.5</v>
      </c>
      <c r="J105" s="17">
        <v>1.81</v>
      </c>
      <c r="K105" s="18">
        <f t="shared" si="7"/>
        <v>0</v>
      </c>
    </row>
    <row r="106" spans="1:11" x14ac:dyDescent="0.2">
      <c r="A106" s="3"/>
      <c r="B106" s="6">
        <v>24059</v>
      </c>
      <c r="C106" s="48" t="s">
        <v>98</v>
      </c>
      <c r="D106" s="16">
        <v>340</v>
      </c>
      <c r="E106" s="16" t="s">
        <v>12</v>
      </c>
      <c r="F106" s="16">
        <v>6</v>
      </c>
      <c r="G106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06" s="17">
        <v>2.35</v>
      </c>
      <c r="I106" s="16">
        <v>5.5</v>
      </c>
      <c r="J106" s="17">
        <v>2.48</v>
      </c>
      <c r="K106" s="18">
        <f t="shared" si="7"/>
        <v>0</v>
      </c>
    </row>
    <row r="107" spans="1:11" x14ac:dyDescent="0.2">
      <c r="A107" s="3"/>
      <c r="B107" s="6">
        <v>23250</v>
      </c>
      <c r="C107" s="48" t="s">
        <v>99</v>
      </c>
      <c r="D107" s="16">
        <v>245</v>
      </c>
      <c r="E107" s="16" t="s">
        <v>12</v>
      </c>
      <c r="F107" s="16">
        <v>6</v>
      </c>
      <c r="G107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07" s="17">
        <v>2.14</v>
      </c>
      <c r="I107" s="16">
        <v>5.5</v>
      </c>
      <c r="J107" s="17">
        <v>2.2599999999999998</v>
      </c>
      <c r="K107" s="18">
        <f t="shared" si="7"/>
        <v>0</v>
      </c>
    </row>
    <row r="108" spans="1:11" x14ac:dyDescent="0.2">
      <c r="A108" s="3"/>
      <c r="B108" s="6">
        <v>23345</v>
      </c>
      <c r="C108" s="48" t="s">
        <v>100</v>
      </c>
      <c r="D108" s="16">
        <v>2.5</v>
      </c>
      <c r="E108" s="16" t="s">
        <v>2</v>
      </c>
      <c r="F108" s="16">
        <v>2</v>
      </c>
      <c r="G108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08" s="17">
        <v>29.23</v>
      </c>
      <c r="I108" s="16">
        <v>5.5</v>
      </c>
      <c r="J108" s="17">
        <v>30.84</v>
      </c>
      <c r="K108" s="18">
        <f t="shared" si="7"/>
        <v>0</v>
      </c>
    </row>
    <row r="109" spans="1:11" x14ac:dyDescent="0.2">
      <c r="A109" s="3"/>
      <c r="B109" s="6">
        <v>22209</v>
      </c>
      <c r="C109" s="48" t="s">
        <v>101</v>
      </c>
      <c r="D109" s="16">
        <v>5</v>
      </c>
      <c r="E109" s="16" t="s">
        <v>2</v>
      </c>
      <c r="F109" s="16">
        <v>1</v>
      </c>
      <c r="G109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09" s="17">
        <v>26.51</v>
      </c>
      <c r="I109" s="16">
        <v>5.5</v>
      </c>
      <c r="J109" s="17">
        <v>27.97</v>
      </c>
      <c r="K109" s="18">
        <f t="shared" si="7"/>
        <v>0</v>
      </c>
    </row>
    <row r="110" spans="1:11" x14ac:dyDescent="0.2">
      <c r="A110" s="3"/>
      <c r="B110" s="6">
        <v>22210</v>
      </c>
      <c r="C110" s="48" t="s">
        <v>102</v>
      </c>
      <c r="D110" s="16">
        <v>5</v>
      </c>
      <c r="E110" s="16" t="s">
        <v>2</v>
      </c>
      <c r="F110" s="16">
        <v>1</v>
      </c>
      <c r="G110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10" s="17">
        <v>29.9</v>
      </c>
      <c r="I110" s="16">
        <v>5.5</v>
      </c>
      <c r="J110" s="17">
        <v>31.54</v>
      </c>
      <c r="K110" s="18">
        <f t="shared" si="7"/>
        <v>0</v>
      </c>
    </row>
    <row r="111" spans="1:11" x14ac:dyDescent="0.2">
      <c r="A111" s="3"/>
      <c r="B111" s="6">
        <v>22205</v>
      </c>
      <c r="C111" s="48" t="s">
        <v>103</v>
      </c>
      <c r="D111" s="16">
        <v>5</v>
      </c>
      <c r="E111" s="16" t="s">
        <v>2</v>
      </c>
      <c r="F111" s="16">
        <v>1</v>
      </c>
      <c r="G111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11" s="17">
        <v>44.6</v>
      </c>
      <c r="I111" s="16">
        <v>5.5</v>
      </c>
      <c r="J111" s="17">
        <v>47.05</v>
      </c>
      <c r="K111" s="18">
        <f t="shared" si="7"/>
        <v>0</v>
      </c>
    </row>
    <row r="112" spans="1:11" x14ac:dyDescent="0.2">
      <c r="A112" s="3"/>
      <c r="B112" s="6">
        <v>21209</v>
      </c>
      <c r="C112" s="48" t="s">
        <v>104</v>
      </c>
      <c r="D112" s="16">
        <v>500</v>
      </c>
      <c r="E112" s="16" t="s">
        <v>12</v>
      </c>
      <c r="F112" s="16">
        <v>12</v>
      </c>
      <c r="G112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12" s="17">
        <v>1.63</v>
      </c>
      <c r="I112" s="16">
        <v>5.5</v>
      </c>
      <c r="J112" s="17">
        <v>1.72</v>
      </c>
      <c r="K112" s="18">
        <f t="shared" si="7"/>
        <v>0</v>
      </c>
    </row>
    <row r="113" spans="1:11" x14ac:dyDescent="0.2">
      <c r="A113" s="3"/>
      <c r="B113" s="6">
        <v>33125</v>
      </c>
      <c r="C113" s="48" t="s">
        <v>105</v>
      </c>
      <c r="D113" s="16">
        <v>680</v>
      </c>
      <c r="E113" s="16" t="s">
        <v>12</v>
      </c>
      <c r="F113" s="16">
        <v>12</v>
      </c>
      <c r="G113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13" s="17">
        <v>1.2</v>
      </c>
      <c r="I113" s="16">
        <v>5.5</v>
      </c>
      <c r="J113" s="17">
        <v>1.27</v>
      </c>
      <c r="K113" s="18">
        <f t="shared" si="7"/>
        <v>0</v>
      </c>
    </row>
    <row r="114" spans="1:11" x14ac:dyDescent="0.2">
      <c r="A114" s="3"/>
      <c r="B114" s="6">
        <v>27231</v>
      </c>
      <c r="C114" s="48" t="s">
        <v>106</v>
      </c>
      <c r="D114" s="16">
        <v>5</v>
      </c>
      <c r="E114" s="16" t="s">
        <v>91</v>
      </c>
      <c r="F114" s="16">
        <v>2</v>
      </c>
      <c r="G114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14" s="17">
        <v>7.8</v>
      </c>
      <c r="I114" s="16">
        <v>5.5</v>
      </c>
      <c r="J114" s="17">
        <v>8.23</v>
      </c>
      <c r="K114" s="18">
        <f t="shared" si="7"/>
        <v>0</v>
      </c>
    </row>
    <row r="115" spans="1:11" x14ac:dyDescent="0.2">
      <c r="A115" s="3"/>
      <c r="B115" s="6">
        <v>24321</v>
      </c>
      <c r="C115" s="48" t="s">
        <v>107</v>
      </c>
      <c r="D115" s="16">
        <v>1</v>
      </c>
      <c r="E115" s="16" t="s">
        <v>91</v>
      </c>
      <c r="F115" s="16">
        <v>6</v>
      </c>
      <c r="G115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15" s="17">
        <v>3.49</v>
      </c>
      <c r="I115" s="16">
        <v>5.5</v>
      </c>
      <c r="J115" s="17">
        <v>3.68</v>
      </c>
      <c r="K115" s="18">
        <f t="shared" si="7"/>
        <v>0</v>
      </c>
    </row>
    <row r="116" spans="1:11" x14ac:dyDescent="0.2">
      <c r="A116" s="3"/>
      <c r="B116" s="6">
        <v>30459</v>
      </c>
      <c r="C116" s="48" t="s">
        <v>108</v>
      </c>
      <c r="D116" s="16">
        <v>50</v>
      </c>
      <c r="E116" s="16" t="s">
        <v>35</v>
      </c>
      <c r="F116" s="16">
        <v>6</v>
      </c>
      <c r="G116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16" s="17">
        <v>4.8099999999999996</v>
      </c>
      <c r="I116" s="16">
        <v>5.5</v>
      </c>
      <c r="J116" s="17">
        <v>5.07</v>
      </c>
      <c r="K116" s="18">
        <f t="shared" si="7"/>
        <v>0</v>
      </c>
    </row>
    <row r="117" spans="1:11" x14ac:dyDescent="0.2">
      <c r="A117" s="3"/>
      <c r="B117" s="7">
        <v>24023</v>
      </c>
      <c r="C117" s="49" t="s">
        <v>109</v>
      </c>
      <c r="D117" s="20">
        <v>340</v>
      </c>
      <c r="E117" s="20" t="s">
        <v>12</v>
      </c>
      <c r="F117" s="20">
        <v>6</v>
      </c>
      <c r="G117" s="20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17" s="21">
        <v>2.31</v>
      </c>
      <c r="I117" s="20">
        <v>5.5</v>
      </c>
      <c r="J117" s="21">
        <v>2.44</v>
      </c>
      <c r="K117" s="22">
        <f t="shared" si="7"/>
        <v>0</v>
      </c>
    </row>
    <row r="118" spans="1:11" x14ac:dyDescent="0.2">
      <c r="A118" s="3"/>
      <c r="B118" s="4"/>
      <c r="C118" s="51"/>
      <c r="G118" s="25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18" s="26"/>
      <c r="J118" s="27" t="s">
        <v>13</v>
      </c>
      <c r="K118" s="26">
        <f>SUM(K99:K117)</f>
        <v>0</v>
      </c>
    </row>
    <row r="119" spans="1:11" x14ac:dyDescent="0.2">
      <c r="A119" s="3"/>
      <c r="B119" s="23" t="s">
        <v>110</v>
      </c>
      <c r="C119" s="51"/>
      <c r="G119" s="25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19" s="26"/>
      <c r="J119" s="26"/>
      <c r="K119" s="26"/>
    </row>
    <row r="120" spans="1:11" x14ac:dyDescent="0.2">
      <c r="A120" s="3"/>
      <c r="B120" s="5">
        <v>25231</v>
      </c>
      <c r="C120" s="47" t="s">
        <v>111</v>
      </c>
      <c r="D120" s="13">
        <v>25</v>
      </c>
      <c r="E120" s="13" t="s">
        <v>2</v>
      </c>
      <c r="F120" s="13">
        <v>1</v>
      </c>
      <c r="G120" s="13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20" s="14">
        <v>26.75</v>
      </c>
      <c r="I120" s="13">
        <v>5.5</v>
      </c>
      <c r="J120" s="14">
        <v>28.22</v>
      </c>
      <c r="K120" s="15">
        <f t="shared" ref="K120:K145" si="8">G120*J120</f>
        <v>0</v>
      </c>
    </row>
    <row r="121" spans="1:11" x14ac:dyDescent="0.2">
      <c r="A121" s="3"/>
      <c r="B121" s="6">
        <v>25617</v>
      </c>
      <c r="C121" s="48" t="s">
        <v>112</v>
      </c>
      <c r="D121" s="16">
        <v>5</v>
      </c>
      <c r="E121" s="16" t="s">
        <v>2</v>
      </c>
      <c r="F121" s="16">
        <v>1</v>
      </c>
      <c r="G121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21" s="17">
        <v>11.24</v>
      </c>
      <c r="I121" s="16">
        <v>5.5</v>
      </c>
      <c r="J121" s="17">
        <v>11.86</v>
      </c>
      <c r="K121" s="18">
        <f t="shared" si="8"/>
        <v>0</v>
      </c>
    </row>
    <row r="122" spans="1:11" x14ac:dyDescent="0.2">
      <c r="A122" s="3"/>
      <c r="B122" s="6">
        <v>25616</v>
      </c>
      <c r="C122" s="48" t="s">
        <v>113</v>
      </c>
      <c r="D122" s="16">
        <v>5</v>
      </c>
      <c r="E122" s="16" t="s">
        <v>2</v>
      </c>
      <c r="F122" s="16">
        <v>1</v>
      </c>
      <c r="G122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22" s="17">
        <v>6.49</v>
      </c>
      <c r="I122" s="16">
        <v>5.5</v>
      </c>
      <c r="J122" s="17">
        <v>6.85</v>
      </c>
      <c r="K122" s="18">
        <f t="shared" si="8"/>
        <v>0</v>
      </c>
    </row>
    <row r="123" spans="1:11" x14ac:dyDescent="0.2">
      <c r="A123" s="3"/>
      <c r="B123" s="6">
        <v>22890</v>
      </c>
      <c r="C123" s="48" t="s">
        <v>114</v>
      </c>
      <c r="D123" s="16">
        <v>150</v>
      </c>
      <c r="E123" s="16" t="s">
        <v>12</v>
      </c>
      <c r="F123" s="16">
        <v>6</v>
      </c>
      <c r="G123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23" s="17">
        <v>3.97</v>
      </c>
      <c r="I123" s="16">
        <v>5.5</v>
      </c>
      <c r="J123" s="17">
        <v>4.1900000000000004</v>
      </c>
      <c r="K123" s="18">
        <f t="shared" si="8"/>
        <v>0</v>
      </c>
    </row>
    <row r="124" spans="1:11" x14ac:dyDescent="0.2">
      <c r="A124" s="3"/>
      <c r="B124" s="6">
        <v>23528</v>
      </c>
      <c r="C124" s="48" t="s">
        <v>115</v>
      </c>
      <c r="D124" s="16">
        <v>30</v>
      </c>
      <c r="E124" s="16" t="s">
        <v>12</v>
      </c>
      <c r="F124" s="16">
        <v>6</v>
      </c>
      <c r="G124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24" s="17">
        <v>2.15</v>
      </c>
      <c r="I124" s="16">
        <v>5.5</v>
      </c>
      <c r="J124" s="17">
        <v>2.27</v>
      </c>
      <c r="K124" s="18">
        <f t="shared" si="8"/>
        <v>0</v>
      </c>
    </row>
    <row r="125" spans="1:11" x14ac:dyDescent="0.2">
      <c r="A125" s="3"/>
      <c r="B125" s="6">
        <v>22892</v>
      </c>
      <c r="C125" s="48" t="s">
        <v>116</v>
      </c>
      <c r="D125" s="16">
        <v>80</v>
      </c>
      <c r="E125" s="16" t="s">
        <v>12</v>
      </c>
      <c r="F125" s="16">
        <v>6</v>
      </c>
      <c r="G125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25" s="17">
        <v>2.37</v>
      </c>
      <c r="I125" s="16">
        <v>5.5</v>
      </c>
      <c r="J125" s="17">
        <v>2.5</v>
      </c>
      <c r="K125" s="18">
        <f t="shared" si="8"/>
        <v>0</v>
      </c>
    </row>
    <row r="126" spans="1:11" x14ac:dyDescent="0.2">
      <c r="A126" s="3"/>
      <c r="B126" s="6">
        <v>22474</v>
      </c>
      <c r="C126" s="48" t="s">
        <v>117</v>
      </c>
      <c r="D126" s="16">
        <v>12</v>
      </c>
      <c r="E126" s="16" t="s">
        <v>12</v>
      </c>
      <c r="F126" s="16">
        <v>3</v>
      </c>
      <c r="G126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26" s="17">
        <v>1.78</v>
      </c>
      <c r="I126" s="16">
        <v>5.5</v>
      </c>
      <c r="J126" s="17">
        <v>1.88</v>
      </c>
      <c r="K126" s="18">
        <f t="shared" si="8"/>
        <v>0</v>
      </c>
    </row>
    <row r="127" spans="1:11" x14ac:dyDescent="0.2">
      <c r="A127" s="3"/>
      <c r="B127" s="6">
        <v>22478</v>
      </c>
      <c r="C127" s="48" t="s">
        <v>118</v>
      </c>
      <c r="D127" s="16">
        <v>30</v>
      </c>
      <c r="E127" s="16" t="s">
        <v>12</v>
      </c>
      <c r="F127" s="16">
        <v>3</v>
      </c>
      <c r="G127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27" s="17">
        <v>2.2400000000000002</v>
      </c>
      <c r="I127" s="16">
        <v>5.5</v>
      </c>
      <c r="J127" s="17">
        <v>2.36</v>
      </c>
      <c r="K127" s="18">
        <f t="shared" si="8"/>
        <v>0</v>
      </c>
    </row>
    <row r="128" spans="1:11" x14ac:dyDescent="0.2">
      <c r="A128" s="3"/>
      <c r="B128" s="6">
        <v>30392</v>
      </c>
      <c r="C128" s="48" t="s">
        <v>119</v>
      </c>
      <c r="D128" s="16">
        <v>80</v>
      </c>
      <c r="E128" s="16" t="s">
        <v>12</v>
      </c>
      <c r="F128" s="16">
        <v>6</v>
      </c>
      <c r="G128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28" s="17">
        <v>3.48</v>
      </c>
      <c r="I128" s="16">
        <v>5.5</v>
      </c>
      <c r="J128" s="17">
        <v>3.67</v>
      </c>
      <c r="K128" s="18">
        <f t="shared" si="8"/>
        <v>0</v>
      </c>
    </row>
    <row r="129" spans="1:11" x14ac:dyDescent="0.2">
      <c r="A129" s="3"/>
      <c r="B129" s="6">
        <v>22893</v>
      </c>
      <c r="C129" s="48" t="s">
        <v>120</v>
      </c>
      <c r="D129" s="16">
        <v>80</v>
      </c>
      <c r="E129" s="16" t="s">
        <v>12</v>
      </c>
      <c r="F129" s="16">
        <v>6</v>
      </c>
      <c r="G129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29" s="17">
        <v>2.67</v>
      </c>
      <c r="I129" s="16">
        <v>5.5</v>
      </c>
      <c r="J129" s="17">
        <v>2.82</v>
      </c>
      <c r="K129" s="18">
        <f t="shared" si="8"/>
        <v>0</v>
      </c>
    </row>
    <row r="130" spans="1:11" x14ac:dyDescent="0.2">
      <c r="A130" s="3"/>
      <c r="B130" s="6">
        <v>22933</v>
      </c>
      <c r="C130" s="48" t="s">
        <v>121</v>
      </c>
      <c r="D130" s="16">
        <v>80</v>
      </c>
      <c r="E130" s="16" t="s">
        <v>12</v>
      </c>
      <c r="F130" s="16">
        <v>6</v>
      </c>
      <c r="G130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30" s="17">
        <v>2.77</v>
      </c>
      <c r="I130" s="16">
        <v>5.5</v>
      </c>
      <c r="J130" s="17">
        <v>2.92</v>
      </c>
      <c r="K130" s="18">
        <f t="shared" si="8"/>
        <v>0</v>
      </c>
    </row>
    <row r="131" spans="1:11" x14ac:dyDescent="0.2">
      <c r="A131" s="3"/>
      <c r="B131" s="6">
        <v>22483</v>
      </c>
      <c r="C131" s="48" t="s">
        <v>122</v>
      </c>
      <c r="D131" s="16">
        <v>15</v>
      </c>
      <c r="E131" s="16" t="s">
        <v>12</v>
      </c>
      <c r="F131" s="16">
        <v>3</v>
      </c>
      <c r="G131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31" s="17">
        <v>2.0299999999999998</v>
      </c>
      <c r="I131" s="16">
        <v>5.5</v>
      </c>
      <c r="J131" s="17">
        <v>2.14</v>
      </c>
      <c r="K131" s="18">
        <f t="shared" si="8"/>
        <v>0</v>
      </c>
    </row>
    <row r="132" spans="1:11" x14ac:dyDescent="0.2">
      <c r="A132" s="3"/>
      <c r="B132" s="6">
        <v>22851</v>
      </c>
      <c r="C132" s="48" t="s">
        <v>123</v>
      </c>
      <c r="D132" s="16">
        <v>35</v>
      </c>
      <c r="E132" s="16" t="s">
        <v>12</v>
      </c>
      <c r="F132" s="16">
        <v>3</v>
      </c>
      <c r="G132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32" s="17">
        <v>2.21</v>
      </c>
      <c r="I132" s="16">
        <v>5.5</v>
      </c>
      <c r="J132" s="17">
        <v>2.33</v>
      </c>
      <c r="K132" s="18">
        <f t="shared" si="8"/>
        <v>0</v>
      </c>
    </row>
    <row r="133" spans="1:11" x14ac:dyDescent="0.2">
      <c r="A133" s="3"/>
      <c r="B133" s="6">
        <v>22819</v>
      </c>
      <c r="C133" s="48" t="s">
        <v>124</v>
      </c>
      <c r="D133" s="16">
        <v>500</v>
      </c>
      <c r="E133" s="16" t="s">
        <v>12</v>
      </c>
      <c r="F133" s="16">
        <v>1</v>
      </c>
      <c r="G133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33" s="17">
        <v>13.64</v>
      </c>
      <c r="I133" s="16">
        <v>5.5</v>
      </c>
      <c r="J133" s="17">
        <v>14.39</v>
      </c>
      <c r="K133" s="18">
        <f t="shared" si="8"/>
        <v>0</v>
      </c>
    </row>
    <row r="134" spans="1:11" x14ac:dyDescent="0.2">
      <c r="A134" s="3"/>
      <c r="B134" s="6">
        <v>23480</v>
      </c>
      <c r="C134" s="48" t="s">
        <v>125</v>
      </c>
      <c r="D134" s="16">
        <v>80</v>
      </c>
      <c r="E134" s="16" t="s">
        <v>12</v>
      </c>
      <c r="F134" s="16">
        <v>6</v>
      </c>
      <c r="G134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34" s="17">
        <v>3.9</v>
      </c>
      <c r="I134" s="16">
        <v>5.5</v>
      </c>
      <c r="J134" s="17">
        <v>4.1100000000000003</v>
      </c>
      <c r="K134" s="18">
        <f t="shared" si="8"/>
        <v>0</v>
      </c>
    </row>
    <row r="135" spans="1:11" x14ac:dyDescent="0.2">
      <c r="A135" s="3"/>
      <c r="B135" s="6">
        <v>23486</v>
      </c>
      <c r="C135" s="48" t="s">
        <v>126</v>
      </c>
      <c r="D135" s="16">
        <v>35</v>
      </c>
      <c r="E135" s="16" t="s">
        <v>12</v>
      </c>
      <c r="F135" s="16">
        <v>3</v>
      </c>
      <c r="G135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35" s="17">
        <v>3.43</v>
      </c>
      <c r="I135" s="16">
        <v>5.5</v>
      </c>
      <c r="J135" s="17">
        <v>3.62</v>
      </c>
      <c r="K135" s="18">
        <f t="shared" si="8"/>
        <v>0</v>
      </c>
    </row>
    <row r="136" spans="1:11" x14ac:dyDescent="0.2">
      <c r="A136" s="3"/>
      <c r="B136" s="6">
        <v>22491</v>
      </c>
      <c r="C136" s="48" t="s">
        <v>127</v>
      </c>
      <c r="D136" s="16">
        <v>30</v>
      </c>
      <c r="E136" s="16" t="s">
        <v>12</v>
      </c>
      <c r="F136" s="16">
        <v>3</v>
      </c>
      <c r="G136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36" s="17">
        <v>3.37</v>
      </c>
      <c r="I136" s="16">
        <v>5.5</v>
      </c>
      <c r="J136" s="17">
        <v>3.56</v>
      </c>
      <c r="K136" s="18">
        <f t="shared" si="8"/>
        <v>0</v>
      </c>
    </row>
    <row r="137" spans="1:11" x14ac:dyDescent="0.2">
      <c r="A137" s="3"/>
      <c r="B137" s="6">
        <v>22489</v>
      </c>
      <c r="C137" s="48" t="s">
        <v>128</v>
      </c>
      <c r="D137" s="16">
        <v>35</v>
      </c>
      <c r="E137" s="16" t="s">
        <v>12</v>
      </c>
      <c r="F137" s="16">
        <v>3</v>
      </c>
      <c r="G137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37" s="17">
        <v>4.0199999999999996</v>
      </c>
      <c r="I137" s="16">
        <v>5.5</v>
      </c>
      <c r="J137" s="17">
        <v>4.24</v>
      </c>
      <c r="K137" s="18">
        <f t="shared" si="8"/>
        <v>0</v>
      </c>
    </row>
    <row r="138" spans="1:11" x14ac:dyDescent="0.2">
      <c r="A138" s="3"/>
      <c r="B138" s="6">
        <v>22517</v>
      </c>
      <c r="C138" s="48" t="s">
        <v>129</v>
      </c>
      <c r="D138" s="16">
        <v>40</v>
      </c>
      <c r="E138" s="16" t="s">
        <v>12</v>
      </c>
      <c r="F138" s="16">
        <v>3</v>
      </c>
      <c r="G138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38" s="17">
        <v>2.2799999999999998</v>
      </c>
      <c r="I138" s="16">
        <v>5.5</v>
      </c>
      <c r="J138" s="17">
        <v>2.41</v>
      </c>
      <c r="K138" s="18">
        <f t="shared" si="8"/>
        <v>0</v>
      </c>
    </row>
    <row r="139" spans="1:11" x14ac:dyDescent="0.2">
      <c r="A139" s="3"/>
      <c r="B139" s="6">
        <v>22503</v>
      </c>
      <c r="C139" s="48" t="s">
        <v>130</v>
      </c>
      <c r="D139" s="16">
        <v>40</v>
      </c>
      <c r="E139" s="16" t="s">
        <v>12</v>
      </c>
      <c r="F139" s="16">
        <v>3</v>
      </c>
      <c r="G139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39" s="17">
        <v>2.13</v>
      </c>
      <c r="I139" s="16">
        <v>5.5</v>
      </c>
      <c r="J139" s="17">
        <v>2.25</v>
      </c>
      <c r="K139" s="18">
        <f t="shared" si="8"/>
        <v>0</v>
      </c>
    </row>
    <row r="140" spans="1:11" x14ac:dyDescent="0.2">
      <c r="A140" s="3"/>
      <c r="B140" s="6">
        <v>23481</v>
      </c>
      <c r="C140" s="48" t="s">
        <v>131</v>
      </c>
      <c r="D140" s="16">
        <v>200</v>
      </c>
      <c r="E140" s="16" t="s">
        <v>12</v>
      </c>
      <c r="F140" s="16">
        <v>6</v>
      </c>
      <c r="G140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40" s="17">
        <v>9</v>
      </c>
      <c r="I140" s="16">
        <v>5.5</v>
      </c>
      <c r="J140" s="17">
        <v>9.5</v>
      </c>
      <c r="K140" s="18">
        <f t="shared" si="8"/>
        <v>0</v>
      </c>
    </row>
    <row r="141" spans="1:11" x14ac:dyDescent="0.2">
      <c r="A141" s="3"/>
      <c r="B141" s="6">
        <v>23482</v>
      </c>
      <c r="C141" s="48" t="s">
        <v>132</v>
      </c>
      <c r="D141" s="16">
        <v>220</v>
      </c>
      <c r="E141" s="16" t="s">
        <v>12</v>
      </c>
      <c r="F141" s="16">
        <v>6</v>
      </c>
      <c r="G141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41" s="17">
        <v>9.3699999999999992</v>
      </c>
      <c r="I141" s="16">
        <v>5.5</v>
      </c>
      <c r="J141" s="17">
        <v>9.89</v>
      </c>
      <c r="K141" s="18">
        <f t="shared" si="8"/>
        <v>0</v>
      </c>
    </row>
    <row r="142" spans="1:11" x14ac:dyDescent="0.2">
      <c r="A142" s="3"/>
      <c r="B142" s="6">
        <v>22920</v>
      </c>
      <c r="C142" s="48" t="s">
        <v>133</v>
      </c>
      <c r="D142" s="16">
        <v>35</v>
      </c>
      <c r="E142" s="16" t="s">
        <v>12</v>
      </c>
      <c r="F142" s="16">
        <v>3</v>
      </c>
      <c r="G142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42" s="17">
        <v>2.09</v>
      </c>
      <c r="I142" s="16">
        <v>5.5</v>
      </c>
      <c r="J142" s="17">
        <v>2.2000000000000002</v>
      </c>
      <c r="K142" s="18">
        <f t="shared" si="8"/>
        <v>0</v>
      </c>
    </row>
    <row r="143" spans="1:11" x14ac:dyDescent="0.2">
      <c r="A143" s="3"/>
      <c r="B143" s="6">
        <v>22818</v>
      </c>
      <c r="C143" s="48" t="s">
        <v>134</v>
      </c>
      <c r="D143" s="16">
        <v>1</v>
      </c>
      <c r="E143" s="16" t="s">
        <v>12</v>
      </c>
      <c r="F143" s="16">
        <v>3</v>
      </c>
      <c r="G143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43" s="17">
        <v>8.36</v>
      </c>
      <c r="I143" s="16">
        <v>5.5</v>
      </c>
      <c r="J143" s="17">
        <v>8.82</v>
      </c>
      <c r="K143" s="18">
        <f t="shared" si="8"/>
        <v>0</v>
      </c>
    </row>
    <row r="144" spans="1:11" x14ac:dyDescent="0.2">
      <c r="A144" s="3"/>
      <c r="B144" s="6">
        <v>22929</v>
      </c>
      <c r="C144" s="48" t="s">
        <v>135</v>
      </c>
      <c r="D144" s="16">
        <v>45</v>
      </c>
      <c r="E144" s="16" t="s">
        <v>12</v>
      </c>
      <c r="F144" s="16">
        <v>6</v>
      </c>
      <c r="G144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44" s="17">
        <v>2.85</v>
      </c>
      <c r="I144" s="16">
        <v>5.5</v>
      </c>
      <c r="J144" s="17">
        <v>3.01</v>
      </c>
      <c r="K144" s="18">
        <f t="shared" si="8"/>
        <v>0</v>
      </c>
    </row>
    <row r="145" spans="1:11" x14ac:dyDescent="0.2">
      <c r="A145" s="3"/>
      <c r="B145" s="7">
        <v>22514</v>
      </c>
      <c r="C145" s="49" t="s">
        <v>136</v>
      </c>
      <c r="D145" s="20">
        <v>7</v>
      </c>
      <c r="E145" s="20" t="s">
        <v>12</v>
      </c>
      <c r="F145" s="20">
        <v>3</v>
      </c>
      <c r="G145" s="20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45" s="21">
        <v>4.37</v>
      </c>
      <c r="I145" s="20">
        <v>5.5</v>
      </c>
      <c r="J145" s="21">
        <v>4.6100000000000003</v>
      </c>
      <c r="K145" s="22">
        <f t="shared" si="8"/>
        <v>0</v>
      </c>
    </row>
    <row r="146" spans="1:11" x14ac:dyDescent="0.2">
      <c r="A146" s="3"/>
      <c r="B146" s="4"/>
      <c r="C146" s="51"/>
      <c r="G146" s="25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46" s="26"/>
      <c r="J146" s="27" t="s">
        <v>13</v>
      </c>
      <c r="K146" s="26">
        <f>SUM(K120:K145)</f>
        <v>0</v>
      </c>
    </row>
    <row r="147" spans="1:11" x14ac:dyDescent="0.2">
      <c r="A147" s="3"/>
      <c r="B147" s="23" t="s">
        <v>137</v>
      </c>
      <c r="C147" s="51"/>
      <c r="G147" s="25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47" s="26"/>
      <c r="J147" s="26"/>
      <c r="K147" s="26"/>
    </row>
    <row r="148" spans="1:11" x14ac:dyDescent="0.2">
      <c r="A148" s="3"/>
      <c r="B148" s="5">
        <v>23683</v>
      </c>
      <c r="C148" s="47" t="s">
        <v>138</v>
      </c>
      <c r="D148" s="13">
        <v>3</v>
      </c>
      <c r="E148" s="13" t="s">
        <v>25</v>
      </c>
      <c r="F148" s="13">
        <v>1</v>
      </c>
      <c r="G148" s="13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48" s="14">
        <v>15.22</v>
      </c>
      <c r="I148" s="13">
        <v>5.5</v>
      </c>
      <c r="J148" s="14">
        <v>16.059999999999999</v>
      </c>
      <c r="K148" s="15">
        <f>G148*J148</f>
        <v>0</v>
      </c>
    </row>
    <row r="149" spans="1:11" x14ac:dyDescent="0.2">
      <c r="A149" s="3"/>
      <c r="B149" s="6">
        <v>20809</v>
      </c>
      <c r="C149" s="48" t="s">
        <v>139</v>
      </c>
      <c r="D149" s="16">
        <v>3</v>
      </c>
      <c r="E149" s="16" t="s">
        <v>25</v>
      </c>
      <c r="F149" s="16">
        <v>1</v>
      </c>
      <c r="G149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49" s="17">
        <v>11.36</v>
      </c>
      <c r="I149" s="16">
        <v>5.5</v>
      </c>
      <c r="J149" s="17">
        <v>11.98</v>
      </c>
      <c r="K149" s="18">
        <f>G149*J149</f>
        <v>0</v>
      </c>
    </row>
    <row r="150" spans="1:11" x14ac:dyDescent="0.2">
      <c r="A150" s="3"/>
      <c r="B150" s="8" t="s">
        <v>140</v>
      </c>
      <c r="C150" s="48" t="s">
        <v>141</v>
      </c>
      <c r="D150" s="16">
        <v>5</v>
      </c>
      <c r="E150" s="16" t="s">
        <v>25</v>
      </c>
      <c r="F150" s="16">
        <v>1</v>
      </c>
      <c r="G150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50" s="17">
        <v>20.89</v>
      </c>
      <c r="I150" s="16">
        <v>5.5</v>
      </c>
      <c r="J150" s="17">
        <v>22.04</v>
      </c>
      <c r="K150" s="18">
        <f>G150*J150</f>
        <v>0</v>
      </c>
    </row>
    <row r="151" spans="1:11" x14ac:dyDescent="0.2">
      <c r="A151" s="3"/>
      <c r="B151" s="6">
        <v>21101</v>
      </c>
      <c r="C151" s="48" t="s">
        <v>142</v>
      </c>
      <c r="D151" s="16">
        <v>200</v>
      </c>
      <c r="E151" s="16" t="s">
        <v>33</v>
      </c>
      <c r="F151" s="16">
        <v>6</v>
      </c>
      <c r="G151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51" s="17">
        <v>3.61</v>
      </c>
      <c r="I151" s="16">
        <v>5.5</v>
      </c>
      <c r="J151" s="17">
        <v>3.81</v>
      </c>
      <c r="K151" s="18">
        <f>G151*J151</f>
        <v>0</v>
      </c>
    </row>
    <row r="152" spans="1:11" x14ac:dyDescent="0.2">
      <c r="A152" s="3"/>
      <c r="B152" s="7">
        <v>28626</v>
      </c>
      <c r="C152" s="49" t="s">
        <v>143</v>
      </c>
      <c r="D152" s="20">
        <v>1</v>
      </c>
      <c r="E152" s="20" t="s">
        <v>91</v>
      </c>
      <c r="F152" s="20">
        <v>6</v>
      </c>
      <c r="G152" s="20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52" s="21">
        <v>9.91</v>
      </c>
      <c r="I152" s="20">
        <v>5.5</v>
      </c>
      <c r="J152" s="21">
        <v>10.46</v>
      </c>
      <c r="K152" s="22">
        <f>G152*J152</f>
        <v>0</v>
      </c>
    </row>
    <row r="153" spans="1:11" x14ac:dyDescent="0.2">
      <c r="A153" s="3"/>
      <c r="B153" s="4"/>
      <c r="C153" s="51"/>
      <c r="G153" s="25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53" s="26"/>
      <c r="J153" s="27" t="s">
        <v>13</v>
      </c>
      <c r="K153" s="26">
        <f>SUM(K148:K152)</f>
        <v>0</v>
      </c>
    </row>
    <row r="154" spans="1:11" x14ac:dyDescent="0.2">
      <c r="A154" s="3"/>
      <c r="B154" s="23" t="s">
        <v>144</v>
      </c>
      <c r="C154" s="51"/>
      <c r="G154" s="25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54" s="26"/>
      <c r="J154" s="26"/>
      <c r="K154" s="26"/>
    </row>
    <row r="155" spans="1:11" x14ac:dyDescent="0.2">
      <c r="A155" s="3"/>
      <c r="B155" s="5">
        <v>23405</v>
      </c>
      <c r="C155" s="47" t="s">
        <v>145</v>
      </c>
      <c r="D155" s="13">
        <v>150</v>
      </c>
      <c r="E155" s="13" t="s">
        <v>12</v>
      </c>
      <c r="F155" s="13">
        <v>6</v>
      </c>
      <c r="G155" s="13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55" s="14">
        <v>4.55</v>
      </c>
      <c r="I155" s="13">
        <v>5.5</v>
      </c>
      <c r="J155" s="14">
        <v>4.8</v>
      </c>
      <c r="K155" s="15">
        <f t="shared" ref="K155:K166" si="9">G155*J155</f>
        <v>0</v>
      </c>
    </row>
    <row r="156" spans="1:11" x14ac:dyDescent="0.2">
      <c r="A156" s="3"/>
      <c r="B156" s="6">
        <v>32933</v>
      </c>
      <c r="C156" s="48" t="s">
        <v>146</v>
      </c>
      <c r="D156" s="16">
        <v>175</v>
      </c>
      <c r="E156" s="16" t="s">
        <v>12</v>
      </c>
      <c r="F156" s="16">
        <v>12</v>
      </c>
      <c r="G156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56" s="17">
        <v>2.73</v>
      </c>
      <c r="I156" s="16">
        <v>5.5</v>
      </c>
      <c r="J156" s="17">
        <v>2.88</v>
      </c>
      <c r="K156" s="18">
        <f t="shared" si="9"/>
        <v>0</v>
      </c>
    </row>
    <row r="157" spans="1:11" x14ac:dyDescent="0.2">
      <c r="A157" s="3"/>
      <c r="B157" s="6">
        <v>32274</v>
      </c>
      <c r="C157" s="48" t="s">
        <v>147</v>
      </c>
      <c r="D157" s="16">
        <v>1</v>
      </c>
      <c r="E157" s="16" t="s">
        <v>2</v>
      </c>
      <c r="F157" s="16">
        <v>1</v>
      </c>
      <c r="G157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57" s="17">
        <v>9.77</v>
      </c>
      <c r="I157" s="16">
        <v>5.5</v>
      </c>
      <c r="J157" s="17">
        <v>10.31</v>
      </c>
      <c r="K157" s="18">
        <f t="shared" si="9"/>
        <v>0</v>
      </c>
    </row>
    <row r="158" spans="1:11" x14ac:dyDescent="0.2">
      <c r="A158" s="3"/>
      <c r="B158" s="6">
        <v>31378</v>
      </c>
      <c r="C158" s="48" t="s">
        <v>148</v>
      </c>
      <c r="D158" s="16">
        <v>55</v>
      </c>
      <c r="E158" s="16" t="s">
        <v>12</v>
      </c>
      <c r="F158" s="16">
        <v>3</v>
      </c>
      <c r="G158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58" s="17">
        <v>7.7</v>
      </c>
      <c r="I158" s="16">
        <v>5.5</v>
      </c>
      <c r="J158" s="17">
        <v>8.1199999999999992</v>
      </c>
      <c r="K158" s="18">
        <f t="shared" si="9"/>
        <v>0</v>
      </c>
    </row>
    <row r="159" spans="1:11" x14ac:dyDescent="0.2">
      <c r="A159" s="3"/>
      <c r="B159" s="6">
        <v>34720</v>
      </c>
      <c r="C159" s="48" t="s">
        <v>149</v>
      </c>
      <c r="D159" s="16">
        <v>300</v>
      </c>
      <c r="E159" s="16" t="s">
        <v>12</v>
      </c>
      <c r="F159" s="16">
        <v>10</v>
      </c>
      <c r="G159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59" s="17">
        <v>1.91</v>
      </c>
      <c r="I159" s="16">
        <v>5.5</v>
      </c>
      <c r="J159" s="17">
        <v>2.02</v>
      </c>
      <c r="K159" s="18">
        <f t="shared" si="9"/>
        <v>0</v>
      </c>
    </row>
    <row r="160" spans="1:11" x14ac:dyDescent="0.2">
      <c r="A160" s="3"/>
      <c r="B160" s="6">
        <v>32648</v>
      </c>
      <c r="C160" s="48" t="s">
        <v>150</v>
      </c>
      <c r="D160" s="16">
        <v>250</v>
      </c>
      <c r="E160" s="16" t="s">
        <v>12</v>
      </c>
      <c r="F160" s="16">
        <v>6</v>
      </c>
      <c r="G160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60" s="17">
        <v>4.24</v>
      </c>
      <c r="I160" s="16">
        <v>5.5</v>
      </c>
      <c r="J160" s="17">
        <v>4.47</v>
      </c>
      <c r="K160" s="18">
        <f t="shared" si="9"/>
        <v>0</v>
      </c>
    </row>
    <row r="161" spans="1:11" x14ac:dyDescent="0.2">
      <c r="A161" s="3"/>
      <c r="B161" s="6">
        <v>33532</v>
      </c>
      <c r="C161" s="48" t="s">
        <v>151</v>
      </c>
      <c r="D161" s="16">
        <v>100</v>
      </c>
      <c r="E161" s="16" t="s">
        <v>12</v>
      </c>
      <c r="F161" s="16">
        <v>6</v>
      </c>
      <c r="G161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61" s="17">
        <v>2.74</v>
      </c>
      <c r="I161" s="16">
        <v>5.5</v>
      </c>
      <c r="J161" s="17">
        <v>2.89</v>
      </c>
      <c r="K161" s="18">
        <f t="shared" si="9"/>
        <v>0</v>
      </c>
    </row>
    <row r="162" spans="1:11" x14ac:dyDescent="0.2">
      <c r="A162" s="3"/>
      <c r="B162" s="6">
        <v>33533</v>
      </c>
      <c r="C162" s="48" t="s">
        <v>152</v>
      </c>
      <c r="D162" s="16">
        <v>100</v>
      </c>
      <c r="E162" s="16" t="s">
        <v>12</v>
      </c>
      <c r="F162" s="16">
        <v>6</v>
      </c>
      <c r="G162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62" s="17">
        <v>2.74</v>
      </c>
      <c r="I162" s="16">
        <v>5.5</v>
      </c>
      <c r="J162" s="17">
        <v>2.89</v>
      </c>
      <c r="K162" s="18">
        <f t="shared" si="9"/>
        <v>0</v>
      </c>
    </row>
    <row r="163" spans="1:11" x14ac:dyDescent="0.2">
      <c r="A163" s="3"/>
      <c r="B163" s="6">
        <v>28552</v>
      </c>
      <c r="C163" s="48" t="s">
        <v>153</v>
      </c>
      <c r="D163" s="16">
        <v>250</v>
      </c>
      <c r="E163" s="16" t="s">
        <v>12</v>
      </c>
      <c r="F163" s="16">
        <v>6</v>
      </c>
      <c r="G163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63" s="17">
        <v>1.5</v>
      </c>
      <c r="I163" s="16">
        <v>5.5</v>
      </c>
      <c r="J163" s="17">
        <v>1.58</v>
      </c>
      <c r="K163" s="18">
        <f t="shared" si="9"/>
        <v>0</v>
      </c>
    </row>
    <row r="164" spans="1:11" x14ac:dyDescent="0.2">
      <c r="A164" s="3"/>
      <c r="B164" s="6">
        <v>28464</v>
      </c>
      <c r="C164" s="48" t="s">
        <v>154</v>
      </c>
      <c r="D164" s="16">
        <v>50</v>
      </c>
      <c r="E164" s="16" t="s">
        <v>12</v>
      </c>
      <c r="F164" s="16">
        <v>15</v>
      </c>
      <c r="G164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64" s="17">
        <v>0.81</v>
      </c>
      <c r="I164" s="16">
        <v>5.5</v>
      </c>
      <c r="J164" s="17">
        <v>0.85</v>
      </c>
      <c r="K164" s="18">
        <f t="shared" si="9"/>
        <v>0</v>
      </c>
    </row>
    <row r="165" spans="1:11" x14ac:dyDescent="0.2">
      <c r="A165" s="3"/>
      <c r="B165" s="6">
        <v>28355</v>
      </c>
      <c r="C165" s="48" t="s">
        <v>155</v>
      </c>
      <c r="D165" s="16">
        <v>260</v>
      </c>
      <c r="E165" s="16" t="s">
        <v>12</v>
      </c>
      <c r="F165" s="16">
        <v>6</v>
      </c>
      <c r="G165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65" s="17">
        <v>3.08</v>
      </c>
      <c r="I165" s="16">
        <v>5.5</v>
      </c>
      <c r="J165" s="17">
        <v>3.25</v>
      </c>
      <c r="K165" s="18">
        <f t="shared" si="9"/>
        <v>0</v>
      </c>
    </row>
    <row r="166" spans="1:11" x14ac:dyDescent="0.2">
      <c r="A166" s="3"/>
      <c r="B166" s="7">
        <v>30773</v>
      </c>
      <c r="C166" s="49" t="s">
        <v>156</v>
      </c>
      <c r="D166" s="20">
        <v>30</v>
      </c>
      <c r="E166" s="20" t="s">
        <v>33</v>
      </c>
      <c r="F166" s="20">
        <v>7</v>
      </c>
      <c r="G166" s="20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66" s="21">
        <v>2.34</v>
      </c>
      <c r="I166" s="20">
        <v>20</v>
      </c>
      <c r="J166" s="21">
        <v>2.81</v>
      </c>
      <c r="K166" s="22">
        <f t="shared" si="9"/>
        <v>0</v>
      </c>
    </row>
    <row r="167" spans="1:11" x14ac:dyDescent="0.2">
      <c r="A167" s="3"/>
      <c r="B167" s="4"/>
      <c r="C167" s="51"/>
      <c r="G167" s="25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67" s="26"/>
      <c r="J167" s="27" t="s">
        <v>13</v>
      </c>
      <c r="K167" s="26">
        <f>SUM(K155:K166)</f>
        <v>0</v>
      </c>
    </row>
    <row r="168" spans="1:11" x14ac:dyDescent="0.2">
      <c r="A168" s="3"/>
      <c r="B168" s="23" t="s">
        <v>157</v>
      </c>
      <c r="C168" s="51"/>
      <c r="G168" s="25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68" s="26"/>
      <c r="J168" s="26"/>
      <c r="K168" s="26"/>
    </row>
    <row r="169" spans="1:11" x14ac:dyDescent="0.2">
      <c r="A169" s="3"/>
      <c r="B169" s="5">
        <v>30652</v>
      </c>
      <c r="C169" s="47" t="s">
        <v>158</v>
      </c>
      <c r="D169" s="13">
        <v>5</v>
      </c>
      <c r="E169" s="13" t="s">
        <v>2</v>
      </c>
      <c r="F169" s="13">
        <v>1</v>
      </c>
      <c r="G169" s="13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69" s="14">
        <v>9.9</v>
      </c>
      <c r="I169" s="13">
        <v>5.5</v>
      </c>
      <c r="J169" s="14">
        <v>10.44</v>
      </c>
      <c r="K169" s="15">
        <f>G169*J169</f>
        <v>0</v>
      </c>
    </row>
    <row r="170" spans="1:11" x14ac:dyDescent="0.2">
      <c r="A170" s="3"/>
      <c r="B170" s="6">
        <v>30650</v>
      </c>
      <c r="C170" s="48" t="s">
        <v>159</v>
      </c>
      <c r="D170" s="16">
        <v>5</v>
      </c>
      <c r="E170" s="16" t="s">
        <v>2</v>
      </c>
      <c r="F170" s="16">
        <v>1</v>
      </c>
      <c r="G170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70" s="17">
        <v>9.9</v>
      </c>
      <c r="I170" s="16">
        <v>5.5</v>
      </c>
      <c r="J170" s="17">
        <v>10.44</v>
      </c>
      <c r="K170" s="18">
        <f>G170*J170</f>
        <v>0</v>
      </c>
    </row>
    <row r="171" spans="1:11" x14ac:dyDescent="0.2">
      <c r="A171" s="3"/>
      <c r="B171" s="6">
        <v>30651</v>
      </c>
      <c r="C171" s="48" t="s">
        <v>160</v>
      </c>
      <c r="D171" s="16">
        <v>5</v>
      </c>
      <c r="E171" s="16" t="s">
        <v>2</v>
      </c>
      <c r="F171" s="16">
        <v>1</v>
      </c>
      <c r="G171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71" s="17">
        <v>9.9</v>
      </c>
      <c r="I171" s="16">
        <v>5.5</v>
      </c>
      <c r="J171" s="17">
        <v>10.44</v>
      </c>
      <c r="K171" s="18">
        <f>G171*J171</f>
        <v>0</v>
      </c>
    </row>
    <row r="172" spans="1:11" x14ac:dyDescent="0.2">
      <c r="A172" s="3"/>
      <c r="B172" s="6">
        <v>30653</v>
      </c>
      <c r="C172" s="48" t="s">
        <v>161</v>
      </c>
      <c r="D172" s="16">
        <v>5</v>
      </c>
      <c r="E172" s="16" t="s">
        <v>2</v>
      </c>
      <c r="F172" s="16">
        <v>1</v>
      </c>
      <c r="G172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72" s="17">
        <v>9.9</v>
      </c>
      <c r="I172" s="16">
        <v>5.5</v>
      </c>
      <c r="J172" s="17">
        <v>10.44</v>
      </c>
      <c r="K172" s="18">
        <f>G172*J172</f>
        <v>0</v>
      </c>
    </row>
    <row r="173" spans="1:11" x14ac:dyDescent="0.2">
      <c r="A173" s="3"/>
      <c r="B173" s="7">
        <v>29596</v>
      </c>
      <c r="C173" s="49" t="s">
        <v>162</v>
      </c>
      <c r="D173" s="20">
        <v>250</v>
      </c>
      <c r="E173" s="20" t="s">
        <v>12</v>
      </c>
      <c r="F173" s="20">
        <v>12</v>
      </c>
      <c r="G173" s="20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73" s="21">
        <v>1.59</v>
      </c>
      <c r="I173" s="20">
        <v>5.5</v>
      </c>
      <c r="J173" s="21">
        <v>1.68</v>
      </c>
      <c r="K173" s="22">
        <f>G173*J173</f>
        <v>0</v>
      </c>
    </row>
    <row r="174" spans="1:11" x14ac:dyDescent="0.2">
      <c r="A174" s="3"/>
      <c r="B174" s="4"/>
      <c r="C174" s="51"/>
      <c r="G174" s="25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74" s="26"/>
      <c r="J174" s="27" t="s">
        <v>13</v>
      </c>
      <c r="K174" s="26">
        <f>SUM(K169:K173)</f>
        <v>0</v>
      </c>
    </row>
    <row r="175" spans="1:11" x14ac:dyDescent="0.2">
      <c r="A175" s="3"/>
      <c r="B175" s="23" t="s">
        <v>163</v>
      </c>
      <c r="C175" s="51"/>
      <c r="G175" s="25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75" s="26"/>
      <c r="J175" s="26"/>
      <c r="K175" s="26"/>
    </row>
    <row r="176" spans="1:11" x14ac:dyDescent="0.2">
      <c r="A176" s="3"/>
      <c r="B176" s="5">
        <v>20249</v>
      </c>
      <c r="C176" s="47" t="s">
        <v>164</v>
      </c>
      <c r="D176" s="13">
        <v>5</v>
      </c>
      <c r="E176" s="13" t="s">
        <v>2</v>
      </c>
      <c r="F176" s="13">
        <v>1</v>
      </c>
      <c r="G176" s="13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76" s="14">
        <v>20.25</v>
      </c>
      <c r="I176" s="13">
        <v>5.5</v>
      </c>
      <c r="J176" s="14">
        <v>21.36</v>
      </c>
      <c r="K176" s="15">
        <f t="shared" ref="K176:K183" si="10">G176*J176</f>
        <v>0</v>
      </c>
    </row>
    <row r="177" spans="1:11" x14ac:dyDescent="0.2">
      <c r="A177" s="3"/>
      <c r="B177" s="6">
        <v>20126</v>
      </c>
      <c r="C177" s="48" t="s">
        <v>165</v>
      </c>
      <c r="D177" s="16">
        <v>3</v>
      </c>
      <c r="E177" s="16" t="s">
        <v>2</v>
      </c>
      <c r="F177" s="16">
        <v>1</v>
      </c>
      <c r="G177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77" s="17">
        <v>10.74</v>
      </c>
      <c r="I177" s="16">
        <v>5.5</v>
      </c>
      <c r="J177" s="17">
        <v>11.33</v>
      </c>
      <c r="K177" s="18">
        <f t="shared" si="10"/>
        <v>0</v>
      </c>
    </row>
    <row r="178" spans="1:11" x14ac:dyDescent="0.2">
      <c r="A178" s="3"/>
      <c r="B178" s="6">
        <v>20124</v>
      </c>
      <c r="C178" s="48" t="s">
        <v>166</v>
      </c>
      <c r="D178" s="16">
        <v>3</v>
      </c>
      <c r="E178" s="16" t="s">
        <v>2</v>
      </c>
      <c r="F178" s="16">
        <v>1</v>
      </c>
      <c r="G178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78" s="17">
        <v>9.27</v>
      </c>
      <c r="I178" s="16">
        <v>5.5</v>
      </c>
      <c r="J178" s="17">
        <v>9.7799999999999994</v>
      </c>
      <c r="K178" s="18">
        <f t="shared" si="10"/>
        <v>0</v>
      </c>
    </row>
    <row r="179" spans="1:11" x14ac:dyDescent="0.2">
      <c r="A179" s="3"/>
      <c r="B179" s="6">
        <v>22285</v>
      </c>
      <c r="C179" s="48" t="s">
        <v>167</v>
      </c>
      <c r="D179" s="16">
        <v>3</v>
      </c>
      <c r="E179" s="16" t="s">
        <v>2</v>
      </c>
      <c r="F179" s="16">
        <v>1</v>
      </c>
      <c r="G179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79" s="17">
        <v>9.2100000000000009</v>
      </c>
      <c r="I179" s="16">
        <v>5.5</v>
      </c>
      <c r="J179" s="17">
        <v>9.7200000000000006</v>
      </c>
      <c r="K179" s="18">
        <f t="shared" si="10"/>
        <v>0</v>
      </c>
    </row>
    <row r="180" spans="1:11" x14ac:dyDescent="0.2">
      <c r="A180" s="3"/>
      <c r="B180" s="6">
        <v>20116</v>
      </c>
      <c r="C180" s="48" t="s">
        <v>168</v>
      </c>
      <c r="D180" s="16">
        <v>3</v>
      </c>
      <c r="E180" s="16" t="s">
        <v>2</v>
      </c>
      <c r="F180" s="16">
        <v>1</v>
      </c>
      <c r="G180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80" s="17">
        <v>8.6999999999999993</v>
      </c>
      <c r="I180" s="16">
        <v>5.5</v>
      </c>
      <c r="J180" s="17">
        <v>9.18</v>
      </c>
      <c r="K180" s="18">
        <f t="shared" si="10"/>
        <v>0</v>
      </c>
    </row>
    <row r="181" spans="1:11" x14ac:dyDescent="0.2">
      <c r="A181" s="3"/>
      <c r="B181" s="6">
        <v>20115</v>
      </c>
      <c r="C181" s="48" t="s">
        <v>169</v>
      </c>
      <c r="D181" s="16">
        <v>3</v>
      </c>
      <c r="E181" s="16" t="s">
        <v>2</v>
      </c>
      <c r="F181" s="16">
        <v>1</v>
      </c>
      <c r="G181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81" s="17">
        <v>8.49</v>
      </c>
      <c r="I181" s="16">
        <v>5.5</v>
      </c>
      <c r="J181" s="17">
        <v>8.9600000000000009</v>
      </c>
      <c r="K181" s="18">
        <f t="shared" si="10"/>
        <v>0</v>
      </c>
    </row>
    <row r="182" spans="1:11" x14ac:dyDescent="0.2">
      <c r="A182" s="3"/>
      <c r="B182" s="6">
        <v>32950</v>
      </c>
      <c r="C182" s="48" t="s">
        <v>170</v>
      </c>
      <c r="D182" s="16">
        <v>5</v>
      </c>
      <c r="E182" s="16" t="s">
        <v>2</v>
      </c>
      <c r="F182" s="16">
        <v>1</v>
      </c>
      <c r="G182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82" s="17">
        <v>11.93</v>
      </c>
      <c r="I182" s="16">
        <v>5.5</v>
      </c>
      <c r="J182" s="17">
        <v>12.59</v>
      </c>
      <c r="K182" s="18">
        <f t="shared" si="10"/>
        <v>0</v>
      </c>
    </row>
    <row r="183" spans="1:11" x14ac:dyDescent="0.2">
      <c r="A183" s="3"/>
      <c r="B183" s="7">
        <v>32951</v>
      </c>
      <c r="C183" s="49" t="s">
        <v>171</v>
      </c>
      <c r="D183" s="20">
        <v>5</v>
      </c>
      <c r="E183" s="20" t="s">
        <v>2</v>
      </c>
      <c r="F183" s="20">
        <v>1</v>
      </c>
      <c r="G183" s="20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83" s="21">
        <v>11.3</v>
      </c>
      <c r="I183" s="20">
        <v>5.5</v>
      </c>
      <c r="J183" s="21">
        <v>11.92</v>
      </c>
      <c r="K183" s="22">
        <f t="shared" si="10"/>
        <v>0</v>
      </c>
    </row>
    <row r="184" spans="1:11" x14ac:dyDescent="0.2">
      <c r="A184" s="3"/>
      <c r="B184" s="4"/>
      <c r="C184" s="51"/>
      <c r="G184" s="25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84" s="26"/>
      <c r="J184" s="27" t="s">
        <v>13</v>
      </c>
      <c r="K184" s="26">
        <f>SUM(K176:K183)</f>
        <v>0</v>
      </c>
    </row>
    <row r="185" spans="1:11" x14ac:dyDescent="0.2">
      <c r="A185" s="3"/>
      <c r="B185" s="23" t="s">
        <v>172</v>
      </c>
      <c r="C185" s="51"/>
      <c r="G185" s="25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85" s="26"/>
      <c r="J185" s="26"/>
      <c r="K185" s="26"/>
    </row>
    <row r="186" spans="1:11" x14ac:dyDescent="0.2">
      <c r="A186" s="3"/>
      <c r="B186" s="9">
        <v>32839</v>
      </c>
      <c r="C186" s="48" t="s">
        <v>173</v>
      </c>
      <c r="D186" s="16">
        <v>5</v>
      </c>
      <c r="E186" s="16" t="s">
        <v>2</v>
      </c>
      <c r="F186" s="16">
        <v>1</v>
      </c>
      <c r="G186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86" s="17">
        <v>6.5</v>
      </c>
      <c r="I186" s="16">
        <v>5.5</v>
      </c>
      <c r="J186" s="17">
        <v>6.86</v>
      </c>
      <c r="K186" s="30">
        <f>G186*J186</f>
        <v>0</v>
      </c>
    </row>
    <row r="187" spans="1:11" x14ac:dyDescent="0.2">
      <c r="A187" s="3"/>
      <c r="B187" s="9">
        <v>25806</v>
      </c>
      <c r="C187" s="48" t="s">
        <v>174</v>
      </c>
      <c r="D187" s="16">
        <v>500</v>
      </c>
      <c r="E187" s="16" t="s">
        <v>12</v>
      </c>
      <c r="F187" s="16">
        <v>6</v>
      </c>
      <c r="G187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87" s="17">
        <v>2.23</v>
      </c>
      <c r="I187" s="16">
        <v>5.5</v>
      </c>
      <c r="J187" s="17">
        <v>2.35</v>
      </c>
      <c r="K187" s="30">
        <f>G187*J187</f>
        <v>0</v>
      </c>
    </row>
    <row r="188" spans="1:11" x14ac:dyDescent="0.2">
      <c r="A188" s="3"/>
      <c r="B188" s="9">
        <v>32748</v>
      </c>
      <c r="C188" s="48" t="s">
        <v>175</v>
      </c>
      <c r="D188" s="16">
        <v>5</v>
      </c>
      <c r="E188" s="16" t="s">
        <v>2</v>
      </c>
      <c r="F188" s="16">
        <v>1</v>
      </c>
      <c r="G188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88" s="17">
        <v>16</v>
      </c>
      <c r="I188" s="16">
        <v>5.5</v>
      </c>
      <c r="J188" s="17">
        <v>16.88</v>
      </c>
      <c r="K188" s="30">
        <f>G188*J188</f>
        <v>0</v>
      </c>
    </row>
    <row r="189" spans="1:11" x14ac:dyDescent="0.2">
      <c r="A189" s="3"/>
      <c r="B189" s="4"/>
      <c r="C189" s="51"/>
      <c r="G189" s="25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89" s="26"/>
      <c r="J189" s="27" t="s">
        <v>13</v>
      </c>
      <c r="K189" s="26">
        <f>SUM(K186:K188)</f>
        <v>0</v>
      </c>
    </row>
    <row r="190" spans="1:11" x14ac:dyDescent="0.2">
      <c r="A190" s="3"/>
      <c r="B190" s="23" t="s">
        <v>176</v>
      </c>
      <c r="C190" s="51"/>
      <c r="G190" s="25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90" s="26"/>
      <c r="J190" s="26"/>
      <c r="K190" s="26"/>
    </row>
    <row r="191" spans="1:11" x14ac:dyDescent="0.2">
      <c r="A191" s="3"/>
      <c r="B191" s="9">
        <v>20232</v>
      </c>
      <c r="C191" s="48" t="s">
        <v>177</v>
      </c>
      <c r="D191" s="16">
        <v>5</v>
      </c>
      <c r="E191" s="16" t="s">
        <v>2</v>
      </c>
      <c r="F191" s="16">
        <v>1</v>
      </c>
      <c r="G191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91" s="17">
        <v>11</v>
      </c>
      <c r="I191" s="16">
        <v>5.5</v>
      </c>
      <c r="J191" s="17">
        <v>11.61</v>
      </c>
      <c r="K191" s="30">
        <f>G191*J191</f>
        <v>0</v>
      </c>
    </row>
    <row r="192" spans="1:11" x14ac:dyDescent="0.2">
      <c r="A192" s="3"/>
      <c r="B192" s="9">
        <v>20230</v>
      </c>
      <c r="C192" s="48" t="s">
        <v>178</v>
      </c>
      <c r="D192" s="16">
        <v>5</v>
      </c>
      <c r="E192" s="16" t="s">
        <v>2</v>
      </c>
      <c r="F192" s="16">
        <v>1</v>
      </c>
      <c r="G192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92" s="17">
        <v>11</v>
      </c>
      <c r="I192" s="16">
        <v>5.5</v>
      </c>
      <c r="J192" s="17">
        <v>11.61</v>
      </c>
      <c r="K192" s="30">
        <f>G192*J192</f>
        <v>0</v>
      </c>
    </row>
    <row r="193" spans="1:11" x14ac:dyDescent="0.2">
      <c r="A193" s="3"/>
      <c r="B193" s="4"/>
      <c r="C193" s="51"/>
      <c r="G193" s="25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93" s="26"/>
      <c r="J193" s="27" t="s">
        <v>13</v>
      </c>
      <c r="K193" s="26">
        <f>SUM(K191:K192)</f>
        <v>0</v>
      </c>
    </row>
    <row r="194" spans="1:11" x14ac:dyDescent="0.2">
      <c r="A194" s="3"/>
      <c r="B194" s="23" t="s">
        <v>179</v>
      </c>
      <c r="C194" s="51"/>
      <c r="G194" s="25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94" s="26"/>
      <c r="J194" s="26"/>
      <c r="K194" s="26"/>
    </row>
    <row r="195" spans="1:11" x14ac:dyDescent="0.2">
      <c r="A195" s="3"/>
      <c r="B195" s="9">
        <v>20243</v>
      </c>
      <c r="C195" s="48" t="s">
        <v>180</v>
      </c>
      <c r="D195" s="16">
        <v>5</v>
      </c>
      <c r="E195" s="16" t="s">
        <v>2</v>
      </c>
      <c r="F195" s="16">
        <v>1</v>
      </c>
      <c r="G195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95" s="17">
        <v>11.8</v>
      </c>
      <c r="I195" s="16">
        <v>5.5</v>
      </c>
      <c r="J195" s="17">
        <v>12.45</v>
      </c>
      <c r="K195" s="30">
        <f>G195*J195</f>
        <v>0</v>
      </c>
    </row>
    <row r="196" spans="1:11" x14ac:dyDescent="0.2">
      <c r="A196" s="3"/>
      <c r="B196" s="4"/>
      <c r="C196" s="51"/>
      <c r="G196" s="25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96" s="26"/>
      <c r="J196" s="27" t="s">
        <v>13</v>
      </c>
      <c r="K196" s="26">
        <f>SUM(K195)</f>
        <v>0</v>
      </c>
    </row>
    <row r="197" spans="1:11" x14ac:dyDescent="0.2">
      <c r="A197" s="3"/>
      <c r="B197" s="23" t="s">
        <v>181</v>
      </c>
      <c r="C197" s="51"/>
      <c r="G197" s="25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97" s="26"/>
      <c r="J197" s="26"/>
      <c r="K197" s="26"/>
    </row>
    <row r="198" spans="1:11" x14ac:dyDescent="0.2">
      <c r="A198" s="3"/>
      <c r="B198" s="9">
        <v>20238</v>
      </c>
      <c r="C198" s="48" t="s">
        <v>182</v>
      </c>
      <c r="D198" s="16">
        <v>5</v>
      </c>
      <c r="E198" s="16" t="s">
        <v>2</v>
      </c>
      <c r="F198" s="16">
        <v>1</v>
      </c>
      <c r="G198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98" s="17">
        <v>11.2</v>
      </c>
      <c r="I198" s="16">
        <v>5.5</v>
      </c>
      <c r="J198" s="17">
        <v>11.82</v>
      </c>
      <c r="K198" s="30">
        <f>G198*J198</f>
        <v>0</v>
      </c>
    </row>
    <row r="199" spans="1:11" x14ac:dyDescent="0.2">
      <c r="A199" s="3"/>
      <c r="B199" s="4"/>
      <c r="C199" s="51"/>
      <c r="G199" s="25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199" s="26"/>
      <c r="J199" s="27" t="s">
        <v>13</v>
      </c>
      <c r="K199" s="26">
        <f>SUM(K198)</f>
        <v>0</v>
      </c>
    </row>
    <row r="200" spans="1:11" x14ac:dyDescent="0.2">
      <c r="A200" s="3"/>
      <c r="B200" s="23" t="s">
        <v>183</v>
      </c>
      <c r="C200" s="51"/>
      <c r="G200" s="25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00" s="26"/>
      <c r="J200" s="26"/>
      <c r="K200" s="26"/>
    </row>
    <row r="201" spans="1:11" x14ac:dyDescent="0.2">
      <c r="A201" s="3"/>
      <c r="B201" s="9">
        <v>20245</v>
      </c>
      <c r="C201" s="48" t="s">
        <v>183</v>
      </c>
      <c r="D201" s="16">
        <v>5</v>
      </c>
      <c r="E201" s="16" t="s">
        <v>2</v>
      </c>
      <c r="F201" s="16">
        <v>1</v>
      </c>
      <c r="G201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01" s="17">
        <v>26.62</v>
      </c>
      <c r="I201" s="16">
        <v>5.5</v>
      </c>
      <c r="J201" s="17">
        <v>28.08</v>
      </c>
      <c r="K201" s="30">
        <f>G201*J201</f>
        <v>0</v>
      </c>
    </row>
    <row r="202" spans="1:11" x14ac:dyDescent="0.2">
      <c r="A202" s="3"/>
      <c r="B202" s="4"/>
      <c r="C202" s="51"/>
      <c r="G202" s="25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02" s="26"/>
      <c r="J202" s="27" t="s">
        <v>13</v>
      </c>
      <c r="K202" s="26">
        <f>SUM(K201)</f>
        <v>0</v>
      </c>
    </row>
    <row r="203" spans="1:11" x14ac:dyDescent="0.2">
      <c r="A203" s="3"/>
      <c r="B203" s="23" t="s">
        <v>184</v>
      </c>
      <c r="C203" s="51"/>
      <c r="G203" s="25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03" s="26"/>
      <c r="J203" s="26"/>
      <c r="K203" s="26"/>
    </row>
    <row r="204" spans="1:11" x14ac:dyDescent="0.2">
      <c r="A204" s="3"/>
      <c r="B204" s="9">
        <v>32946</v>
      </c>
      <c r="C204" s="48" t="s">
        <v>185</v>
      </c>
      <c r="D204" s="16">
        <v>5</v>
      </c>
      <c r="E204" s="16" t="s">
        <v>2</v>
      </c>
      <c r="F204" s="16">
        <v>1</v>
      </c>
      <c r="G204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04" s="17">
        <v>20</v>
      </c>
      <c r="I204" s="16">
        <v>5.5</v>
      </c>
      <c r="J204" s="17">
        <v>21.1</v>
      </c>
      <c r="K204" s="30">
        <f>G204*J204</f>
        <v>0</v>
      </c>
    </row>
    <row r="205" spans="1:11" x14ac:dyDescent="0.2">
      <c r="A205" s="3"/>
      <c r="B205" s="4"/>
      <c r="C205" s="51"/>
      <c r="G205" s="25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05" s="26"/>
      <c r="J205" s="27" t="s">
        <v>13</v>
      </c>
      <c r="K205" s="26">
        <f>SUM(K204)</f>
        <v>0</v>
      </c>
    </row>
    <row r="206" spans="1:11" x14ac:dyDescent="0.2">
      <c r="A206" s="3"/>
      <c r="B206" s="23" t="s">
        <v>186</v>
      </c>
      <c r="C206" s="51"/>
      <c r="G206" s="25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06" s="26"/>
      <c r="J206" s="26"/>
      <c r="K206" s="26"/>
    </row>
    <row r="207" spans="1:11" x14ac:dyDescent="0.2">
      <c r="A207" s="3"/>
      <c r="B207" s="9">
        <v>20262</v>
      </c>
      <c r="C207" s="48" t="s">
        <v>187</v>
      </c>
      <c r="D207" s="16">
        <v>5</v>
      </c>
      <c r="E207" s="16" t="s">
        <v>2</v>
      </c>
      <c r="F207" s="16">
        <v>1</v>
      </c>
      <c r="G207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07" s="17">
        <v>15.6</v>
      </c>
      <c r="I207" s="16">
        <v>5.5</v>
      </c>
      <c r="J207" s="17">
        <v>16.46</v>
      </c>
      <c r="K207" s="30">
        <f>G207*J207</f>
        <v>0</v>
      </c>
    </row>
    <row r="208" spans="1:11" x14ac:dyDescent="0.2">
      <c r="A208" s="3"/>
      <c r="B208" s="9">
        <v>20263</v>
      </c>
      <c r="C208" s="48" t="s">
        <v>188</v>
      </c>
      <c r="D208" s="16">
        <v>5</v>
      </c>
      <c r="E208" s="16" t="s">
        <v>2</v>
      </c>
      <c r="F208" s="16">
        <v>1</v>
      </c>
      <c r="G208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08" s="17">
        <v>13.5</v>
      </c>
      <c r="I208" s="16">
        <v>5.5</v>
      </c>
      <c r="J208" s="17">
        <v>14.24</v>
      </c>
      <c r="K208" s="30">
        <f>G208*J208</f>
        <v>0</v>
      </c>
    </row>
    <row r="209" spans="1:11" x14ac:dyDescent="0.2">
      <c r="A209" s="3"/>
      <c r="B209" s="4"/>
      <c r="C209" s="51"/>
      <c r="G209" s="25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09" s="26"/>
      <c r="J209" s="27" t="s">
        <v>13</v>
      </c>
      <c r="K209" s="26">
        <f>SUM(K207:K208)</f>
        <v>0</v>
      </c>
    </row>
    <row r="210" spans="1:11" x14ac:dyDescent="0.2">
      <c r="A210" s="3"/>
      <c r="B210" s="23" t="s">
        <v>189</v>
      </c>
      <c r="C210" s="51"/>
      <c r="G210" s="25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10" s="26"/>
      <c r="J210" s="26"/>
      <c r="K210" s="26"/>
    </row>
    <row r="211" spans="1:11" x14ac:dyDescent="0.2">
      <c r="A211" s="3"/>
      <c r="B211" s="9">
        <v>32947</v>
      </c>
      <c r="C211" s="48" t="s">
        <v>189</v>
      </c>
      <c r="D211" s="16">
        <v>5</v>
      </c>
      <c r="E211" s="16" t="s">
        <v>2</v>
      </c>
      <c r="F211" s="16">
        <v>1</v>
      </c>
      <c r="G211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11" s="17">
        <v>16.7</v>
      </c>
      <c r="I211" s="16">
        <v>5.5</v>
      </c>
      <c r="J211" s="17">
        <v>17.62</v>
      </c>
      <c r="K211" s="30">
        <f>G211*J211</f>
        <v>0</v>
      </c>
    </row>
    <row r="212" spans="1:11" x14ac:dyDescent="0.2">
      <c r="A212" s="3"/>
      <c r="B212" s="4"/>
      <c r="C212" s="51"/>
      <c r="G212" s="25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12" s="26"/>
      <c r="J212" s="27" t="s">
        <v>13</v>
      </c>
      <c r="K212" s="26">
        <f>SUM(K211)</f>
        <v>0</v>
      </c>
    </row>
    <row r="213" spans="1:11" x14ac:dyDescent="0.2">
      <c r="A213" s="3"/>
      <c r="B213" s="23" t="s">
        <v>190</v>
      </c>
      <c r="C213" s="51"/>
      <c r="G213" s="25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13" s="26"/>
      <c r="J213" s="26"/>
      <c r="K213" s="26"/>
    </row>
    <row r="214" spans="1:11" x14ac:dyDescent="0.2">
      <c r="A214" s="3"/>
      <c r="B214" s="9">
        <v>20170</v>
      </c>
      <c r="C214" s="48" t="s">
        <v>191</v>
      </c>
      <c r="D214" s="16">
        <v>3</v>
      </c>
      <c r="E214" s="16" t="s">
        <v>2</v>
      </c>
      <c r="F214" s="16">
        <v>1</v>
      </c>
      <c r="G214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14" s="17">
        <v>5.25</v>
      </c>
      <c r="I214" s="16">
        <v>5.5</v>
      </c>
      <c r="J214" s="17">
        <v>5.54</v>
      </c>
      <c r="K214" s="30">
        <f>G214*J214</f>
        <v>0</v>
      </c>
    </row>
    <row r="215" spans="1:11" x14ac:dyDescent="0.2">
      <c r="A215" s="3"/>
      <c r="B215" s="9">
        <v>22996</v>
      </c>
      <c r="C215" s="48" t="s">
        <v>192</v>
      </c>
      <c r="D215" s="16">
        <v>5</v>
      </c>
      <c r="E215" s="16" t="s">
        <v>2</v>
      </c>
      <c r="F215" s="16">
        <v>1</v>
      </c>
      <c r="G215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15" s="17">
        <v>9.4</v>
      </c>
      <c r="I215" s="16">
        <v>5.5</v>
      </c>
      <c r="J215" s="17">
        <v>9.92</v>
      </c>
      <c r="K215" s="30">
        <f>G215*J215</f>
        <v>0</v>
      </c>
    </row>
    <row r="216" spans="1:11" x14ac:dyDescent="0.2">
      <c r="A216" s="3"/>
      <c r="B216" s="4"/>
      <c r="C216" s="51"/>
      <c r="G216" s="25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16" s="26"/>
      <c r="J216" s="27" t="s">
        <v>13</v>
      </c>
      <c r="K216" s="26">
        <f>SUM(K214:K215)</f>
        <v>0</v>
      </c>
    </row>
    <row r="217" spans="1:11" x14ac:dyDescent="0.2">
      <c r="A217" s="3"/>
      <c r="B217" s="23" t="s">
        <v>193</v>
      </c>
      <c r="C217" s="51"/>
      <c r="G217" s="25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17" s="26"/>
      <c r="J217" s="26"/>
      <c r="K217" s="26"/>
    </row>
    <row r="218" spans="1:11" x14ac:dyDescent="0.2">
      <c r="A218" s="3"/>
      <c r="B218" s="9">
        <v>27495</v>
      </c>
      <c r="C218" s="48" t="s">
        <v>194</v>
      </c>
      <c r="D218" s="16">
        <v>113</v>
      </c>
      <c r="E218" s="16" t="s">
        <v>12</v>
      </c>
      <c r="F218" s="16">
        <v>11</v>
      </c>
      <c r="G218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18" s="17">
        <v>1.93</v>
      </c>
      <c r="I218" s="16">
        <v>5.5</v>
      </c>
      <c r="J218" s="17">
        <v>2.04</v>
      </c>
      <c r="K218" s="30">
        <f t="shared" ref="K218:K223" si="11">G218*J218</f>
        <v>0</v>
      </c>
    </row>
    <row r="219" spans="1:11" x14ac:dyDescent="0.2">
      <c r="A219" s="3"/>
      <c r="B219" s="9">
        <v>28435</v>
      </c>
      <c r="C219" s="48" t="s">
        <v>195</v>
      </c>
      <c r="D219" s="16">
        <v>118</v>
      </c>
      <c r="E219" s="16" t="s">
        <v>12</v>
      </c>
      <c r="F219" s="16">
        <v>11</v>
      </c>
      <c r="G219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19" s="17">
        <v>1.93</v>
      </c>
      <c r="I219" s="16">
        <v>5.5</v>
      </c>
      <c r="J219" s="17">
        <v>2.04</v>
      </c>
      <c r="K219" s="30">
        <f t="shared" si="11"/>
        <v>0</v>
      </c>
    </row>
    <row r="220" spans="1:11" x14ac:dyDescent="0.2">
      <c r="A220" s="3"/>
      <c r="B220" s="9">
        <v>26552</v>
      </c>
      <c r="C220" s="48" t="s">
        <v>196</v>
      </c>
      <c r="D220" s="16">
        <v>93</v>
      </c>
      <c r="E220" s="16" t="s">
        <v>12</v>
      </c>
      <c r="F220" s="16">
        <v>16</v>
      </c>
      <c r="G220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20" s="17">
        <v>4.4800000000000004</v>
      </c>
      <c r="I220" s="16">
        <v>5.5</v>
      </c>
      <c r="J220" s="17">
        <v>4.7300000000000004</v>
      </c>
      <c r="K220" s="30">
        <f t="shared" si="11"/>
        <v>0</v>
      </c>
    </row>
    <row r="221" spans="1:11" x14ac:dyDescent="0.2">
      <c r="A221" s="3"/>
      <c r="B221" s="9">
        <v>30632</v>
      </c>
      <c r="C221" s="48" t="s">
        <v>197</v>
      </c>
      <c r="D221" s="16">
        <v>130</v>
      </c>
      <c r="E221" s="16" t="s">
        <v>12</v>
      </c>
      <c r="F221" s="16">
        <v>13</v>
      </c>
      <c r="G221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21" s="17">
        <v>3.95</v>
      </c>
      <c r="I221" s="16">
        <v>5.5</v>
      </c>
      <c r="J221" s="17">
        <v>4.17</v>
      </c>
      <c r="K221" s="30">
        <f t="shared" si="11"/>
        <v>0</v>
      </c>
    </row>
    <row r="222" spans="1:11" x14ac:dyDescent="0.2">
      <c r="A222" s="3"/>
      <c r="B222" s="9">
        <v>27280</v>
      </c>
      <c r="C222" s="48" t="s">
        <v>198</v>
      </c>
      <c r="D222" s="16">
        <v>90</v>
      </c>
      <c r="E222" s="16" t="s">
        <v>12</v>
      </c>
      <c r="F222" s="16">
        <v>17</v>
      </c>
      <c r="G222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22" s="17">
        <v>2.2200000000000002</v>
      </c>
      <c r="I222" s="16">
        <v>5.5</v>
      </c>
      <c r="J222" s="17">
        <v>2.34</v>
      </c>
      <c r="K222" s="30">
        <f t="shared" si="11"/>
        <v>0</v>
      </c>
    </row>
    <row r="223" spans="1:11" x14ac:dyDescent="0.2">
      <c r="A223" s="3"/>
      <c r="B223" s="9">
        <v>25325</v>
      </c>
      <c r="C223" s="48" t="s">
        <v>199</v>
      </c>
      <c r="D223" s="16">
        <v>100</v>
      </c>
      <c r="E223" s="16" t="s">
        <v>12</v>
      </c>
      <c r="F223" s="16">
        <v>17</v>
      </c>
      <c r="G223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23" s="17">
        <v>2.2200000000000002</v>
      </c>
      <c r="I223" s="16">
        <v>5.5</v>
      </c>
      <c r="J223" s="17">
        <v>2.34</v>
      </c>
      <c r="K223" s="30">
        <f t="shared" si="11"/>
        <v>0</v>
      </c>
    </row>
    <row r="224" spans="1:11" x14ac:dyDescent="0.2">
      <c r="A224" s="3"/>
      <c r="B224" s="4"/>
      <c r="C224" s="51"/>
      <c r="G224" s="25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24" s="26"/>
      <c r="J224" s="27" t="s">
        <v>13</v>
      </c>
      <c r="K224" s="26">
        <f>SUM(K218:K223)</f>
        <v>0</v>
      </c>
    </row>
    <row r="225" spans="1:11" x14ac:dyDescent="0.2">
      <c r="A225" s="3"/>
      <c r="B225" s="23" t="s">
        <v>200</v>
      </c>
      <c r="C225" s="51"/>
      <c r="G225" s="25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25" s="26"/>
      <c r="J225" s="26"/>
      <c r="K225" s="26"/>
    </row>
    <row r="226" spans="1:11" x14ac:dyDescent="0.2">
      <c r="A226" s="3"/>
      <c r="B226" s="9">
        <v>29187</v>
      </c>
      <c r="C226" s="48" t="s">
        <v>201</v>
      </c>
      <c r="D226" s="16">
        <v>200</v>
      </c>
      <c r="E226" s="16" t="s">
        <v>202</v>
      </c>
      <c r="F226" s="16">
        <v>12</v>
      </c>
      <c r="G226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26" s="17">
        <v>1.48</v>
      </c>
      <c r="I226" s="16">
        <v>20</v>
      </c>
      <c r="J226" s="17">
        <v>1.78</v>
      </c>
      <c r="K226" s="30">
        <f t="shared" ref="K226:K244" si="12">G226*J226</f>
        <v>0</v>
      </c>
    </row>
    <row r="227" spans="1:11" x14ac:dyDescent="0.2">
      <c r="A227" s="3"/>
      <c r="B227" s="9">
        <v>32832</v>
      </c>
      <c r="C227" s="48" t="s">
        <v>203</v>
      </c>
      <c r="D227" s="16">
        <v>300</v>
      </c>
      <c r="E227" s="16" t="s">
        <v>12</v>
      </c>
      <c r="F227" s="16">
        <v>10</v>
      </c>
      <c r="G227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27" s="17">
        <v>1.68</v>
      </c>
      <c r="I227" s="16">
        <v>20</v>
      </c>
      <c r="J227" s="17">
        <v>2.02</v>
      </c>
      <c r="K227" s="30">
        <f t="shared" si="12"/>
        <v>0</v>
      </c>
    </row>
    <row r="228" spans="1:11" x14ac:dyDescent="0.2">
      <c r="A228" s="3"/>
      <c r="B228" s="9">
        <v>30991</v>
      </c>
      <c r="C228" s="48" t="s">
        <v>204</v>
      </c>
      <c r="D228" s="16">
        <v>1</v>
      </c>
      <c r="E228" s="16" t="s">
        <v>25</v>
      </c>
      <c r="F228" s="16">
        <v>6</v>
      </c>
      <c r="G228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28" s="17">
        <v>6.73</v>
      </c>
      <c r="I228" s="16">
        <v>20</v>
      </c>
      <c r="J228" s="17">
        <v>8.08</v>
      </c>
      <c r="K228" s="30">
        <f t="shared" si="12"/>
        <v>0</v>
      </c>
    </row>
    <row r="229" spans="1:11" x14ac:dyDescent="0.2">
      <c r="A229" s="3"/>
      <c r="B229" s="9">
        <v>24171</v>
      </c>
      <c r="C229" s="48" t="s">
        <v>205</v>
      </c>
      <c r="D229" s="16">
        <v>1</v>
      </c>
      <c r="E229" s="16" t="s">
        <v>25</v>
      </c>
      <c r="F229" s="16">
        <v>6</v>
      </c>
      <c r="G229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29" s="17">
        <v>6.73</v>
      </c>
      <c r="I229" s="16">
        <v>20</v>
      </c>
      <c r="J229" s="17">
        <v>8.08</v>
      </c>
      <c r="K229" s="30">
        <f t="shared" si="12"/>
        <v>0</v>
      </c>
    </row>
    <row r="230" spans="1:11" x14ac:dyDescent="0.2">
      <c r="A230" s="3"/>
      <c r="B230" s="9">
        <v>21463</v>
      </c>
      <c r="C230" s="48" t="s">
        <v>206</v>
      </c>
      <c r="D230" s="16">
        <v>1</v>
      </c>
      <c r="E230" s="16" t="s">
        <v>25</v>
      </c>
      <c r="F230" s="16">
        <v>6</v>
      </c>
      <c r="G230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30" s="17">
        <v>6.73</v>
      </c>
      <c r="I230" s="16">
        <v>20</v>
      </c>
      <c r="J230" s="17">
        <v>8.08</v>
      </c>
      <c r="K230" s="30">
        <f t="shared" si="12"/>
        <v>0</v>
      </c>
    </row>
    <row r="231" spans="1:11" x14ac:dyDescent="0.2">
      <c r="A231" s="3"/>
      <c r="B231" s="9">
        <v>20707</v>
      </c>
      <c r="C231" s="48" t="s">
        <v>207</v>
      </c>
      <c r="D231" s="16">
        <v>1</v>
      </c>
      <c r="E231" s="16" t="s">
        <v>25</v>
      </c>
      <c r="F231" s="16">
        <v>6</v>
      </c>
      <c r="G231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31" s="17">
        <v>6.09</v>
      </c>
      <c r="I231" s="16">
        <v>20</v>
      </c>
      <c r="J231" s="17">
        <v>7.31</v>
      </c>
      <c r="K231" s="30">
        <f t="shared" si="12"/>
        <v>0</v>
      </c>
    </row>
    <row r="232" spans="1:11" x14ac:dyDescent="0.2">
      <c r="A232" s="3"/>
      <c r="B232" s="9">
        <v>33161</v>
      </c>
      <c r="C232" s="48" t="s">
        <v>208</v>
      </c>
      <c r="D232" s="16">
        <v>50</v>
      </c>
      <c r="E232" s="16" t="s">
        <v>33</v>
      </c>
      <c r="F232" s="16">
        <v>1</v>
      </c>
      <c r="G232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32" s="17">
        <v>7.37</v>
      </c>
      <c r="I232" s="16">
        <v>5.5</v>
      </c>
      <c r="J232" s="17">
        <v>7.78</v>
      </c>
      <c r="K232" s="30">
        <f t="shared" si="12"/>
        <v>0</v>
      </c>
    </row>
    <row r="233" spans="1:11" x14ac:dyDescent="0.2">
      <c r="A233" s="3"/>
      <c r="B233" s="9">
        <v>25817</v>
      </c>
      <c r="C233" s="48" t="s">
        <v>209</v>
      </c>
      <c r="D233" s="16">
        <v>200</v>
      </c>
      <c r="E233" s="16" t="s">
        <v>12</v>
      </c>
      <c r="F233" s="16">
        <v>12</v>
      </c>
      <c r="G233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33" s="17">
        <v>4.0199999999999996</v>
      </c>
      <c r="I233" s="16">
        <v>20</v>
      </c>
      <c r="J233" s="17">
        <v>4.82</v>
      </c>
      <c r="K233" s="30">
        <f t="shared" si="12"/>
        <v>0</v>
      </c>
    </row>
    <row r="234" spans="1:11" x14ac:dyDescent="0.2">
      <c r="A234" s="3"/>
      <c r="B234" s="9">
        <v>22276</v>
      </c>
      <c r="C234" s="48" t="s">
        <v>210</v>
      </c>
      <c r="D234" s="16">
        <v>75</v>
      </c>
      <c r="E234" s="16" t="s">
        <v>33</v>
      </c>
      <c r="F234" s="16">
        <v>12</v>
      </c>
      <c r="G234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34" s="17">
        <v>3.65</v>
      </c>
      <c r="I234" s="16">
        <v>20</v>
      </c>
      <c r="J234" s="17">
        <v>4.38</v>
      </c>
      <c r="K234" s="30">
        <f t="shared" si="12"/>
        <v>0</v>
      </c>
    </row>
    <row r="235" spans="1:11" x14ac:dyDescent="0.2">
      <c r="A235" s="3"/>
      <c r="B235" s="9">
        <v>29001</v>
      </c>
      <c r="C235" s="48" t="s">
        <v>211</v>
      </c>
      <c r="D235" s="16">
        <v>1</v>
      </c>
      <c r="E235" s="16" t="s">
        <v>212</v>
      </c>
      <c r="F235" s="16">
        <v>6</v>
      </c>
      <c r="G235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35" s="17">
        <v>1.21</v>
      </c>
      <c r="I235" s="16">
        <v>20</v>
      </c>
      <c r="J235" s="17">
        <v>1.45</v>
      </c>
      <c r="K235" s="30">
        <f t="shared" si="12"/>
        <v>0</v>
      </c>
    </row>
    <row r="236" spans="1:11" x14ac:dyDescent="0.2">
      <c r="A236" s="3"/>
      <c r="B236" s="9">
        <v>29007</v>
      </c>
      <c r="C236" s="48" t="s">
        <v>213</v>
      </c>
      <c r="D236" s="16">
        <v>1</v>
      </c>
      <c r="E236" s="16" t="s">
        <v>212</v>
      </c>
      <c r="F236" s="16">
        <v>6</v>
      </c>
      <c r="G236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36" s="17">
        <v>1.7</v>
      </c>
      <c r="I236" s="16">
        <v>20</v>
      </c>
      <c r="J236" s="17">
        <v>2.04</v>
      </c>
      <c r="K236" s="30">
        <f t="shared" si="12"/>
        <v>0</v>
      </c>
    </row>
    <row r="237" spans="1:11" x14ac:dyDescent="0.2">
      <c r="A237" s="3"/>
      <c r="B237" s="9">
        <v>29002</v>
      </c>
      <c r="C237" s="48" t="s">
        <v>214</v>
      </c>
      <c r="D237" s="16">
        <v>1</v>
      </c>
      <c r="E237" s="16" t="s">
        <v>212</v>
      </c>
      <c r="F237" s="16">
        <v>6</v>
      </c>
      <c r="G237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37" s="17">
        <v>1.21</v>
      </c>
      <c r="I237" s="16">
        <v>20</v>
      </c>
      <c r="J237" s="17">
        <v>1.45</v>
      </c>
      <c r="K237" s="30">
        <f t="shared" si="12"/>
        <v>0</v>
      </c>
    </row>
    <row r="238" spans="1:11" x14ac:dyDescent="0.2">
      <c r="A238" s="3"/>
      <c r="B238" s="9">
        <v>29008</v>
      </c>
      <c r="C238" s="48" t="s">
        <v>215</v>
      </c>
      <c r="D238" s="16">
        <v>1</v>
      </c>
      <c r="E238" s="16" t="s">
        <v>212</v>
      </c>
      <c r="F238" s="16">
        <v>6</v>
      </c>
      <c r="G238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38" s="17">
        <v>1.7</v>
      </c>
      <c r="I238" s="16">
        <v>20</v>
      </c>
      <c r="J238" s="17">
        <v>2.04</v>
      </c>
      <c r="K238" s="30">
        <f t="shared" si="12"/>
        <v>0</v>
      </c>
    </row>
    <row r="239" spans="1:11" x14ac:dyDescent="0.2">
      <c r="A239" s="3"/>
      <c r="B239" s="9">
        <v>31335</v>
      </c>
      <c r="C239" s="48" t="s">
        <v>216</v>
      </c>
      <c r="D239" s="16">
        <v>1</v>
      </c>
      <c r="E239" s="16" t="s">
        <v>212</v>
      </c>
      <c r="F239" s="16">
        <v>6</v>
      </c>
      <c r="G239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39" s="17">
        <v>1.04</v>
      </c>
      <c r="I239" s="16">
        <v>20</v>
      </c>
      <c r="J239" s="17">
        <v>1.25</v>
      </c>
      <c r="K239" s="30">
        <f t="shared" si="12"/>
        <v>0</v>
      </c>
    </row>
    <row r="240" spans="1:11" x14ac:dyDescent="0.2">
      <c r="A240" s="3"/>
      <c r="B240" s="9">
        <v>31449</v>
      </c>
      <c r="C240" s="48" t="s">
        <v>217</v>
      </c>
      <c r="D240" s="16">
        <v>1</v>
      </c>
      <c r="E240" s="16" t="s">
        <v>212</v>
      </c>
      <c r="F240" s="16">
        <v>6</v>
      </c>
      <c r="G240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40" s="17">
        <v>1.42</v>
      </c>
      <c r="I240" s="16">
        <v>20</v>
      </c>
      <c r="J240" s="17">
        <v>1.7</v>
      </c>
      <c r="K240" s="30">
        <f t="shared" si="12"/>
        <v>0</v>
      </c>
    </row>
    <row r="241" spans="1:11" x14ac:dyDescent="0.2">
      <c r="A241" s="3"/>
      <c r="B241" s="9">
        <v>29003</v>
      </c>
      <c r="C241" s="48" t="s">
        <v>218</v>
      </c>
      <c r="D241" s="16">
        <v>1</v>
      </c>
      <c r="E241" s="16" t="s">
        <v>212</v>
      </c>
      <c r="F241" s="16">
        <v>6</v>
      </c>
      <c r="G241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41" s="17">
        <v>1.17</v>
      </c>
      <c r="I241" s="16">
        <v>20</v>
      </c>
      <c r="J241" s="17">
        <v>1.4</v>
      </c>
      <c r="K241" s="30">
        <f t="shared" si="12"/>
        <v>0</v>
      </c>
    </row>
    <row r="242" spans="1:11" x14ac:dyDescent="0.2">
      <c r="A242" s="3"/>
      <c r="B242" s="9">
        <v>29009</v>
      </c>
      <c r="C242" s="48" t="s">
        <v>219</v>
      </c>
      <c r="D242" s="16">
        <v>1</v>
      </c>
      <c r="E242" s="16" t="s">
        <v>212</v>
      </c>
      <c r="F242" s="16">
        <v>6</v>
      </c>
      <c r="G242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42" s="17">
        <v>1.5</v>
      </c>
      <c r="I242" s="16">
        <v>20</v>
      </c>
      <c r="J242" s="17">
        <v>1.8</v>
      </c>
      <c r="K242" s="30">
        <f t="shared" si="12"/>
        <v>0</v>
      </c>
    </row>
    <row r="243" spans="1:11" x14ac:dyDescent="0.2">
      <c r="A243" s="3"/>
      <c r="B243" s="9">
        <v>29005</v>
      </c>
      <c r="C243" s="48" t="s">
        <v>220</v>
      </c>
      <c r="D243" s="16">
        <v>1</v>
      </c>
      <c r="E243" s="16" t="s">
        <v>212</v>
      </c>
      <c r="F243" s="16">
        <v>6</v>
      </c>
      <c r="G243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43" s="17">
        <v>1.17</v>
      </c>
      <c r="I243" s="16">
        <v>20</v>
      </c>
      <c r="J243" s="17">
        <v>1.4</v>
      </c>
      <c r="K243" s="30">
        <f t="shared" si="12"/>
        <v>0</v>
      </c>
    </row>
    <row r="244" spans="1:11" x14ac:dyDescent="0.2">
      <c r="A244" s="3"/>
      <c r="B244" s="9">
        <v>29010</v>
      </c>
      <c r="C244" s="48" t="s">
        <v>221</v>
      </c>
      <c r="D244" s="16">
        <v>1</v>
      </c>
      <c r="E244" s="16" t="s">
        <v>212</v>
      </c>
      <c r="F244" s="16">
        <v>6</v>
      </c>
      <c r="G244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44" s="17">
        <v>1.5</v>
      </c>
      <c r="I244" s="16">
        <v>20</v>
      </c>
      <c r="J244" s="17">
        <v>1.8</v>
      </c>
      <c r="K244" s="30">
        <f t="shared" si="12"/>
        <v>0</v>
      </c>
    </row>
    <row r="245" spans="1:11" x14ac:dyDescent="0.2">
      <c r="A245" s="3"/>
      <c r="B245" s="4"/>
      <c r="C245" s="51"/>
      <c r="G245" s="25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45" s="26"/>
      <c r="J245" s="27" t="s">
        <v>13</v>
      </c>
      <c r="K245" s="26">
        <f>SUM(K226:K243)</f>
        <v>0</v>
      </c>
    </row>
    <row r="246" spans="1:11" x14ac:dyDescent="0.2">
      <c r="A246" s="3"/>
      <c r="B246" s="23" t="s">
        <v>222</v>
      </c>
      <c r="C246" s="51"/>
      <c r="G246" s="25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46" s="26"/>
      <c r="J246" s="26"/>
      <c r="K246" s="26"/>
    </row>
    <row r="247" spans="1:11" x14ac:dyDescent="0.2">
      <c r="A247" s="3"/>
      <c r="B247" s="9">
        <v>30094</v>
      </c>
      <c r="C247" s="48" t="s">
        <v>223</v>
      </c>
      <c r="D247" s="16">
        <v>12</v>
      </c>
      <c r="E247" s="16" t="s">
        <v>224</v>
      </c>
      <c r="F247" s="16">
        <v>8</v>
      </c>
      <c r="G247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47" s="17">
        <v>2.17</v>
      </c>
      <c r="I247" s="16">
        <v>20</v>
      </c>
      <c r="J247" s="17">
        <v>2.6</v>
      </c>
      <c r="K247" s="30">
        <f>G247*J247</f>
        <v>0</v>
      </c>
    </row>
    <row r="248" spans="1:11" x14ac:dyDescent="0.2">
      <c r="A248" s="3"/>
      <c r="B248" s="9">
        <v>28483</v>
      </c>
      <c r="C248" s="48" t="s">
        <v>225</v>
      </c>
      <c r="D248" s="16">
        <v>2</v>
      </c>
      <c r="E248" s="16" t="s">
        <v>224</v>
      </c>
      <c r="F248" s="16">
        <v>12</v>
      </c>
      <c r="G248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48" s="17">
        <v>0.72</v>
      </c>
      <c r="I248" s="16">
        <v>20</v>
      </c>
      <c r="J248" s="17">
        <v>0.86</v>
      </c>
      <c r="K248" s="30">
        <f>G248*J248</f>
        <v>0</v>
      </c>
    </row>
    <row r="249" spans="1:11" x14ac:dyDescent="0.2">
      <c r="A249" s="3"/>
      <c r="B249" s="4"/>
      <c r="C249" s="51"/>
      <c r="G249" s="25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49" s="26"/>
      <c r="J249" s="27" t="s">
        <v>13</v>
      </c>
      <c r="K249" s="26">
        <f>SUM(K247:K248)</f>
        <v>0</v>
      </c>
    </row>
    <row r="250" spans="1:11" x14ac:dyDescent="0.2">
      <c r="A250" s="3"/>
      <c r="B250" s="23" t="s">
        <v>226</v>
      </c>
      <c r="C250" s="51"/>
      <c r="G250" s="25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50" s="26"/>
      <c r="J250" s="26"/>
      <c r="K250" s="26"/>
    </row>
    <row r="251" spans="1:11" x14ac:dyDescent="0.2">
      <c r="A251" s="3"/>
      <c r="B251" s="9">
        <v>33254</v>
      </c>
      <c r="C251" s="48" t="s">
        <v>227</v>
      </c>
      <c r="D251" s="16">
        <v>5</v>
      </c>
      <c r="E251" s="16" t="s">
        <v>25</v>
      </c>
      <c r="F251" s="16">
        <v>4</v>
      </c>
      <c r="G251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51" s="17">
        <v>14.86</v>
      </c>
      <c r="I251" s="16">
        <v>20</v>
      </c>
      <c r="J251" s="17">
        <v>17.829999999999998</v>
      </c>
      <c r="K251" s="30">
        <f t="shared" ref="K251:K263" si="13">G251*J251</f>
        <v>0</v>
      </c>
    </row>
    <row r="252" spans="1:11" x14ac:dyDescent="0.2">
      <c r="A252" s="3"/>
      <c r="B252" s="9">
        <v>31272</v>
      </c>
      <c r="C252" s="48" t="s">
        <v>228</v>
      </c>
      <c r="D252" s="16">
        <v>3</v>
      </c>
      <c r="E252" s="16" t="s">
        <v>2</v>
      </c>
      <c r="F252" s="16">
        <v>3</v>
      </c>
      <c r="G252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52" s="17">
        <v>15.78</v>
      </c>
      <c r="I252" s="16">
        <v>20</v>
      </c>
      <c r="J252" s="17">
        <v>18.940000000000001</v>
      </c>
      <c r="K252" s="30">
        <f t="shared" si="13"/>
        <v>0</v>
      </c>
    </row>
    <row r="253" spans="1:11" x14ac:dyDescent="0.2">
      <c r="A253" s="3"/>
      <c r="B253" s="9">
        <v>33256</v>
      </c>
      <c r="C253" s="48" t="s">
        <v>229</v>
      </c>
      <c r="D253" s="16">
        <v>5</v>
      </c>
      <c r="E253" s="16" t="s">
        <v>25</v>
      </c>
      <c r="F253" s="16">
        <v>4</v>
      </c>
      <c r="G253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53" s="17">
        <v>15.89</v>
      </c>
      <c r="I253" s="16">
        <v>20</v>
      </c>
      <c r="J253" s="17">
        <v>19.07</v>
      </c>
      <c r="K253" s="30">
        <f t="shared" si="13"/>
        <v>0</v>
      </c>
    </row>
    <row r="254" spans="1:11" x14ac:dyDescent="0.2">
      <c r="A254" s="3"/>
      <c r="B254" s="9">
        <v>20078</v>
      </c>
      <c r="C254" s="48" t="s">
        <v>230</v>
      </c>
      <c r="D254" s="16">
        <v>4</v>
      </c>
      <c r="E254" s="16" t="s">
        <v>2</v>
      </c>
      <c r="F254" s="16">
        <v>4</v>
      </c>
      <c r="G254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54" s="17">
        <v>15.97</v>
      </c>
      <c r="I254" s="16">
        <v>20</v>
      </c>
      <c r="J254" s="17">
        <v>19.16</v>
      </c>
      <c r="K254" s="30">
        <f t="shared" si="13"/>
        <v>0</v>
      </c>
    </row>
    <row r="255" spans="1:11" x14ac:dyDescent="0.2">
      <c r="A255" s="3"/>
      <c r="B255" s="9">
        <v>34501</v>
      </c>
      <c r="C255" s="48" t="s">
        <v>231</v>
      </c>
      <c r="D255" s="16">
        <v>400</v>
      </c>
      <c r="E255" s="16" t="s">
        <v>232</v>
      </c>
      <c r="F255" s="16">
        <v>6</v>
      </c>
      <c r="G255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55" s="17">
        <v>2.19</v>
      </c>
      <c r="I255" s="16">
        <v>20</v>
      </c>
      <c r="J255" s="17">
        <v>2.63</v>
      </c>
      <c r="K255" s="30">
        <f t="shared" si="13"/>
        <v>0</v>
      </c>
    </row>
    <row r="256" spans="1:11" x14ac:dyDescent="0.2">
      <c r="A256" s="3"/>
      <c r="B256" s="9">
        <v>33243</v>
      </c>
      <c r="C256" s="48" t="s">
        <v>233</v>
      </c>
      <c r="D256" s="16">
        <v>5</v>
      </c>
      <c r="E256" s="16" t="s">
        <v>25</v>
      </c>
      <c r="F256" s="16">
        <v>4</v>
      </c>
      <c r="G256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56" s="17">
        <v>10.72</v>
      </c>
      <c r="I256" s="16">
        <v>20</v>
      </c>
      <c r="J256" s="17">
        <v>12.86</v>
      </c>
      <c r="K256" s="30">
        <f t="shared" si="13"/>
        <v>0</v>
      </c>
    </row>
    <row r="257" spans="1:11" x14ac:dyDescent="0.2">
      <c r="A257" s="3"/>
      <c r="B257" s="9">
        <v>33209</v>
      </c>
      <c r="C257" s="48" t="s">
        <v>234</v>
      </c>
      <c r="D257" s="16">
        <v>15</v>
      </c>
      <c r="E257" s="16" t="s">
        <v>25</v>
      </c>
      <c r="F257" s="16">
        <v>1</v>
      </c>
      <c r="G257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57" s="17">
        <v>29.85</v>
      </c>
      <c r="I257" s="16">
        <v>20</v>
      </c>
      <c r="J257" s="17">
        <v>35.82</v>
      </c>
      <c r="K257" s="30">
        <f t="shared" si="13"/>
        <v>0</v>
      </c>
    </row>
    <row r="258" spans="1:11" x14ac:dyDescent="0.2">
      <c r="A258" s="3"/>
      <c r="B258" s="9">
        <v>31521</v>
      </c>
      <c r="C258" s="48" t="s">
        <v>235</v>
      </c>
      <c r="D258" s="16">
        <v>1</v>
      </c>
      <c r="E258" s="16" t="s">
        <v>236</v>
      </c>
      <c r="F258" s="16">
        <v>1</v>
      </c>
      <c r="G258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58" s="17">
        <v>0</v>
      </c>
      <c r="I258" s="16">
        <v>20</v>
      </c>
      <c r="J258" s="17">
        <v>0</v>
      </c>
      <c r="K258" s="30">
        <f t="shared" si="13"/>
        <v>0</v>
      </c>
    </row>
    <row r="259" spans="1:11" x14ac:dyDescent="0.2">
      <c r="A259" s="3"/>
      <c r="B259" s="9">
        <v>32313</v>
      </c>
      <c r="C259" s="48" t="s">
        <v>237</v>
      </c>
      <c r="D259" s="16">
        <v>15</v>
      </c>
      <c r="E259" s="16" t="s">
        <v>238</v>
      </c>
      <c r="F259" s="16">
        <v>16</v>
      </c>
      <c r="G259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59" s="17">
        <v>4.1900000000000004</v>
      </c>
      <c r="I259" s="16">
        <v>20</v>
      </c>
      <c r="J259" s="17">
        <v>5.03</v>
      </c>
      <c r="K259" s="30">
        <f t="shared" si="13"/>
        <v>0</v>
      </c>
    </row>
    <row r="260" spans="1:11" x14ac:dyDescent="0.2">
      <c r="A260" s="3"/>
      <c r="B260" s="9">
        <v>27422</v>
      </c>
      <c r="C260" s="48" t="s">
        <v>239</v>
      </c>
      <c r="D260" s="16">
        <v>1</v>
      </c>
      <c r="E260" s="16" t="s">
        <v>2</v>
      </c>
      <c r="F260" s="16">
        <v>3</v>
      </c>
      <c r="G260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60" s="17">
        <v>6.27</v>
      </c>
      <c r="I260" s="16">
        <v>20</v>
      </c>
      <c r="J260" s="17">
        <v>7.52</v>
      </c>
      <c r="K260" s="30">
        <f t="shared" si="13"/>
        <v>0</v>
      </c>
    </row>
    <row r="261" spans="1:11" x14ac:dyDescent="0.2">
      <c r="A261" s="3"/>
      <c r="B261" s="9">
        <v>27422</v>
      </c>
      <c r="C261" s="48" t="s">
        <v>240</v>
      </c>
      <c r="D261" s="16">
        <v>1</v>
      </c>
      <c r="E261" s="16" t="s">
        <v>2</v>
      </c>
      <c r="F261" s="16">
        <v>24</v>
      </c>
      <c r="G261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61" s="17">
        <v>5.7</v>
      </c>
      <c r="I261" s="16">
        <v>20</v>
      </c>
      <c r="J261" s="17">
        <v>6.84</v>
      </c>
      <c r="K261" s="30">
        <f t="shared" si="13"/>
        <v>0</v>
      </c>
    </row>
    <row r="262" spans="1:11" x14ac:dyDescent="0.2">
      <c r="A262" s="3"/>
      <c r="B262" s="9">
        <v>31245</v>
      </c>
      <c r="C262" s="48" t="s">
        <v>241</v>
      </c>
      <c r="D262" s="16">
        <v>1</v>
      </c>
      <c r="E262" s="16" t="s">
        <v>25</v>
      </c>
      <c r="F262" s="16">
        <v>12</v>
      </c>
      <c r="G262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62" s="17">
        <v>1.27</v>
      </c>
      <c r="I262" s="16">
        <v>20</v>
      </c>
      <c r="J262" s="17">
        <v>1.52</v>
      </c>
      <c r="K262" s="30">
        <f t="shared" si="13"/>
        <v>0</v>
      </c>
    </row>
    <row r="263" spans="1:11" x14ac:dyDescent="0.2">
      <c r="A263" s="3"/>
      <c r="B263" s="9">
        <v>33247</v>
      </c>
      <c r="C263" s="48" t="s">
        <v>242</v>
      </c>
      <c r="D263" s="16">
        <v>1.4</v>
      </c>
      <c r="E263" s="16" t="s">
        <v>2</v>
      </c>
      <c r="F263" s="16">
        <v>5</v>
      </c>
      <c r="G263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63" s="17">
        <v>9.4499999999999993</v>
      </c>
      <c r="I263" s="16">
        <v>20</v>
      </c>
      <c r="J263" s="17">
        <v>11.34</v>
      </c>
      <c r="K263" s="30">
        <f t="shared" si="13"/>
        <v>0</v>
      </c>
    </row>
    <row r="264" spans="1:11" x14ac:dyDescent="0.2">
      <c r="A264" s="3"/>
      <c r="B264" s="4"/>
      <c r="C264" s="51"/>
      <c r="G264" s="25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64" s="26"/>
      <c r="J264" s="27" t="s">
        <v>13</v>
      </c>
      <c r="K264" s="26">
        <f>SUM(K251:K263)</f>
        <v>0</v>
      </c>
    </row>
    <row r="265" spans="1:11" x14ac:dyDescent="0.2">
      <c r="A265" s="3"/>
      <c r="B265" s="23" t="s">
        <v>243</v>
      </c>
      <c r="C265" s="51"/>
      <c r="G265" s="25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65" s="26"/>
      <c r="J265" s="26"/>
      <c r="K265" s="26"/>
    </row>
    <row r="266" spans="1:11" x14ac:dyDescent="0.2">
      <c r="A266" s="3"/>
      <c r="B266" s="9">
        <v>1</v>
      </c>
      <c r="C266" s="48" t="s">
        <v>244</v>
      </c>
      <c r="D266" s="16">
        <v>5</v>
      </c>
      <c r="E266" s="16" t="s">
        <v>2</v>
      </c>
      <c r="F266" s="16">
        <v>1</v>
      </c>
      <c r="G266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66" s="17"/>
      <c r="I266" s="16"/>
      <c r="J266" s="17">
        <v>24</v>
      </c>
      <c r="K266" s="30">
        <f>G266*J266</f>
        <v>0</v>
      </c>
    </row>
    <row r="267" spans="1:11" x14ac:dyDescent="0.2">
      <c r="A267" s="3"/>
      <c r="B267" s="9">
        <v>2</v>
      </c>
      <c r="C267" s="48" t="s">
        <v>245</v>
      </c>
      <c r="D267" s="16">
        <v>5</v>
      </c>
      <c r="E267" s="16" t="s">
        <v>2</v>
      </c>
      <c r="F267" s="16">
        <v>1</v>
      </c>
      <c r="G267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67" s="17"/>
      <c r="I267" s="16"/>
      <c r="J267" s="17">
        <v>24</v>
      </c>
      <c r="K267" s="30">
        <f>G267*J267</f>
        <v>0</v>
      </c>
    </row>
    <row r="268" spans="1:11" x14ac:dyDescent="0.2">
      <c r="A268" s="3"/>
      <c r="B268" s="9">
        <v>3</v>
      </c>
      <c r="C268" s="48" t="s">
        <v>246</v>
      </c>
      <c r="D268" s="16">
        <v>5</v>
      </c>
      <c r="E268" s="16" t="s">
        <v>2</v>
      </c>
      <c r="F268" s="16">
        <v>1</v>
      </c>
      <c r="G268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68" s="17"/>
      <c r="I268" s="16"/>
      <c r="J268" s="17">
        <v>24</v>
      </c>
      <c r="K268" s="30">
        <f>G268*J268</f>
        <v>0</v>
      </c>
    </row>
    <row r="269" spans="1:11" x14ac:dyDescent="0.2">
      <c r="A269" s="3"/>
      <c r="B269" s="9">
        <v>4</v>
      </c>
      <c r="C269" s="48" t="s">
        <v>247</v>
      </c>
      <c r="D269" s="16">
        <v>5</v>
      </c>
      <c r="E269" s="16" t="s">
        <v>2</v>
      </c>
      <c r="F269" s="16">
        <v>1</v>
      </c>
      <c r="G269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69" s="17"/>
      <c r="I269" s="16"/>
      <c r="J269" s="17">
        <v>24</v>
      </c>
      <c r="K269" s="30">
        <f>G269*J269</f>
        <v>0</v>
      </c>
    </row>
    <row r="270" spans="1:11" x14ac:dyDescent="0.2">
      <c r="A270" s="3"/>
      <c r="B270" s="9">
        <v>5</v>
      </c>
      <c r="C270" s="48" t="s">
        <v>248</v>
      </c>
      <c r="D270" s="16">
        <v>5</v>
      </c>
      <c r="E270" s="16" t="s">
        <v>2</v>
      </c>
      <c r="F270" s="16">
        <v>1</v>
      </c>
      <c r="G270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70" s="17"/>
      <c r="I270" s="16"/>
      <c r="J270" s="17">
        <v>24</v>
      </c>
      <c r="K270" s="30">
        <f>G270*J270</f>
        <v>0</v>
      </c>
    </row>
    <row r="271" spans="1:11" x14ac:dyDescent="0.2">
      <c r="A271" s="3"/>
      <c r="B271" s="23"/>
      <c r="C271" s="51"/>
      <c r="G271" s="25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71" s="26"/>
      <c r="J271" s="27" t="s">
        <v>13</v>
      </c>
      <c r="K271" s="26">
        <f>SUM(K266:K270)</f>
        <v>0</v>
      </c>
    </row>
    <row r="272" spans="1:11" x14ac:dyDescent="0.2">
      <c r="A272" s="3"/>
      <c r="B272" s="23" t="s">
        <v>249</v>
      </c>
      <c r="C272" s="51"/>
      <c r="G272" s="25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72" s="26"/>
      <c r="J272" s="26"/>
      <c r="K272" s="26"/>
    </row>
    <row r="273" spans="1:11" x14ac:dyDescent="0.2">
      <c r="A273" s="3"/>
      <c r="B273" s="9">
        <v>6</v>
      </c>
      <c r="C273" s="48" t="s">
        <v>250</v>
      </c>
      <c r="D273" s="16">
        <v>5</v>
      </c>
      <c r="E273" s="16" t="s">
        <v>2</v>
      </c>
      <c r="F273" s="16">
        <v>1</v>
      </c>
      <c r="G273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73" s="17"/>
      <c r="I273" s="16"/>
      <c r="J273" s="17">
        <v>34</v>
      </c>
      <c r="K273" s="30">
        <f t="shared" ref="K273:K278" si="14">G273*J273</f>
        <v>0</v>
      </c>
    </row>
    <row r="274" spans="1:11" x14ac:dyDescent="0.2">
      <c r="A274" s="3"/>
      <c r="B274" s="9">
        <v>7</v>
      </c>
      <c r="C274" s="48" t="s">
        <v>251</v>
      </c>
      <c r="D274" s="16">
        <v>5</v>
      </c>
      <c r="E274" s="16" t="s">
        <v>2</v>
      </c>
      <c r="F274" s="16">
        <v>1</v>
      </c>
      <c r="G274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74" s="17"/>
      <c r="I274" s="16"/>
      <c r="J274" s="17">
        <v>34</v>
      </c>
      <c r="K274" s="30">
        <f t="shared" si="14"/>
        <v>0</v>
      </c>
    </row>
    <row r="275" spans="1:11" x14ac:dyDescent="0.2">
      <c r="A275" s="3"/>
      <c r="B275" s="9">
        <v>8</v>
      </c>
      <c r="C275" s="48" t="s">
        <v>252</v>
      </c>
      <c r="D275" s="16">
        <v>5</v>
      </c>
      <c r="E275" s="16" t="s">
        <v>2</v>
      </c>
      <c r="F275" s="16">
        <v>1</v>
      </c>
      <c r="G275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75" s="17"/>
      <c r="I275" s="16"/>
      <c r="J275" s="17">
        <v>30</v>
      </c>
      <c r="K275" s="30">
        <f t="shared" si="14"/>
        <v>0</v>
      </c>
    </row>
    <row r="276" spans="1:11" x14ac:dyDescent="0.2">
      <c r="A276" s="3"/>
      <c r="B276" s="9">
        <v>9</v>
      </c>
      <c r="C276" s="48" t="s">
        <v>253</v>
      </c>
      <c r="D276" s="16">
        <v>5</v>
      </c>
      <c r="E276" s="16" t="s">
        <v>2</v>
      </c>
      <c r="F276" s="16">
        <v>1</v>
      </c>
      <c r="G276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76" s="17"/>
      <c r="I276" s="16"/>
      <c r="J276" s="17">
        <v>24</v>
      </c>
      <c r="K276" s="30">
        <f t="shared" si="14"/>
        <v>0</v>
      </c>
    </row>
    <row r="277" spans="1:11" x14ac:dyDescent="0.2">
      <c r="A277" s="3"/>
      <c r="B277" s="9">
        <v>10</v>
      </c>
      <c r="C277" s="48" t="s">
        <v>254</v>
      </c>
      <c r="D277" s="16">
        <v>5</v>
      </c>
      <c r="E277" s="16" t="s">
        <v>2</v>
      </c>
      <c r="F277" s="16">
        <v>1</v>
      </c>
      <c r="G277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77" s="17"/>
      <c r="I277" s="16"/>
      <c r="J277" s="17">
        <v>35</v>
      </c>
      <c r="K277" s="30">
        <f t="shared" si="14"/>
        <v>0</v>
      </c>
    </row>
    <row r="278" spans="1:11" x14ac:dyDescent="0.2">
      <c r="A278" s="3"/>
      <c r="B278" s="9">
        <v>11</v>
      </c>
      <c r="C278" s="48" t="s">
        <v>255</v>
      </c>
      <c r="D278" s="16">
        <v>5</v>
      </c>
      <c r="E278" s="16" t="s">
        <v>2</v>
      </c>
      <c r="F278" s="16">
        <v>1</v>
      </c>
      <c r="G278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78" s="17"/>
      <c r="I278" s="16"/>
      <c r="J278" s="17">
        <v>20</v>
      </c>
      <c r="K278" s="30">
        <f t="shared" si="14"/>
        <v>0</v>
      </c>
    </row>
    <row r="279" spans="1:11" x14ac:dyDescent="0.2">
      <c r="A279" s="3"/>
      <c r="B279" s="23"/>
      <c r="C279" s="51"/>
      <c r="G279" s="25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79" s="26"/>
      <c r="J279" s="27" t="s">
        <v>13</v>
      </c>
      <c r="K279" s="26">
        <f>SUM(K273:K278)</f>
        <v>0</v>
      </c>
    </row>
    <row r="280" spans="1:11" x14ac:dyDescent="0.2">
      <c r="A280" s="3"/>
      <c r="B280" s="23" t="s">
        <v>256</v>
      </c>
      <c r="C280" s="51"/>
      <c r="G280" s="25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80" s="26"/>
      <c r="J280" s="26"/>
      <c r="K280" s="26"/>
    </row>
    <row r="281" spans="1:11" x14ac:dyDescent="0.2">
      <c r="A281" s="3"/>
      <c r="B281" s="9">
        <v>12</v>
      </c>
      <c r="C281" s="48" t="s">
        <v>257</v>
      </c>
      <c r="D281" s="16">
        <v>5</v>
      </c>
      <c r="E281" s="16" t="s">
        <v>2</v>
      </c>
      <c r="F281" s="16">
        <v>1</v>
      </c>
      <c r="G281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81" s="17"/>
      <c r="I281" s="16"/>
      <c r="J281" s="17">
        <v>9.8000000000000007</v>
      </c>
      <c r="K281" s="30">
        <f>G281*J281</f>
        <v>0</v>
      </c>
    </row>
    <row r="282" spans="1:11" x14ac:dyDescent="0.2">
      <c r="A282" s="3"/>
      <c r="B282" s="9">
        <v>13</v>
      </c>
      <c r="C282" s="48" t="s">
        <v>258</v>
      </c>
      <c r="D282" s="16">
        <v>5</v>
      </c>
      <c r="E282" s="16" t="s">
        <v>2</v>
      </c>
      <c r="F282" s="16">
        <v>1</v>
      </c>
      <c r="G282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82" s="17"/>
      <c r="I282" s="16"/>
      <c r="J282" s="17">
        <v>9.8000000000000007</v>
      </c>
      <c r="K282" s="30">
        <f>G282*J282</f>
        <v>0</v>
      </c>
    </row>
    <row r="283" spans="1:11" x14ac:dyDescent="0.2">
      <c r="A283" s="3"/>
      <c r="B283" s="9">
        <v>14</v>
      </c>
      <c r="C283" s="48" t="s">
        <v>259</v>
      </c>
      <c r="D283" s="16">
        <v>5</v>
      </c>
      <c r="E283" s="16" t="s">
        <v>2</v>
      </c>
      <c r="F283" s="16">
        <v>1</v>
      </c>
      <c r="G283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83" s="17"/>
      <c r="I283" s="16"/>
      <c r="J283" s="17">
        <v>9.8000000000000007</v>
      </c>
      <c r="K283" s="30">
        <f>G283*J283</f>
        <v>0</v>
      </c>
    </row>
    <row r="284" spans="1:11" x14ac:dyDescent="0.2">
      <c r="A284" s="3"/>
      <c r="B284" s="23"/>
      <c r="C284" s="51"/>
      <c r="G284" s="25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84" s="26"/>
      <c r="J284" s="27" t="s">
        <v>13</v>
      </c>
      <c r="K284" s="26">
        <f>SUM(K281:K283)</f>
        <v>0</v>
      </c>
    </row>
    <row r="285" spans="1:11" x14ac:dyDescent="0.2">
      <c r="A285" s="3"/>
      <c r="B285" s="23" t="s">
        <v>260</v>
      </c>
      <c r="C285" s="51"/>
      <c r="G285" s="25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85" s="26"/>
      <c r="J285" s="27"/>
      <c r="K285" s="26"/>
    </row>
    <row r="286" spans="1:11" x14ac:dyDescent="0.2">
      <c r="A286" s="3"/>
      <c r="B286" s="9">
        <v>15</v>
      </c>
      <c r="C286" s="48" t="s">
        <v>261</v>
      </c>
      <c r="D286" s="16">
        <v>1</v>
      </c>
      <c r="E286" s="16" t="s">
        <v>2</v>
      </c>
      <c r="F286" s="16">
        <v>1</v>
      </c>
      <c r="G286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86" s="17">
        <v>12</v>
      </c>
      <c r="I286" s="16">
        <v>5.5</v>
      </c>
      <c r="J286" s="17">
        <v>12.66</v>
      </c>
      <c r="K286" s="30">
        <f t="shared" ref="K286:K298" si="15">G286*J286</f>
        <v>0</v>
      </c>
    </row>
    <row r="287" spans="1:11" x14ac:dyDescent="0.2">
      <c r="A287" s="3"/>
      <c r="B287" s="9">
        <v>16</v>
      </c>
      <c r="C287" s="48" t="s">
        <v>262</v>
      </c>
      <c r="D287" s="16">
        <v>1</v>
      </c>
      <c r="E287" s="16" t="s">
        <v>2</v>
      </c>
      <c r="F287" s="16">
        <v>1</v>
      </c>
      <c r="G287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87" s="17">
        <v>12</v>
      </c>
      <c r="I287" s="16">
        <v>5.5</v>
      </c>
      <c r="J287" s="17">
        <v>12.66</v>
      </c>
      <c r="K287" s="30">
        <f t="shared" si="15"/>
        <v>0</v>
      </c>
    </row>
    <row r="288" spans="1:11" x14ac:dyDescent="0.2">
      <c r="A288" s="3"/>
      <c r="B288" s="9">
        <v>17</v>
      </c>
      <c r="C288" s="48" t="s">
        <v>263</v>
      </c>
      <c r="D288" s="16">
        <v>1</v>
      </c>
      <c r="E288" s="16" t="s">
        <v>2</v>
      </c>
      <c r="F288" s="16">
        <v>1</v>
      </c>
      <c r="G288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88" s="17">
        <v>12</v>
      </c>
      <c r="I288" s="16">
        <v>5.5</v>
      </c>
      <c r="J288" s="17">
        <v>12.66</v>
      </c>
      <c r="K288" s="30">
        <f t="shared" si="15"/>
        <v>0</v>
      </c>
    </row>
    <row r="289" spans="1:11" x14ac:dyDescent="0.2">
      <c r="A289" s="3"/>
      <c r="B289" s="9">
        <v>18</v>
      </c>
      <c r="C289" s="48" t="s">
        <v>264</v>
      </c>
      <c r="D289" s="16">
        <v>1</v>
      </c>
      <c r="E289" s="16" t="s">
        <v>2</v>
      </c>
      <c r="F289" s="16">
        <v>1</v>
      </c>
      <c r="G289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89" s="17">
        <v>12</v>
      </c>
      <c r="I289" s="16">
        <v>5.5</v>
      </c>
      <c r="J289" s="17">
        <v>12.66</v>
      </c>
      <c r="K289" s="30">
        <f t="shared" si="15"/>
        <v>0</v>
      </c>
    </row>
    <row r="290" spans="1:11" x14ac:dyDescent="0.2">
      <c r="A290" s="3"/>
      <c r="B290" s="9">
        <v>19</v>
      </c>
      <c r="C290" s="48" t="s">
        <v>265</v>
      </c>
      <c r="D290" s="16">
        <v>1</v>
      </c>
      <c r="E290" s="16" t="s">
        <v>2</v>
      </c>
      <c r="F290" s="16">
        <v>1</v>
      </c>
      <c r="G290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90" s="17">
        <v>12</v>
      </c>
      <c r="I290" s="16">
        <v>5.5</v>
      </c>
      <c r="J290" s="17">
        <v>12.66</v>
      </c>
      <c r="K290" s="30">
        <f t="shared" si="15"/>
        <v>0</v>
      </c>
    </row>
    <row r="291" spans="1:11" x14ac:dyDescent="0.2">
      <c r="A291" s="3"/>
      <c r="B291" s="9">
        <v>20</v>
      </c>
      <c r="C291" s="48" t="s">
        <v>266</v>
      </c>
      <c r="D291" s="16">
        <v>1</v>
      </c>
      <c r="E291" s="16" t="s">
        <v>2</v>
      </c>
      <c r="F291" s="16">
        <v>1</v>
      </c>
      <c r="G291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91" s="17">
        <v>12</v>
      </c>
      <c r="I291" s="16">
        <v>5.5</v>
      </c>
      <c r="J291" s="17">
        <v>12.66</v>
      </c>
      <c r="K291" s="30">
        <f t="shared" si="15"/>
        <v>0</v>
      </c>
    </row>
    <row r="292" spans="1:11" x14ac:dyDescent="0.2">
      <c r="A292" s="3"/>
      <c r="B292" s="9">
        <v>21</v>
      </c>
      <c r="C292" s="48" t="s">
        <v>267</v>
      </c>
      <c r="D292" s="16">
        <v>1</v>
      </c>
      <c r="E292" s="16" t="s">
        <v>2</v>
      </c>
      <c r="F292" s="16">
        <v>1</v>
      </c>
      <c r="G292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92" s="17">
        <v>12</v>
      </c>
      <c r="I292" s="16">
        <v>5.5</v>
      </c>
      <c r="J292" s="17">
        <v>12.66</v>
      </c>
      <c r="K292" s="30">
        <f t="shared" si="15"/>
        <v>0</v>
      </c>
    </row>
    <row r="293" spans="1:11" x14ac:dyDescent="0.2">
      <c r="A293" s="3"/>
      <c r="B293" s="9">
        <v>22</v>
      </c>
      <c r="C293" s="48" t="s">
        <v>268</v>
      </c>
      <c r="D293" s="16">
        <v>1</v>
      </c>
      <c r="E293" s="16" t="s">
        <v>2</v>
      </c>
      <c r="F293" s="16">
        <v>1</v>
      </c>
      <c r="G293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93" s="17">
        <v>12</v>
      </c>
      <c r="I293" s="16">
        <v>5.5</v>
      </c>
      <c r="J293" s="17">
        <v>12.66</v>
      </c>
      <c r="K293" s="30">
        <f t="shared" si="15"/>
        <v>0</v>
      </c>
    </row>
    <row r="294" spans="1:11" x14ac:dyDescent="0.2">
      <c r="A294" s="3"/>
      <c r="B294" s="9">
        <v>23</v>
      </c>
      <c r="C294" s="48" t="s">
        <v>269</v>
      </c>
      <c r="D294" s="16">
        <v>1</v>
      </c>
      <c r="E294" s="16" t="s">
        <v>2</v>
      </c>
      <c r="F294" s="16">
        <v>1</v>
      </c>
      <c r="G294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94" s="17">
        <v>12</v>
      </c>
      <c r="I294" s="16">
        <v>5.5</v>
      </c>
      <c r="J294" s="17">
        <v>12.66</v>
      </c>
      <c r="K294" s="30">
        <f t="shared" si="15"/>
        <v>0</v>
      </c>
    </row>
    <row r="295" spans="1:11" x14ac:dyDescent="0.2">
      <c r="A295" s="3"/>
      <c r="B295" s="9">
        <v>24</v>
      </c>
      <c r="C295" s="48" t="s">
        <v>270</v>
      </c>
      <c r="D295" s="16">
        <v>1</v>
      </c>
      <c r="E295" s="16" t="s">
        <v>2</v>
      </c>
      <c r="F295" s="16">
        <v>1</v>
      </c>
      <c r="G295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95" s="17">
        <v>12</v>
      </c>
      <c r="I295" s="16">
        <v>5.5</v>
      </c>
      <c r="J295" s="17">
        <v>12.66</v>
      </c>
      <c r="K295" s="30">
        <f t="shared" si="15"/>
        <v>0</v>
      </c>
    </row>
    <row r="296" spans="1:11" x14ac:dyDescent="0.2">
      <c r="A296" s="3"/>
      <c r="B296" s="9">
        <v>25</v>
      </c>
      <c r="C296" s="48" t="s">
        <v>271</v>
      </c>
      <c r="D296" s="16">
        <v>1</v>
      </c>
      <c r="E296" s="16" t="s">
        <v>2</v>
      </c>
      <c r="F296" s="16">
        <v>1</v>
      </c>
      <c r="G296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96" s="17">
        <v>12</v>
      </c>
      <c r="I296" s="16">
        <v>5.5</v>
      </c>
      <c r="J296" s="17">
        <v>12.66</v>
      </c>
      <c r="K296" s="30">
        <f t="shared" si="15"/>
        <v>0</v>
      </c>
    </row>
    <row r="297" spans="1:11" x14ac:dyDescent="0.2">
      <c r="A297" s="3"/>
      <c r="B297" s="9">
        <v>26</v>
      </c>
      <c r="C297" s="48" t="s">
        <v>272</v>
      </c>
      <c r="D297" s="16">
        <v>1</v>
      </c>
      <c r="E297" s="16" t="s">
        <v>2</v>
      </c>
      <c r="F297" s="16">
        <v>1</v>
      </c>
      <c r="G297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97" s="17">
        <v>12</v>
      </c>
      <c r="I297" s="16">
        <v>5.5</v>
      </c>
      <c r="J297" s="17">
        <v>12.66</v>
      </c>
      <c r="K297" s="30">
        <f t="shared" si="15"/>
        <v>0</v>
      </c>
    </row>
    <row r="298" spans="1:11" x14ac:dyDescent="0.2">
      <c r="A298" s="3"/>
      <c r="B298" s="9">
        <v>27</v>
      </c>
      <c r="C298" s="48" t="s">
        <v>273</v>
      </c>
      <c r="D298" s="16">
        <v>1</v>
      </c>
      <c r="E298" s="16" t="s">
        <v>2</v>
      </c>
      <c r="F298" s="16">
        <v>1</v>
      </c>
      <c r="G298" s="16">
        <f>Tableau3[[#This Row],[Colonne6]]+Tableau32[[#This Row],[Colonne6]]+Tableau325[[#This Row],[Colonne6]]+Tableau3256[[#This Row],[Colonne6]]+Tableau32567[[#This Row],[Colonne6]]+Tableau325678[[#This Row],[Colonne6]]+Tableau3256789[[#This Row],[Colonne6]]+Tableau325678910[[#This Row],[Colonne6]]</f>
        <v>0</v>
      </c>
      <c r="H298" s="17">
        <v>12</v>
      </c>
      <c r="I298" s="16">
        <v>5.5</v>
      </c>
      <c r="J298" s="17">
        <v>12.66</v>
      </c>
      <c r="K298" s="30">
        <f t="shared" si="15"/>
        <v>0</v>
      </c>
    </row>
    <row r="299" spans="1:11" x14ac:dyDescent="0.2">
      <c r="A299" s="3"/>
      <c r="B299" s="4"/>
      <c r="C299" s="3"/>
      <c r="H299" s="26"/>
      <c r="J299" s="31" t="s">
        <v>13</v>
      </c>
      <c r="K299" s="26">
        <f>SUM(K286:K297)</f>
        <v>0</v>
      </c>
    </row>
    <row r="300" spans="1:11" x14ac:dyDescent="0.2">
      <c r="A300" s="3"/>
      <c r="B300" s="4"/>
      <c r="C300" s="3"/>
      <c r="D300" s="32"/>
      <c r="E300" s="59" t="s">
        <v>274</v>
      </c>
      <c r="F300" s="60"/>
      <c r="G300" s="60"/>
      <c r="H300" s="60"/>
      <c r="I300" s="60"/>
      <c r="J300" s="60"/>
      <c r="K300" s="26">
        <f>K264+K249+K245+K224+K216+K212+K209+K205+K202+K199+K196+K193+K189+K184+K174+K167+K153+K146+K118+K97+K77+K66+K54+K46+K30+K20</f>
        <v>56.92</v>
      </c>
    </row>
    <row r="301" spans="1:11" x14ac:dyDescent="0.2">
      <c r="A301" s="3"/>
      <c r="B301" s="4"/>
      <c r="C301" s="3"/>
      <c r="E301" s="61" t="s">
        <v>275</v>
      </c>
      <c r="F301" s="61"/>
      <c r="G301" s="61"/>
      <c r="H301" s="61"/>
      <c r="I301" s="61"/>
      <c r="J301" s="61"/>
      <c r="K301" s="26">
        <f>K299</f>
        <v>0</v>
      </c>
    </row>
    <row r="302" spans="1:11" x14ac:dyDescent="0.2">
      <c r="B302" s="4"/>
      <c r="C302" s="3"/>
      <c r="E302" s="61" t="s">
        <v>276</v>
      </c>
      <c r="F302" s="61"/>
      <c r="G302" s="61"/>
      <c r="H302" s="61"/>
      <c r="I302" s="61"/>
      <c r="J302" s="61"/>
      <c r="K302" s="26">
        <f>K284+K279+K271</f>
        <v>0</v>
      </c>
    </row>
  </sheetData>
  <sheetProtection formatCells="0"/>
  <mergeCells count="3">
    <mergeCell ref="E300:J300"/>
    <mergeCell ref="E301:J301"/>
    <mergeCell ref="E302:J30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3:O302"/>
  <sheetViews>
    <sheetView showGridLines="0" showZeros="0" zoomScaleNormal="100" workbookViewId="0">
      <selection activeCell="G10" sqref="G10"/>
    </sheetView>
  </sheetViews>
  <sheetFormatPr baseColWidth="10" defaultColWidth="11.375" defaultRowHeight="11.55" x14ac:dyDescent="0.2"/>
  <cols>
    <col min="1" max="1" width="11.375" style="1"/>
    <col min="2" max="2" width="7.625" style="1" customWidth="1"/>
    <col min="3" max="3" width="43.125" style="1" bestFit="1" customWidth="1"/>
    <col min="4" max="4" width="8.25" style="25" customWidth="1"/>
    <col min="5" max="5" width="6.375" style="25" bestFit="1" customWidth="1"/>
    <col min="6" max="6" width="7.875" style="25" bestFit="1" customWidth="1"/>
    <col min="7" max="7" width="7.625" style="25" bestFit="1" customWidth="1"/>
    <col min="8" max="8" width="7.875" style="25" bestFit="1" customWidth="1"/>
    <col min="9" max="9" width="4" style="25" bestFit="1" customWidth="1"/>
    <col min="10" max="10" width="7.875" style="25" bestFit="1" customWidth="1"/>
    <col min="11" max="11" width="11.875" style="25" customWidth="1"/>
    <col min="12" max="16384" width="11.375" style="1"/>
  </cols>
  <sheetData>
    <row r="3" spans="1:13" ht="19.899999999999999" customHeight="1" x14ac:dyDescent="0.25">
      <c r="C3" s="42" t="s">
        <v>292</v>
      </c>
    </row>
    <row r="4" spans="1:13" ht="19.899999999999999" customHeight="1" thickBot="1" x14ac:dyDescent="0.3">
      <c r="C4" s="42" t="s">
        <v>293</v>
      </c>
    </row>
    <row r="5" spans="1:13" ht="12.25" hidden="1" thickBot="1" x14ac:dyDescent="0.25"/>
    <row r="6" spans="1:13" ht="12.25" hidden="1" thickBot="1" x14ac:dyDescent="0.25">
      <c r="A6" s="3"/>
      <c r="D6" s="1"/>
      <c r="E6" s="1"/>
      <c r="F6" s="1"/>
      <c r="G6" s="1"/>
      <c r="H6" s="1"/>
      <c r="I6" s="1"/>
      <c r="J6" s="1"/>
      <c r="K6" s="1"/>
    </row>
    <row r="7" spans="1:13" ht="80.349999999999994" customHeight="1" thickTop="1" thickBot="1" x14ac:dyDescent="0.25">
      <c r="A7" s="3"/>
      <c r="B7" s="44" t="s">
        <v>290</v>
      </c>
      <c r="C7" s="33" t="s">
        <v>291</v>
      </c>
      <c r="D7" s="43" t="str">
        <f>Tableau33[[#This Row],[Colonne3]]</f>
        <v>Conditionnement</v>
      </c>
      <c r="E7" s="33" t="s">
        <v>278</v>
      </c>
      <c r="F7" s="33" t="s">
        <v>279</v>
      </c>
      <c r="G7" s="33" t="s">
        <v>280</v>
      </c>
      <c r="H7" s="34" t="s">
        <v>281</v>
      </c>
      <c r="I7" s="33" t="s">
        <v>282</v>
      </c>
      <c r="J7" s="34" t="s">
        <v>283</v>
      </c>
      <c r="K7" s="35" t="s">
        <v>284</v>
      </c>
      <c r="M7" s="41"/>
    </row>
    <row r="8" spans="1:13" ht="12.25" thickTop="1" x14ac:dyDescent="0.2">
      <c r="A8" s="3"/>
      <c r="B8" s="2" t="s">
        <v>0</v>
      </c>
      <c r="C8" s="2"/>
      <c r="D8" s="10"/>
      <c r="E8" s="11"/>
      <c r="F8" s="11"/>
      <c r="G8" s="11"/>
      <c r="H8" s="12"/>
      <c r="I8" s="11"/>
      <c r="J8" s="12"/>
      <c r="K8" s="12"/>
    </row>
    <row r="9" spans="1:13" x14ac:dyDescent="0.2">
      <c r="A9" s="3"/>
      <c r="B9" s="5">
        <f>Tableau33[[#This Row],[Colonne1]]</f>
        <v>27453</v>
      </c>
      <c r="C9" s="54" t="str">
        <f>Tableau33[[#This Row],[Colonne2]]</f>
        <v>Abricots secs calibre 2/3 (Turquie)</v>
      </c>
      <c r="D9" s="13">
        <f>Tableau33[[#This Row],[Colonne3]]</f>
        <v>5</v>
      </c>
      <c r="E9" s="13" t="str">
        <f>Tableau33[[#This Row],[Colonne4]]</f>
        <v>kg</v>
      </c>
      <c r="F9" s="13">
        <v>1</v>
      </c>
      <c r="G9" s="36">
        <v>1</v>
      </c>
      <c r="H9" s="14">
        <f>Tableau33[[#This Row],[Colonne7]]</f>
        <v>53.95</v>
      </c>
      <c r="I9" s="13">
        <f>Tableau33[[#This Row],[Colonne8]]</f>
        <v>5.5</v>
      </c>
      <c r="J9" s="14">
        <f>Tableau33[[#This Row],[Colonne9]]</f>
        <v>56.92</v>
      </c>
      <c r="K9" s="15">
        <f t="shared" ref="K9:K19" si="0">G9*J9</f>
        <v>56.92</v>
      </c>
    </row>
    <row r="10" spans="1:13" x14ac:dyDescent="0.2">
      <c r="A10" s="3"/>
      <c r="B10" s="6">
        <f>Tableau33[[#This Row],[Colonne1]]</f>
        <v>32224</v>
      </c>
      <c r="C10" s="54" t="str">
        <f>Tableau33[[#This Row],[Colonne2]]</f>
        <v>Amandes blanches natures</v>
      </c>
      <c r="D10" s="13">
        <f>Tableau33[[#This Row],[Colonne3]]</f>
        <v>3</v>
      </c>
      <c r="E10" s="16" t="str">
        <f>Tableau33[[#This Row],[Colonne4]]</f>
        <v>kg</v>
      </c>
      <c r="F10" s="16">
        <f>Tableau33[[#This Row],[Colonne5]]</f>
        <v>1</v>
      </c>
      <c r="G10" s="37"/>
      <c r="H10" s="17">
        <f>Tableau33[[#This Row],[Colonne7]]</f>
        <v>76.41</v>
      </c>
      <c r="I10" s="13">
        <f>Tableau33[[#This Row],[Colonne8]]</f>
        <v>5.5</v>
      </c>
      <c r="J10" s="14">
        <f>Tableau33[[#This Row],[Colonne9]]</f>
        <v>80.61</v>
      </c>
      <c r="K10" s="18">
        <f t="shared" si="0"/>
        <v>0</v>
      </c>
    </row>
    <row r="11" spans="1:13" x14ac:dyDescent="0.2">
      <c r="A11" s="3"/>
      <c r="B11" s="6">
        <f>Tableau33[[#This Row],[Colonne1]]</f>
        <v>32494</v>
      </c>
      <c r="C11" s="54" t="str">
        <f>Tableau33[[#This Row],[Colonne2]]</f>
        <v>Amandes décortiquées cal. 34/36 (Italie)</v>
      </c>
      <c r="D11" s="13">
        <f>Tableau33[[#This Row],[Colonne3]]</f>
        <v>10</v>
      </c>
      <c r="E11" s="16" t="str">
        <f>Tableau33[[#This Row],[Colonne4]]</f>
        <v>kg</v>
      </c>
      <c r="F11" s="16">
        <f>Tableau33[[#This Row],[Colonne5]]</f>
        <v>1</v>
      </c>
      <c r="G11" s="37"/>
      <c r="H11" s="17">
        <f>Tableau33[[#This Row],[Colonne7]]</f>
        <v>169.9</v>
      </c>
      <c r="I11" s="13">
        <f>Tableau33[[#This Row],[Colonne8]]</f>
        <v>5.5</v>
      </c>
      <c r="J11" s="14">
        <f>Tableau33[[#This Row],[Colonne9]]</f>
        <v>179.24</v>
      </c>
      <c r="K11" s="18">
        <f t="shared" si="0"/>
        <v>0</v>
      </c>
    </row>
    <row r="12" spans="1:13" x14ac:dyDescent="0.2">
      <c r="A12" s="3"/>
      <c r="B12" s="6">
        <f>Tableau33[[#This Row],[Colonne1]]</f>
        <v>20310</v>
      </c>
      <c r="C12" s="54" t="str">
        <f>Tableau33[[#This Row],[Colonne2]]</f>
        <v>noisettes décortiquées</v>
      </c>
      <c r="D12" s="13">
        <f>Tableau33[[#This Row],[Colonne3]]</f>
        <v>5</v>
      </c>
      <c r="E12" s="16" t="str">
        <f>Tableau33[[#This Row],[Colonne4]]</f>
        <v>kg</v>
      </c>
      <c r="F12" s="16">
        <f>Tableau33[[#This Row],[Colonne5]]</f>
        <v>1</v>
      </c>
      <c r="G12" s="37"/>
      <c r="H12" s="17">
        <f>Tableau33[[#This Row],[Colonne7]]</f>
        <v>85.45</v>
      </c>
      <c r="I12" s="13">
        <f>Tableau33[[#This Row],[Colonne8]]</f>
        <v>5.5</v>
      </c>
      <c r="J12" s="14">
        <f>Tableau33[[#This Row],[Colonne9]]</f>
        <v>90.15</v>
      </c>
      <c r="K12" s="18">
        <f t="shared" si="0"/>
        <v>0</v>
      </c>
    </row>
    <row r="13" spans="1:13" x14ac:dyDescent="0.2">
      <c r="A13" s="3"/>
      <c r="B13" s="6">
        <f>Tableau33[[#This Row],[Colonne1]]</f>
        <v>20324</v>
      </c>
      <c r="C13" s="54" t="str">
        <f>Tableau33[[#This Row],[Colonne2]]</f>
        <v>Noix de cajou (Viet Nam)</v>
      </c>
      <c r="D13" s="13">
        <f>Tableau33[[#This Row],[Colonne3]]</f>
        <v>3</v>
      </c>
      <c r="E13" s="16" t="str">
        <f>Tableau33[[#This Row],[Colonne4]]</f>
        <v>kg</v>
      </c>
      <c r="F13" s="16">
        <f>Tableau33[[#This Row],[Colonne5]]</f>
        <v>1</v>
      </c>
      <c r="G13" s="37"/>
      <c r="H13" s="17">
        <f>Tableau33[[#This Row],[Colonne7]]</f>
        <v>45.04</v>
      </c>
      <c r="I13" s="13">
        <f>Tableau33[[#This Row],[Colonne8]]</f>
        <v>5.5</v>
      </c>
      <c r="J13" s="14">
        <f>Tableau33[[#This Row],[Colonne9]]</f>
        <v>47.52</v>
      </c>
      <c r="K13" s="18">
        <f t="shared" si="0"/>
        <v>0</v>
      </c>
    </row>
    <row r="14" spans="1:13" x14ac:dyDescent="0.2">
      <c r="A14" s="3"/>
      <c r="B14" s="6">
        <f>Tableau33[[#This Row],[Colonne1]]</f>
        <v>20297</v>
      </c>
      <c r="C14" s="54" t="str">
        <f>Tableau33[[#This Row],[Colonne2]]</f>
        <v>figues</v>
      </c>
      <c r="D14" s="13">
        <f>Tableau33[[#This Row],[Colonne3]]</f>
        <v>5</v>
      </c>
      <c r="E14" s="16" t="str">
        <f>Tableau33[[#This Row],[Colonne4]]</f>
        <v>kg</v>
      </c>
      <c r="F14" s="16">
        <f>Tableau33[[#This Row],[Colonne5]]</f>
        <v>1</v>
      </c>
      <c r="G14" s="37"/>
      <c r="H14" s="17">
        <f>Tableau33[[#This Row],[Colonne7]]</f>
        <v>39.9</v>
      </c>
      <c r="I14" s="13">
        <f>Tableau33[[#This Row],[Colonne8]]</f>
        <v>5.5</v>
      </c>
      <c r="J14" s="14">
        <f>Tableau33[[#This Row],[Colonne9]]</f>
        <v>42.09</v>
      </c>
      <c r="K14" s="18">
        <f t="shared" si="0"/>
        <v>0</v>
      </c>
    </row>
    <row r="15" spans="1:13" x14ac:dyDescent="0.2">
      <c r="A15" s="3"/>
      <c r="B15" s="6">
        <f>Tableau33[[#This Row],[Colonne1]]</f>
        <v>34956</v>
      </c>
      <c r="C15" s="54" t="str">
        <f>Tableau33[[#This Row],[Colonne2]]</f>
        <v>raisins sultanine (Ouzbekistan)</v>
      </c>
      <c r="D15" s="13">
        <f>Tableau33[[#This Row],[Colonne3]]</f>
        <v>12.5</v>
      </c>
      <c r="E15" s="16" t="str">
        <f>Tableau33[[#This Row],[Colonne4]]</f>
        <v>kg</v>
      </c>
      <c r="F15" s="16">
        <f>Tableau33[[#This Row],[Colonne5]]</f>
        <v>1</v>
      </c>
      <c r="G15" s="37"/>
      <c r="H15" s="17">
        <f>Tableau33[[#This Row],[Colonne7]]</f>
        <v>62.05</v>
      </c>
      <c r="I15" s="13">
        <f>Tableau33[[#This Row],[Colonne8]]</f>
        <v>5.5</v>
      </c>
      <c r="J15" s="14">
        <f>Tableau33[[#This Row],[Colonne9]]</f>
        <v>65.459999999999994</v>
      </c>
      <c r="K15" s="18">
        <f t="shared" si="0"/>
        <v>0</v>
      </c>
    </row>
    <row r="16" spans="1:13" x14ac:dyDescent="0.2">
      <c r="A16" s="3"/>
      <c r="B16" s="6">
        <f>Tableau33[[#This Row],[Colonne1]]</f>
        <v>15091</v>
      </c>
      <c r="C16" s="54" t="str">
        <f>Tableau33[[#This Row],[Colonne2]]</f>
        <v>Pistaches coques grillées salées (Italie)</v>
      </c>
      <c r="D16" s="13">
        <f>Tableau33[[#This Row],[Colonne3]]</f>
        <v>5</v>
      </c>
      <c r="E16" s="16" t="str">
        <f>Tableau33[[#This Row],[Colonne4]]</f>
        <v>kg</v>
      </c>
      <c r="F16" s="16">
        <f>Tableau33[[#This Row],[Colonne5]]</f>
        <v>1</v>
      </c>
      <c r="G16" s="37"/>
      <c r="H16" s="17">
        <f>Tableau33[[#This Row],[Colonne7]]</f>
        <v>81.599999999999994</v>
      </c>
      <c r="I16" s="13">
        <f>Tableau33[[#This Row],[Colonne8]]</f>
        <v>5.5</v>
      </c>
      <c r="J16" s="14">
        <f>Tableau33[[#This Row],[Colonne9]]</f>
        <v>86.09</v>
      </c>
      <c r="K16" s="18">
        <f t="shared" si="0"/>
        <v>0</v>
      </c>
    </row>
    <row r="17" spans="1:15" x14ac:dyDescent="0.2">
      <c r="A17" s="3"/>
      <c r="B17" s="6">
        <f>Tableau33[[#This Row],[Colonne1]]</f>
        <v>26442</v>
      </c>
      <c r="C17" s="54" t="str">
        <f>Tableau33[[#This Row],[Colonne2]]</f>
        <v>Poudre d'amande blanche</v>
      </c>
      <c r="D17" s="13">
        <f>Tableau33[[#This Row],[Colonne3]]</f>
        <v>2</v>
      </c>
      <c r="E17" s="16" t="str">
        <f>Tableau33[[#This Row],[Colonne4]]</f>
        <v>kg</v>
      </c>
      <c r="F17" s="16">
        <f>Tableau33[[#This Row],[Colonne5]]</f>
        <v>1</v>
      </c>
      <c r="G17" s="37"/>
      <c r="H17" s="17">
        <f>Tableau33[[#This Row],[Colonne7]]</f>
        <v>59.38</v>
      </c>
      <c r="I17" s="13">
        <f>Tableau33[[#This Row],[Colonne8]]</f>
        <v>5.5</v>
      </c>
      <c r="J17" s="14">
        <f>Tableau33[[#This Row],[Colonne9]]</f>
        <v>62.65</v>
      </c>
      <c r="K17" s="18">
        <f t="shared" si="0"/>
        <v>0</v>
      </c>
      <c r="O17" s="19"/>
    </row>
    <row r="18" spans="1:15" x14ac:dyDescent="0.2">
      <c r="A18" s="3"/>
      <c r="B18" s="6">
        <f>Tableau33[[#This Row],[Colonne1]]</f>
        <v>31398</v>
      </c>
      <c r="C18" s="54" t="str">
        <f>Tableau33[[#This Row],[Colonne2]]</f>
        <v>Pruneau géant calibre 44/55</v>
      </c>
      <c r="D18" s="13">
        <f>Tableau33[[#This Row],[Colonne3]]</f>
        <v>2.5</v>
      </c>
      <c r="E18" s="16" t="str">
        <f>Tableau33[[#This Row],[Colonne4]]</f>
        <v>kg</v>
      </c>
      <c r="F18" s="16">
        <f>Tableau33[[#This Row],[Colonne5]]</f>
        <v>1</v>
      </c>
      <c r="G18" s="37"/>
      <c r="H18" s="17">
        <f>Tableau33[[#This Row],[Colonne7]]</f>
        <v>17.68</v>
      </c>
      <c r="I18" s="13">
        <f>Tableau33[[#This Row],[Colonne8]]</f>
        <v>5.5</v>
      </c>
      <c r="J18" s="14">
        <f>Tableau33[[#This Row],[Colonne9]]</f>
        <v>18.649999999999999</v>
      </c>
      <c r="K18" s="18">
        <f t="shared" si="0"/>
        <v>0</v>
      </c>
    </row>
    <row r="19" spans="1:15" x14ac:dyDescent="0.2">
      <c r="A19" s="3"/>
      <c r="B19" s="7">
        <f>Tableau33[[#This Row],[Colonne1]]</f>
        <v>25779</v>
      </c>
      <c r="C19" s="54" t="str">
        <f>Tableau33[[#This Row],[Colonne2]]</f>
        <v>poudre de noisettes</v>
      </c>
      <c r="D19" s="13">
        <f>Tableau33[[#This Row],[Colonne3]]</f>
        <v>150</v>
      </c>
      <c r="E19" s="20" t="str">
        <f>Tableau33[[#This Row],[Colonne4]]</f>
        <v>gr</v>
      </c>
      <c r="F19" s="20">
        <f>Tableau33[[#This Row],[Colonne5]]</f>
        <v>6</v>
      </c>
      <c r="G19" s="38"/>
      <c r="H19" s="21">
        <f>Tableau33[[#This Row],[Colonne7]]</f>
        <v>4.41</v>
      </c>
      <c r="I19" s="13">
        <f>Tableau33[[#This Row],[Colonne8]]</f>
        <v>5.5</v>
      </c>
      <c r="J19" s="14">
        <f>Tableau33[[#This Row],[Colonne9]]</f>
        <v>4.6500000000000004</v>
      </c>
      <c r="K19" s="22">
        <f t="shared" si="0"/>
        <v>0</v>
      </c>
    </row>
    <row r="20" spans="1:15" x14ac:dyDescent="0.2">
      <c r="A20" s="3"/>
      <c r="B20" s="23"/>
      <c r="C20" s="55"/>
      <c r="D20" s="24">
        <f>Tableau33[[#This Row],[Colonne3]]</f>
        <v>0</v>
      </c>
      <c r="E20" s="24"/>
      <c r="F20" s="24"/>
      <c r="G20" s="39"/>
      <c r="H20" s="26"/>
      <c r="I20" s="24"/>
      <c r="J20" s="27" t="s">
        <v>13</v>
      </c>
      <c r="K20" s="26">
        <f>SUM(K9:K19)</f>
        <v>56.92</v>
      </c>
    </row>
    <row r="21" spans="1:15" x14ac:dyDescent="0.2">
      <c r="A21" s="3"/>
      <c r="B21" s="23" t="s">
        <v>14</v>
      </c>
      <c r="C21" s="56"/>
      <c r="D21" s="25">
        <f>Tableau33[[#This Row],[Colonne3]]</f>
        <v>0</v>
      </c>
      <c r="G21" s="39"/>
      <c r="H21" s="26"/>
      <c r="J21" s="26"/>
      <c r="K21" s="26"/>
    </row>
    <row r="22" spans="1:15" x14ac:dyDescent="0.2">
      <c r="A22" s="3"/>
      <c r="B22" s="5">
        <f>Tableau33[[#This Row],[Colonne1]]</f>
        <v>20187</v>
      </c>
      <c r="C22" s="54" t="str">
        <f>Tableau33[[#This Row],[Colonne2]]</f>
        <v>Graines de lin doré</v>
      </c>
      <c r="D22" s="13">
        <f>Tableau33[[#This Row],[Colonne3]]</f>
        <v>3</v>
      </c>
      <c r="E22" s="13" t="str">
        <f>Tableau33[[#This Row],[Colonne4]]</f>
        <v>kg</v>
      </c>
      <c r="F22" s="13">
        <f>Tableau33[[#This Row],[Colonne5]]</f>
        <v>1</v>
      </c>
      <c r="G22" s="36"/>
      <c r="H22" s="14">
        <f>Tableau33[[#This Row],[Colonne7]]</f>
        <v>11.34</v>
      </c>
      <c r="I22" s="13">
        <f>Tableau33[[#This Row],[Colonne8]]</f>
        <v>5.5</v>
      </c>
      <c r="J22" s="14">
        <f>Tableau33[[#This Row],[Colonne9]]</f>
        <v>11.96</v>
      </c>
      <c r="K22" s="15">
        <f t="shared" ref="K22:K29" si="1">G22*J22</f>
        <v>0</v>
      </c>
    </row>
    <row r="23" spans="1:15" x14ac:dyDescent="0.2">
      <c r="A23" s="3"/>
      <c r="B23" s="6">
        <f>Tableau33[[#This Row],[Colonne1]]</f>
        <v>32944</v>
      </c>
      <c r="C23" s="57" t="str">
        <f>Tableau33[[#This Row],[Colonne2]]</f>
        <v>Graines de tournesol</v>
      </c>
      <c r="D23" s="16">
        <f>Tableau33[[#This Row],[Colonne3]]</f>
        <v>5</v>
      </c>
      <c r="E23" s="16" t="str">
        <f>Tableau33[[#This Row],[Colonne4]]</f>
        <v>kg</v>
      </c>
      <c r="F23" s="16">
        <f>Tableau33[[#This Row],[Colonne5]]</f>
        <v>1</v>
      </c>
      <c r="G23" s="37"/>
      <c r="H23" s="17">
        <f>Tableau33[[#This Row],[Colonne7]]</f>
        <v>16.38</v>
      </c>
      <c r="I23" s="16">
        <f>Tableau33[[#This Row],[Colonne8]]</f>
        <v>5.5</v>
      </c>
      <c r="J23" s="17">
        <f>Tableau33[[#This Row],[Colonne9]]</f>
        <v>17.28</v>
      </c>
      <c r="K23" s="18">
        <f t="shared" si="1"/>
        <v>0</v>
      </c>
    </row>
    <row r="24" spans="1:15" x14ac:dyDescent="0.2">
      <c r="A24" s="3"/>
      <c r="B24" s="6">
        <f>Tableau33[[#This Row],[Colonne1]]</f>
        <v>20250</v>
      </c>
      <c r="C24" s="57" t="str">
        <f>Tableau33[[#This Row],[Colonne2]]</f>
        <v>Graines de courges</v>
      </c>
      <c r="D24" s="16">
        <f>Tableau33[[#This Row],[Colonne3]]</f>
        <v>3</v>
      </c>
      <c r="E24" s="16" t="str">
        <f>Tableau33[[#This Row],[Colonne4]]</f>
        <v>kg</v>
      </c>
      <c r="F24" s="16">
        <f>Tableau33[[#This Row],[Colonne5]]</f>
        <v>1</v>
      </c>
      <c r="G24" s="37"/>
      <c r="H24" s="17">
        <f>Tableau33[[#This Row],[Colonne7]]</f>
        <v>27.9</v>
      </c>
      <c r="I24" s="16">
        <f>Tableau33[[#This Row],[Colonne8]]</f>
        <v>5.5</v>
      </c>
      <c r="J24" s="17">
        <f>Tableau33[[#This Row],[Colonne9]]</f>
        <v>29.43</v>
      </c>
      <c r="K24" s="18">
        <f t="shared" si="1"/>
        <v>0</v>
      </c>
    </row>
    <row r="25" spans="1:15" x14ac:dyDescent="0.2">
      <c r="A25" s="3"/>
      <c r="B25" s="6">
        <f>Tableau33[[#This Row],[Colonne1]]</f>
        <v>20182</v>
      </c>
      <c r="C25" s="57" t="str">
        <f>Tableau33[[#This Row],[Colonne2]]</f>
        <v>Sésame blond complet</v>
      </c>
      <c r="D25" s="16">
        <f>Tableau33[[#This Row],[Colonne3]]</f>
        <v>3</v>
      </c>
      <c r="E25" s="16" t="str">
        <f>Tableau33[[#This Row],[Colonne4]]</f>
        <v>kg</v>
      </c>
      <c r="F25" s="16">
        <f>Tableau33[[#This Row],[Colonne5]]</f>
        <v>1</v>
      </c>
      <c r="G25" s="37"/>
      <c r="H25" s="17">
        <f>Tableau33[[#This Row],[Colonne7]]</f>
        <v>12.12</v>
      </c>
      <c r="I25" s="16">
        <f>Tableau33[[#This Row],[Colonne8]]</f>
        <v>5.5</v>
      </c>
      <c r="J25" s="17">
        <f>Tableau33[[#This Row],[Colonne9]]</f>
        <v>12.79</v>
      </c>
      <c r="K25" s="18">
        <f t="shared" si="1"/>
        <v>0</v>
      </c>
    </row>
    <row r="26" spans="1:15" x14ac:dyDescent="0.2">
      <c r="A26" s="3"/>
      <c r="B26" s="6">
        <f>Tableau33[[#This Row],[Colonne1]]</f>
        <v>29725</v>
      </c>
      <c r="C26" s="57" t="str">
        <f>Tableau33[[#This Row],[Colonne2]]</f>
        <v>graines à germer roquette</v>
      </c>
      <c r="D26" s="16">
        <f>Tableau33[[#This Row],[Colonne3]]</f>
        <v>150</v>
      </c>
      <c r="E26" s="16" t="str">
        <f>Tableau33[[#This Row],[Colonne4]]</f>
        <v>gr</v>
      </c>
      <c r="F26" s="16">
        <f>Tableau33[[#This Row],[Colonne5]]</f>
        <v>6</v>
      </c>
      <c r="G26" s="37"/>
      <c r="H26" s="17">
        <f>Tableau33[[#This Row],[Colonne7]]</f>
        <v>4.1500000000000004</v>
      </c>
      <c r="I26" s="16">
        <f>Tableau33[[#This Row],[Colonne8]]</f>
        <v>5.5</v>
      </c>
      <c r="J26" s="17">
        <f>Tableau33[[#This Row],[Colonne9]]</f>
        <v>4.38</v>
      </c>
      <c r="K26" s="18">
        <f t="shared" si="1"/>
        <v>0</v>
      </c>
    </row>
    <row r="27" spans="1:15" x14ac:dyDescent="0.2">
      <c r="A27" s="3"/>
      <c r="B27" s="6">
        <f>Tableau33[[#This Row],[Colonne1]]</f>
        <v>28056</v>
      </c>
      <c r="C27" s="57" t="str">
        <f>Tableau33[[#This Row],[Colonne2]]</f>
        <v>brocoli à germer</v>
      </c>
      <c r="D27" s="16">
        <f>Tableau33[[#This Row],[Colonne3]]</f>
        <v>150</v>
      </c>
      <c r="E27" s="16" t="str">
        <f>Tableau33[[#This Row],[Colonne4]]</f>
        <v>gr</v>
      </c>
      <c r="F27" s="16">
        <f>Tableau33[[#This Row],[Colonne5]]</f>
        <v>6</v>
      </c>
      <c r="G27" s="37"/>
      <c r="H27" s="17">
        <f>Tableau33[[#This Row],[Colonne7]]</f>
        <v>3.59</v>
      </c>
      <c r="I27" s="16">
        <f>Tableau33[[#This Row],[Colonne8]]</f>
        <v>5.5</v>
      </c>
      <c r="J27" s="17">
        <f>Tableau33[[#This Row],[Colonne9]]</f>
        <v>3.79</v>
      </c>
      <c r="K27" s="18">
        <f t="shared" si="1"/>
        <v>0</v>
      </c>
    </row>
    <row r="28" spans="1:15" x14ac:dyDescent="0.2">
      <c r="A28" s="3"/>
      <c r="B28" s="6">
        <f>Tableau33[[#This Row],[Colonne1]]</f>
        <v>28104</v>
      </c>
      <c r="C28" s="57" t="str">
        <f>Tableau33[[#This Row],[Colonne2]]</f>
        <v>soja vert mungo à germer</v>
      </c>
      <c r="D28" s="16">
        <f>Tableau33[[#This Row],[Colonne3]]</f>
        <v>200</v>
      </c>
      <c r="E28" s="16" t="str">
        <f>Tableau33[[#This Row],[Colonne4]]</f>
        <v>gr</v>
      </c>
      <c r="F28" s="16">
        <f>Tableau33[[#This Row],[Colonne5]]</f>
        <v>6</v>
      </c>
      <c r="G28" s="37"/>
      <c r="H28" s="17">
        <f>Tableau33[[#This Row],[Colonne7]]</f>
        <v>1.6</v>
      </c>
      <c r="I28" s="16">
        <f>Tableau33[[#This Row],[Colonne8]]</f>
        <v>5.5</v>
      </c>
      <c r="J28" s="17">
        <f>Tableau33[[#This Row],[Colonne9]]</f>
        <v>1.69</v>
      </c>
      <c r="K28" s="18">
        <f t="shared" si="1"/>
        <v>0</v>
      </c>
    </row>
    <row r="29" spans="1:15" x14ac:dyDescent="0.2">
      <c r="A29" s="3"/>
      <c r="B29" s="7">
        <f>Tableau33[[#This Row],[Colonne1]]</f>
        <v>20023</v>
      </c>
      <c r="C29" s="58" t="str">
        <f>Tableau33[[#This Row],[Colonne2]]</f>
        <v>mélange pois chiche/lentilles/fenugrec à germer</v>
      </c>
      <c r="D29" s="20">
        <f>Tableau33[[#This Row],[Colonne3]]</f>
        <v>200</v>
      </c>
      <c r="E29" s="20" t="str">
        <f>Tableau33[[#This Row],[Colonne4]]</f>
        <v>gr</v>
      </c>
      <c r="F29" s="20">
        <f>Tableau33[[#This Row],[Colonne5]]</f>
        <v>6</v>
      </c>
      <c r="G29" s="38"/>
      <c r="H29" s="21">
        <f>Tableau33[[#This Row],[Colonne7]]</f>
        <v>2.8</v>
      </c>
      <c r="I29" s="20">
        <f>Tableau33[[#This Row],[Colonne8]]</f>
        <v>5.5</v>
      </c>
      <c r="J29" s="21">
        <f>Tableau33[[#This Row],[Colonne9]]</f>
        <v>2.95</v>
      </c>
      <c r="K29" s="22">
        <f t="shared" si="1"/>
        <v>0</v>
      </c>
    </row>
    <row r="30" spans="1:15" x14ac:dyDescent="0.2">
      <c r="A30" s="3"/>
      <c r="B30" s="4"/>
      <c r="C30" s="56"/>
      <c r="D30" s="25">
        <f>Tableau33[[#This Row],[Colonne3]]</f>
        <v>0</v>
      </c>
      <c r="G30" s="39"/>
      <c r="H30" s="26"/>
      <c r="J30" s="27" t="s">
        <v>13</v>
      </c>
      <c r="K30" s="26">
        <f>SUM(K22:K29)</f>
        <v>0</v>
      </c>
    </row>
    <row r="31" spans="1:15" x14ac:dyDescent="0.2">
      <c r="A31" s="3"/>
      <c r="B31" s="23" t="s">
        <v>23</v>
      </c>
      <c r="C31" s="56"/>
      <c r="D31" s="25">
        <f>Tableau33[[#This Row],[Colonne3]]</f>
        <v>0</v>
      </c>
      <c r="G31" s="39"/>
      <c r="H31" s="26"/>
      <c r="J31" s="26"/>
      <c r="K31" s="26"/>
    </row>
    <row r="32" spans="1:15" x14ac:dyDescent="0.2">
      <c r="A32" s="3"/>
      <c r="B32" s="5">
        <f>Tableau33[[#This Row],[Colonne1]]</f>
        <v>33121</v>
      </c>
      <c r="C32" s="54" t="str">
        <f>Tableau33[[#This Row],[Colonne2]]</f>
        <v>Avoine Calcium</v>
      </c>
      <c r="D32" s="13">
        <f>Tableau33[[#This Row],[Colonne3]]</f>
        <v>1</v>
      </c>
      <c r="E32" s="13" t="str">
        <f>Tableau33[[#This Row],[Colonne4]]</f>
        <v>l</v>
      </c>
      <c r="F32" s="13">
        <f>Tableau33[[#This Row],[Colonne5]]</f>
        <v>10</v>
      </c>
      <c r="G32" s="36"/>
      <c r="H32" s="14">
        <f>Tableau33[[#This Row],[Colonne7]]</f>
        <v>1.29</v>
      </c>
      <c r="I32" s="13">
        <f>Tableau33[[#This Row],[Colonne8]]</f>
        <v>5.5</v>
      </c>
      <c r="J32" s="14">
        <f>Tableau33[[#This Row],[Colonne9]]</f>
        <v>1.36</v>
      </c>
      <c r="K32" s="15">
        <f t="shared" ref="K32:K45" si="2">G32*J32</f>
        <v>0</v>
      </c>
    </row>
    <row r="33" spans="1:11" x14ac:dyDescent="0.2">
      <c r="A33" s="3"/>
      <c r="B33" s="6">
        <f>Tableau33[[#This Row],[Colonne1]]</f>
        <v>29485</v>
      </c>
      <c r="C33" s="57" t="str">
        <f>Tableau33[[#This Row],[Colonne2]]</f>
        <v>Avoine Nature</v>
      </c>
      <c r="D33" s="16">
        <f>Tableau33[[#This Row],[Colonne3]]</f>
        <v>1</v>
      </c>
      <c r="E33" s="16" t="str">
        <f>Tableau33[[#This Row],[Colonne4]]</f>
        <v>l</v>
      </c>
      <c r="F33" s="16">
        <f>Tableau33[[#This Row],[Colonne5]]</f>
        <v>12</v>
      </c>
      <c r="G33" s="37"/>
      <c r="H33" s="17">
        <f>Tableau33[[#This Row],[Colonne7]]</f>
        <v>1.3</v>
      </c>
      <c r="I33" s="16">
        <f>Tableau33[[#This Row],[Colonne8]]</f>
        <v>5.5</v>
      </c>
      <c r="J33" s="17">
        <f>Tableau33[[#This Row],[Colonne9]]</f>
        <v>1.37</v>
      </c>
      <c r="K33" s="18">
        <f t="shared" si="2"/>
        <v>0</v>
      </c>
    </row>
    <row r="34" spans="1:11" x14ac:dyDescent="0.2">
      <c r="A34" s="3"/>
      <c r="B34" s="6">
        <f>Tableau33[[#This Row],[Colonne1]]</f>
        <v>31313</v>
      </c>
      <c r="C34" s="57" t="str">
        <f>Tableau33[[#This Row],[Colonne2]]</f>
        <v>Riz Calcium</v>
      </c>
      <c r="D34" s="16">
        <f>Tableau33[[#This Row],[Colonne3]]</f>
        <v>1</v>
      </c>
      <c r="E34" s="16" t="str">
        <f>Tableau33[[#This Row],[Colonne4]]</f>
        <v>l</v>
      </c>
      <c r="F34" s="16">
        <f>Tableau33[[#This Row],[Colonne5]]</f>
        <v>12</v>
      </c>
      <c r="G34" s="37"/>
      <c r="H34" s="17">
        <f>Tableau33[[#This Row],[Colonne7]]</f>
        <v>1.3</v>
      </c>
      <c r="I34" s="16">
        <f>Tableau33[[#This Row],[Colonne8]]</f>
        <v>5.5</v>
      </c>
      <c r="J34" s="17">
        <f>Tableau33[[#This Row],[Colonne9]]</f>
        <v>1.37</v>
      </c>
      <c r="K34" s="18">
        <f t="shared" si="2"/>
        <v>0</v>
      </c>
    </row>
    <row r="35" spans="1:11" x14ac:dyDescent="0.2">
      <c r="A35" s="3"/>
      <c r="B35" s="6">
        <f>Tableau33[[#This Row],[Colonne1]]</f>
        <v>29483</v>
      </c>
      <c r="C35" s="57" t="str">
        <f>Tableau33[[#This Row],[Colonne2]]</f>
        <v>Riz Nature</v>
      </c>
      <c r="D35" s="16">
        <f>Tableau33[[#This Row],[Colonne3]]</f>
        <v>1</v>
      </c>
      <c r="E35" s="16" t="str">
        <f>Tableau33[[#This Row],[Colonne4]]</f>
        <v>l</v>
      </c>
      <c r="F35" s="16">
        <f>Tableau33[[#This Row],[Colonne5]]</f>
        <v>12</v>
      </c>
      <c r="G35" s="37"/>
      <c r="H35" s="17">
        <f>Tableau33[[#This Row],[Colonne7]]</f>
        <v>1.1499999999999999</v>
      </c>
      <c r="I35" s="16">
        <f>Tableau33[[#This Row],[Colonne8]]</f>
        <v>5.5</v>
      </c>
      <c r="J35" s="17">
        <f>Tableau33[[#This Row],[Colonne9]]</f>
        <v>1.21</v>
      </c>
      <c r="K35" s="18">
        <f t="shared" si="2"/>
        <v>0</v>
      </c>
    </row>
    <row r="36" spans="1:11" x14ac:dyDescent="0.2">
      <c r="A36" s="3"/>
      <c r="B36" s="6">
        <f>Tableau33[[#This Row],[Colonne1]]</f>
        <v>24167</v>
      </c>
      <c r="C36" s="57" t="str">
        <f>Tableau33[[#This Row],[Colonne2]]</f>
        <v>Sojade Calcium UHT (soja)</v>
      </c>
      <c r="D36" s="16">
        <f>Tableau33[[#This Row],[Colonne3]]</f>
        <v>1</v>
      </c>
      <c r="E36" s="16" t="str">
        <f>Tableau33[[#This Row],[Colonne4]]</f>
        <v>l</v>
      </c>
      <c r="F36" s="16">
        <f>Tableau33[[#This Row],[Colonne5]]</f>
        <v>6</v>
      </c>
      <c r="G36" s="37"/>
      <c r="H36" s="17">
        <f>Tableau33[[#This Row],[Colonne7]]</f>
        <v>1.44</v>
      </c>
      <c r="I36" s="16">
        <f>Tableau33[[#This Row],[Colonne8]]</f>
        <v>5.5</v>
      </c>
      <c r="J36" s="17">
        <f>Tableau33[[#This Row],[Colonne9]]</f>
        <v>1.52</v>
      </c>
      <c r="K36" s="18">
        <f t="shared" si="2"/>
        <v>0</v>
      </c>
    </row>
    <row r="37" spans="1:11" x14ac:dyDescent="0.2">
      <c r="A37" s="3"/>
      <c r="B37" s="6">
        <f>Tableau33[[#This Row],[Colonne1]]</f>
        <v>24166</v>
      </c>
      <c r="C37" s="57" t="str">
        <f>Tableau33[[#This Row],[Colonne2]]</f>
        <v>Sojade Nature UHT (soja)</v>
      </c>
      <c r="D37" s="16">
        <f>Tableau33[[#This Row],[Colonne3]]</f>
        <v>1</v>
      </c>
      <c r="E37" s="16" t="str">
        <f>Tableau33[[#This Row],[Colonne4]]</f>
        <v>l</v>
      </c>
      <c r="F37" s="16">
        <f>Tableau33[[#This Row],[Colonne5]]</f>
        <v>6</v>
      </c>
      <c r="G37" s="37"/>
      <c r="H37" s="17">
        <f>Tableau33[[#This Row],[Colonne7]]</f>
        <v>1.22</v>
      </c>
      <c r="I37" s="16">
        <f>Tableau33[[#This Row],[Colonne8]]</f>
        <v>5.5</v>
      </c>
      <c r="J37" s="17">
        <f>Tableau33[[#This Row],[Colonne9]]</f>
        <v>1.29</v>
      </c>
      <c r="K37" s="18">
        <f t="shared" si="2"/>
        <v>0</v>
      </c>
    </row>
    <row r="38" spans="1:11" x14ac:dyDescent="0.2">
      <c r="A38" s="3"/>
      <c r="B38" s="6">
        <f>Tableau33[[#This Row],[Colonne1]]</f>
        <v>20822</v>
      </c>
      <c r="C38" s="57" t="str">
        <f>Tableau33[[#This Row],[Colonne2]]</f>
        <v>Lait d'amande Tetra Pack</v>
      </c>
      <c r="D38" s="16">
        <f>Tableau33[[#This Row],[Colonne3]]</f>
        <v>1</v>
      </c>
      <c r="E38" s="16" t="str">
        <f>Tableau33[[#This Row],[Colonne4]]</f>
        <v>l</v>
      </c>
      <c r="F38" s="16">
        <f>Tableau33[[#This Row],[Colonne5]]</f>
        <v>6</v>
      </c>
      <c r="G38" s="37"/>
      <c r="H38" s="17">
        <f>Tableau33[[#This Row],[Colonne7]]</f>
        <v>3.16</v>
      </c>
      <c r="I38" s="16">
        <f>Tableau33[[#This Row],[Colonne8]]</f>
        <v>5.5</v>
      </c>
      <c r="J38" s="17">
        <f>Tableau33[[#This Row],[Colonne9]]</f>
        <v>3.33</v>
      </c>
      <c r="K38" s="18">
        <f t="shared" si="2"/>
        <v>0</v>
      </c>
    </row>
    <row r="39" spans="1:11" x14ac:dyDescent="0.2">
      <c r="A39" s="3"/>
      <c r="B39" s="6">
        <f>Tableau33[[#This Row],[Colonne1]]</f>
        <v>29113</v>
      </c>
      <c r="C39" s="57" t="str">
        <f>Tableau33[[#This Row],[Colonne2]]</f>
        <v>Lait de noix de coco (boite)</v>
      </c>
      <c r="D39" s="16">
        <f>Tableau33[[#This Row],[Colonne3]]</f>
        <v>400</v>
      </c>
      <c r="E39" s="16" t="str">
        <f>Tableau33[[#This Row],[Colonne4]]</f>
        <v>ml</v>
      </c>
      <c r="F39" s="16">
        <f>Tableau33[[#This Row],[Colonne5]]</f>
        <v>6</v>
      </c>
      <c r="G39" s="37"/>
      <c r="H39" s="17">
        <f>Tableau33[[#This Row],[Colonne7]]</f>
        <v>1.6</v>
      </c>
      <c r="I39" s="16">
        <f>Tableau33[[#This Row],[Colonne8]]</f>
        <v>5.5</v>
      </c>
      <c r="J39" s="17">
        <f>Tableau33[[#This Row],[Colonne9]]</f>
        <v>1.69</v>
      </c>
      <c r="K39" s="18">
        <f t="shared" si="2"/>
        <v>0</v>
      </c>
    </row>
    <row r="40" spans="1:11" x14ac:dyDescent="0.2">
      <c r="A40" s="3"/>
      <c r="B40" s="6">
        <f>Tableau33[[#This Row],[Colonne1]]</f>
        <v>20702</v>
      </c>
      <c r="C40" s="57" t="str">
        <f>Tableau33[[#This Row],[Colonne2]]</f>
        <v>Oat avoine cuisine (Crème d'avoine)</v>
      </c>
      <c r="D40" s="16">
        <f>Tableau33[[#This Row],[Colonne3]]</f>
        <v>20</v>
      </c>
      <c r="E40" s="16" t="str">
        <f>Tableau33[[#This Row],[Colonne4]]</f>
        <v>cl</v>
      </c>
      <c r="F40" s="16">
        <f>Tableau33[[#This Row],[Colonne5]]</f>
        <v>15</v>
      </c>
      <c r="G40" s="37"/>
      <c r="H40" s="17">
        <f>Tableau33[[#This Row],[Colonne7]]</f>
        <v>0.72</v>
      </c>
      <c r="I40" s="16">
        <f>Tableau33[[#This Row],[Colonne8]]</f>
        <v>5.5</v>
      </c>
      <c r="J40" s="17">
        <f>Tableau33[[#This Row],[Colonne9]]</f>
        <v>0.76</v>
      </c>
      <c r="K40" s="18">
        <f t="shared" si="2"/>
        <v>0</v>
      </c>
    </row>
    <row r="41" spans="1:11" x14ac:dyDescent="0.2">
      <c r="A41" s="3"/>
      <c r="B41" s="6">
        <f>Tableau33[[#This Row],[Colonne1]]</f>
        <v>34523</v>
      </c>
      <c r="C41" s="57" t="str">
        <f>Tableau33[[#This Row],[Colonne2]]</f>
        <v>Riz cuisine (Crème de riz)</v>
      </c>
      <c r="D41" s="16">
        <f>Tableau33[[#This Row],[Colonne3]]</f>
        <v>20</v>
      </c>
      <c r="E41" s="16" t="str">
        <f>Tableau33[[#This Row],[Colonne4]]</f>
        <v>cl</v>
      </c>
      <c r="F41" s="16">
        <f>Tableau33[[#This Row],[Colonne5]]</f>
        <v>15</v>
      </c>
      <c r="G41" s="37"/>
      <c r="H41" s="17">
        <f>Tableau33[[#This Row],[Colonne7]]</f>
        <v>0.72</v>
      </c>
      <c r="I41" s="16">
        <f>Tableau33[[#This Row],[Colonne8]]</f>
        <v>5.5</v>
      </c>
      <c r="J41" s="17">
        <f>Tableau33[[#This Row],[Colonne9]]</f>
        <v>0.76</v>
      </c>
      <c r="K41" s="18">
        <f t="shared" si="2"/>
        <v>0</v>
      </c>
    </row>
    <row r="42" spans="1:11" x14ac:dyDescent="0.2">
      <c r="A42" s="3"/>
      <c r="B42" s="6">
        <f>Tableau33[[#This Row],[Colonne1]]</f>
        <v>34524</v>
      </c>
      <c r="C42" s="57" t="str">
        <f>Tableau33[[#This Row],[Colonne2]]</f>
        <v>Soja cuisine (Crème de soja)</v>
      </c>
      <c r="D42" s="16">
        <f>Tableau33[[#This Row],[Colonne3]]</f>
        <v>20</v>
      </c>
      <c r="E42" s="16" t="str">
        <f>Tableau33[[#This Row],[Colonne4]]</f>
        <v>cl</v>
      </c>
      <c r="F42" s="16">
        <f>Tableau33[[#This Row],[Colonne5]]</f>
        <v>14</v>
      </c>
      <c r="G42" s="37"/>
      <c r="H42" s="17">
        <f>Tableau33[[#This Row],[Colonne7]]</f>
        <v>0.66</v>
      </c>
      <c r="I42" s="16">
        <f>Tableau33[[#This Row],[Colonne8]]</f>
        <v>5.5</v>
      </c>
      <c r="J42" s="17">
        <f>Tableau33[[#This Row],[Colonne9]]</f>
        <v>0.7</v>
      </c>
      <c r="K42" s="18">
        <f t="shared" si="2"/>
        <v>0</v>
      </c>
    </row>
    <row r="43" spans="1:11" x14ac:dyDescent="0.2">
      <c r="A43" s="3"/>
      <c r="B43" s="6">
        <f>Tableau33[[#This Row],[Colonne1]]</f>
        <v>28366</v>
      </c>
      <c r="C43" s="57" t="str">
        <f>Tableau33[[#This Row],[Colonne2]]</f>
        <v>Spelt epeautre cuisine (Crème d'épeautre)</v>
      </c>
      <c r="D43" s="16">
        <f>Tableau33[[#This Row],[Colonne3]]</f>
        <v>20</v>
      </c>
      <c r="E43" s="16" t="str">
        <f>Tableau33[[#This Row],[Colonne4]]</f>
        <v>cl</v>
      </c>
      <c r="F43" s="16">
        <f>Tableau33[[#This Row],[Colonne5]]</f>
        <v>15</v>
      </c>
      <c r="G43" s="37"/>
      <c r="H43" s="17">
        <f>Tableau33[[#This Row],[Colonne7]]</f>
        <v>0.72</v>
      </c>
      <c r="I43" s="16">
        <f>Tableau33[[#This Row],[Colonne8]]</f>
        <v>5.5</v>
      </c>
      <c r="J43" s="17">
        <f>Tableau33[[#This Row],[Colonne9]]</f>
        <v>0.76</v>
      </c>
      <c r="K43" s="18">
        <f t="shared" si="2"/>
        <v>0</v>
      </c>
    </row>
    <row r="44" spans="1:11" x14ac:dyDescent="0.2">
      <c r="A44" s="3"/>
      <c r="B44" s="6">
        <f>Tableau33[[#This Row],[Colonne1]]</f>
        <v>28220</v>
      </c>
      <c r="C44" s="57" t="str">
        <f>Tableau33[[#This Row],[Colonne2]]</f>
        <v>Amandina cuisine (Crème d'amande)</v>
      </c>
      <c r="D44" s="16" t="str">
        <f>Tableau33[[#This Row],[Colonne3]]</f>
        <v>3 x 20</v>
      </c>
      <c r="E44" s="16" t="str">
        <f>Tableau33[[#This Row],[Colonne4]]</f>
        <v>cl</v>
      </c>
      <c r="F44" s="16">
        <f>Tableau33[[#This Row],[Colonne5]]</f>
        <v>8</v>
      </c>
      <c r="G44" s="37"/>
      <c r="H44" s="17">
        <f>Tableau33[[#This Row],[Colonne7]]</f>
        <v>4.1500000000000004</v>
      </c>
      <c r="I44" s="16">
        <f>Tableau33[[#This Row],[Colonne8]]</f>
        <v>5.5</v>
      </c>
      <c r="J44" s="17">
        <f>Tableau33[[#This Row],[Colonne9]]</f>
        <v>4.38</v>
      </c>
      <c r="K44" s="18">
        <f t="shared" si="2"/>
        <v>0</v>
      </c>
    </row>
    <row r="45" spans="1:11" x14ac:dyDescent="0.2">
      <c r="A45" s="3"/>
      <c r="B45" s="7">
        <f>Tableau33[[#This Row],[Colonne1]]</f>
        <v>30802</v>
      </c>
      <c r="C45" s="58" t="str">
        <f>Tableau33[[#This Row],[Colonne2]]</f>
        <v>Coco cuisine (Crème d'amande)</v>
      </c>
      <c r="D45" s="20">
        <f>Tableau33[[#This Row],[Colonne3]]</f>
        <v>25</v>
      </c>
      <c r="E45" s="20" t="str">
        <f>Tableau33[[#This Row],[Colonne4]]</f>
        <v>cl</v>
      </c>
      <c r="F45" s="20">
        <f>Tableau33[[#This Row],[Colonne5]]</f>
        <v>24</v>
      </c>
      <c r="G45" s="38"/>
      <c r="H45" s="21">
        <f>Tableau33[[#This Row],[Colonne7]]</f>
        <v>1.32</v>
      </c>
      <c r="I45" s="20">
        <f>Tableau33[[#This Row],[Colonne8]]</f>
        <v>5.5</v>
      </c>
      <c r="J45" s="21">
        <f>Tableau33[[#This Row],[Colonne9]]</f>
        <v>1.39</v>
      </c>
      <c r="K45" s="22">
        <f t="shared" si="2"/>
        <v>0</v>
      </c>
    </row>
    <row r="46" spans="1:11" x14ac:dyDescent="0.2">
      <c r="A46" s="4"/>
      <c r="B46" s="4"/>
      <c r="C46" s="56"/>
      <c r="D46" s="25">
        <f>Tableau33[[#This Row],[Colonne3]]</f>
        <v>0</v>
      </c>
      <c r="G46" s="39"/>
      <c r="H46" s="26"/>
      <c r="J46" s="27" t="s">
        <v>13</v>
      </c>
      <c r="K46" s="26">
        <f>SUM(K32:K45)</f>
        <v>0</v>
      </c>
    </row>
    <row r="47" spans="1:11" x14ac:dyDescent="0.2">
      <c r="A47" s="3"/>
      <c r="B47" s="23" t="s">
        <v>42</v>
      </c>
      <c r="C47" s="53"/>
      <c r="D47" s="28">
        <f>Tableau33[[#This Row],[Colonne3]]</f>
        <v>0</v>
      </c>
      <c r="E47" s="28"/>
      <c r="F47" s="28"/>
      <c r="G47" s="40"/>
      <c r="H47" s="27"/>
      <c r="I47" s="28"/>
      <c r="J47" s="27"/>
      <c r="K47" s="27"/>
    </row>
    <row r="48" spans="1:11" x14ac:dyDescent="0.2">
      <c r="A48" s="3"/>
      <c r="B48" s="5">
        <f>Tableau33[[#This Row],[Colonne1]]</f>
        <v>23721</v>
      </c>
      <c r="C48" s="54" t="str">
        <f>Tableau33[[#This Row],[Colonne2]]</f>
        <v>Tablettes chocolat au lait</v>
      </c>
      <c r="D48" s="13">
        <f>Tableau33[[#This Row],[Colonne3]]</f>
        <v>100</v>
      </c>
      <c r="E48" s="13" t="str">
        <f>Tableau33[[#This Row],[Colonne4]]</f>
        <v>gr</v>
      </c>
      <c r="F48" s="13">
        <f>Tableau33[[#This Row],[Colonne5]]</f>
        <v>10</v>
      </c>
      <c r="G48" s="36"/>
      <c r="H48" s="14">
        <f>Tableau33[[#This Row],[Colonne7]]</f>
        <v>1.28</v>
      </c>
      <c r="I48" s="13">
        <f>Tableau33[[#This Row],[Colonne8]]</f>
        <v>20</v>
      </c>
      <c r="J48" s="14">
        <f>Tableau33[[#This Row],[Colonne9]]</f>
        <v>1.54</v>
      </c>
      <c r="K48" s="15">
        <f t="shared" ref="K48:K53" si="3">G48*J48</f>
        <v>0</v>
      </c>
    </row>
    <row r="49" spans="1:11" x14ac:dyDescent="0.2">
      <c r="A49" s="3"/>
      <c r="B49" s="6">
        <f>Tableau33[[#This Row],[Colonne1]]</f>
        <v>29574</v>
      </c>
      <c r="C49" s="57" t="str">
        <f>Tableau33[[#This Row],[Colonne2]]</f>
        <v>Tablettes chocolat au lait noisettes entières</v>
      </c>
      <c r="D49" s="16">
        <f>Tableau33[[#This Row],[Colonne3]]</f>
        <v>100</v>
      </c>
      <c r="E49" s="16" t="str">
        <f>Tableau33[[#This Row],[Colonne4]]</f>
        <v>gr</v>
      </c>
      <c r="F49" s="16">
        <f>Tableau33[[#This Row],[Colonne5]]</f>
        <v>10</v>
      </c>
      <c r="G49" s="37"/>
      <c r="H49" s="17">
        <f>Tableau33[[#This Row],[Colonne7]]</f>
        <v>1.61</v>
      </c>
      <c r="I49" s="16">
        <f>Tableau33[[#This Row],[Colonne8]]</f>
        <v>20</v>
      </c>
      <c r="J49" s="17">
        <f>Tableau33[[#This Row],[Colonne9]]</f>
        <v>1.93</v>
      </c>
      <c r="K49" s="18">
        <f t="shared" si="3"/>
        <v>0</v>
      </c>
    </row>
    <row r="50" spans="1:11" x14ac:dyDescent="0.2">
      <c r="A50" s="3"/>
      <c r="B50" s="6">
        <f>Tableau33[[#This Row],[Colonne1]]</f>
        <v>23732</v>
      </c>
      <c r="C50" s="57" t="str">
        <f>Tableau33[[#This Row],[Colonne2]]</f>
        <v>Tablettes chocolat noir extra 71%</v>
      </c>
      <c r="D50" s="16">
        <f>Tableau33[[#This Row],[Colonne3]]</f>
        <v>100</v>
      </c>
      <c r="E50" s="16" t="str">
        <f>Tableau33[[#This Row],[Colonne4]]</f>
        <v>gr</v>
      </c>
      <c r="F50" s="16">
        <f>Tableau33[[#This Row],[Colonne5]]</f>
        <v>10</v>
      </c>
      <c r="G50" s="37"/>
      <c r="H50" s="17">
        <f>Tableau33[[#This Row],[Colonne7]]</f>
        <v>1.28</v>
      </c>
      <c r="I50" s="16">
        <f>Tableau33[[#This Row],[Colonne8]]</f>
        <v>5.5</v>
      </c>
      <c r="J50" s="17">
        <f>Tableau33[[#This Row],[Colonne9]]</f>
        <v>1.35</v>
      </c>
      <c r="K50" s="18">
        <f t="shared" si="3"/>
        <v>0</v>
      </c>
    </row>
    <row r="51" spans="1:11" x14ac:dyDescent="0.2">
      <c r="A51" s="3"/>
      <c r="B51" s="6">
        <f>Tableau33[[#This Row],[Colonne1]]</f>
        <v>29913</v>
      </c>
      <c r="C51" s="57" t="str">
        <f>Tableau33[[#This Row],[Colonne2]]</f>
        <v>Tablette chocolat noir 85%</v>
      </c>
      <c r="D51" s="16">
        <f>Tableau33[[#This Row],[Colonne3]]</f>
        <v>100</v>
      </c>
      <c r="E51" s="16" t="str">
        <f>Tableau33[[#This Row],[Colonne4]]</f>
        <v>gr</v>
      </c>
      <c r="F51" s="16">
        <f>Tableau33[[#This Row],[Colonne5]]</f>
        <v>10</v>
      </c>
      <c r="G51" s="37"/>
      <c r="H51" s="17">
        <f>Tableau33[[#This Row],[Colonne7]]</f>
        <v>1.54</v>
      </c>
      <c r="I51" s="16">
        <f>Tableau33[[#This Row],[Colonne8]]</f>
        <v>5.5</v>
      </c>
      <c r="J51" s="17">
        <f>Tableau33[[#This Row],[Colonne9]]</f>
        <v>1.62</v>
      </c>
      <c r="K51" s="18">
        <f t="shared" si="3"/>
        <v>0</v>
      </c>
    </row>
    <row r="52" spans="1:11" x14ac:dyDescent="0.2">
      <c r="A52" s="3"/>
      <c r="B52" s="6">
        <f>Tableau33[[#This Row],[Colonne1]]</f>
        <v>28439</v>
      </c>
      <c r="C52" s="57" t="str">
        <f>Tableau33[[#This Row],[Colonne2]]</f>
        <v>Tablette chocolat noir noisettes entière</v>
      </c>
      <c r="D52" s="16">
        <f>Tableau33[[#This Row],[Colonne3]]</f>
        <v>100</v>
      </c>
      <c r="E52" s="16" t="str">
        <f>Tableau33[[#This Row],[Colonne4]]</f>
        <v>gr</v>
      </c>
      <c r="F52" s="16">
        <f>Tableau33[[#This Row],[Colonne5]]</f>
        <v>10</v>
      </c>
      <c r="G52" s="37"/>
      <c r="H52" s="17">
        <f>Tableau33[[#This Row],[Colonne7]]</f>
        <v>1.61</v>
      </c>
      <c r="I52" s="16">
        <f>Tableau33[[#This Row],[Colonne8]]</f>
        <v>20</v>
      </c>
      <c r="J52" s="17">
        <f>Tableau33[[#This Row],[Colonne9]]</f>
        <v>1.93</v>
      </c>
      <c r="K52" s="18">
        <f t="shared" si="3"/>
        <v>0</v>
      </c>
    </row>
    <row r="53" spans="1:11" x14ac:dyDescent="0.2">
      <c r="A53" s="3"/>
      <c r="B53" s="7">
        <f>Tableau33[[#This Row],[Colonne1]]</f>
        <v>32670</v>
      </c>
      <c r="C53" s="58" t="str">
        <f>Tableau33[[#This Row],[Colonne2]]</f>
        <v>Palets de chocolat noir dessert 55%</v>
      </c>
      <c r="D53" s="20">
        <f>Tableau33[[#This Row],[Colonne3]]</f>
        <v>1</v>
      </c>
      <c r="E53" s="20" t="str">
        <f>Tableau33[[#This Row],[Colonne4]]</f>
        <v>kg</v>
      </c>
      <c r="F53" s="20">
        <f>Tableau33[[#This Row],[Colonne5]]</f>
        <v>6</v>
      </c>
      <c r="G53" s="38"/>
      <c r="H53" s="21">
        <f>Tableau33[[#This Row],[Colonne7]]</f>
        <v>10.65</v>
      </c>
      <c r="I53" s="20">
        <f>Tableau33[[#This Row],[Colonne8]]</f>
        <v>5.5</v>
      </c>
      <c r="J53" s="21">
        <f>Tableau33[[#This Row],[Colonne9]]</f>
        <v>11.24</v>
      </c>
      <c r="K53" s="22">
        <f t="shared" si="3"/>
        <v>0</v>
      </c>
    </row>
    <row r="54" spans="1:11" x14ac:dyDescent="0.2">
      <c r="A54" s="3"/>
      <c r="B54" s="4"/>
      <c r="C54" s="56"/>
      <c r="D54" s="25">
        <f>Tableau33[[#This Row],[Colonne3]]</f>
        <v>0</v>
      </c>
      <c r="G54" s="39"/>
      <c r="H54" s="26"/>
      <c r="J54" s="27" t="s">
        <v>13</v>
      </c>
      <c r="K54" s="26">
        <f>SUM(K48:K53)</f>
        <v>0</v>
      </c>
    </row>
    <row r="55" spans="1:11" x14ac:dyDescent="0.2">
      <c r="A55" s="3"/>
      <c r="B55" s="23" t="s">
        <v>49</v>
      </c>
      <c r="C55" s="56"/>
      <c r="D55" s="25">
        <f>Tableau33[[#This Row],[Colonne3]]</f>
        <v>0</v>
      </c>
      <c r="G55" s="39"/>
      <c r="H55" s="26"/>
      <c r="J55" s="26"/>
      <c r="K55" s="26"/>
    </row>
    <row r="56" spans="1:11" x14ac:dyDescent="0.2">
      <c r="A56" s="3"/>
      <c r="B56" s="5">
        <f>Tableau33[[#This Row],[Colonne1]]</f>
        <v>26776</v>
      </c>
      <c r="C56" s="54" t="str">
        <f>Tableau33[[#This Row],[Colonne2]]</f>
        <v>Biscottes bises à l'huile d'olive</v>
      </c>
      <c r="D56" s="13">
        <f>Tableau33[[#This Row],[Colonne3]]</f>
        <v>270</v>
      </c>
      <c r="E56" s="13" t="str">
        <f>Tableau33[[#This Row],[Colonne4]]</f>
        <v>gr</v>
      </c>
      <c r="F56" s="13">
        <f>Tableau33[[#This Row],[Colonne5]]</f>
        <v>12</v>
      </c>
      <c r="G56" s="36"/>
      <c r="H56" s="14">
        <f>Tableau33[[#This Row],[Colonne7]]</f>
        <v>2.2200000000000002</v>
      </c>
      <c r="I56" s="13">
        <f>Tableau33[[#This Row],[Colonne8]]</f>
        <v>5.5</v>
      </c>
      <c r="J56" s="14">
        <f>Tableau33[[#This Row],[Colonne9]]</f>
        <v>2.34</v>
      </c>
      <c r="K56" s="15">
        <f t="shared" ref="K56:K65" si="4">G56*J56</f>
        <v>0</v>
      </c>
    </row>
    <row r="57" spans="1:11" x14ac:dyDescent="0.2">
      <c r="A57" s="3"/>
      <c r="B57" s="6">
        <f>Tableau33[[#This Row],[Colonne1]]</f>
        <v>34711</v>
      </c>
      <c r="C57" s="57" t="str">
        <f>Tableau33[[#This Row],[Colonne2]]</f>
        <v>Biscottes "Essentielle" Nature</v>
      </c>
      <c r="D57" s="16">
        <f>Tableau33[[#This Row],[Colonne3]]</f>
        <v>280</v>
      </c>
      <c r="E57" s="16" t="str">
        <f>Tableau33[[#This Row],[Colonne4]]</f>
        <v>gr</v>
      </c>
      <c r="F57" s="16">
        <f>Tableau33[[#This Row],[Colonne5]]</f>
        <v>8</v>
      </c>
      <c r="G57" s="37"/>
      <c r="H57" s="17">
        <f>Tableau33[[#This Row],[Colonne7]]</f>
        <v>2.61</v>
      </c>
      <c r="I57" s="16">
        <f>Tableau33[[#This Row],[Colonne8]]</f>
        <v>5.5</v>
      </c>
      <c r="J57" s="17">
        <f>Tableau33[[#This Row],[Colonne9]]</f>
        <v>2.75</v>
      </c>
      <c r="K57" s="18">
        <f t="shared" si="4"/>
        <v>0</v>
      </c>
    </row>
    <row r="58" spans="1:11" x14ac:dyDescent="0.2">
      <c r="A58" s="3"/>
      <c r="B58" s="6">
        <f>Tableau33[[#This Row],[Colonne1]]</f>
        <v>30817</v>
      </c>
      <c r="C58" s="57" t="str">
        <f>Tableau33[[#This Row],[Colonne2]]</f>
        <v>chocolade sans huile de palme</v>
      </c>
      <c r="D58" s="16">
        <f>Tableau33[[#This Row],[Colonne3]]</f>
        <v>750</v>
      </c>
      <c r="E58" s="16" t="str">
        <f>Tableau33[[#This Row],[Colonne4]]</f>
        <v>gr</v>
      </c>
      <c r="F58" s="16">
        <f>Tableau33[[#This Row],[Colonne5]]</f>
        <v>6</v>
      </c>
      <c r="G58" s="37"/>
      <c r="H58" s="17">
        <f>Tableau33[[#This Row],[Colonne7]]</f>
        <v>11.16</v>
      </c>
      <c r="I58" s="16">
        <f>Tableau33[[#This Row],[Colonne8]]</f>
        <v>5.5</v>
      </c>
      <c r="J58" s="17">
        <f>Tableau33[[#This Row],[Colonne9]]</f>
        <v>11.77</v>
      </c>
      <c r="K58" s="18">
        <f t="shared" si="4"/>
        <v>0</v>
      </c>
    </row>
    <row r="59" spans="1:11" x14ac:dyDescent="0.2">
      <c r="A59" s="3"/>
      <c r="B59" s="6">
        <f>Tableau33[[#This Row],[Colonne1]]</f>
        <v>20209</v>
      </c>
      <c r="C59" s="57" t="str">
        <f>Tableau33[[#This Row],[Colonne2]]</f>
        <v>purée d'amande complète</v>
      </c>
      <c r="D59" s="16">
        <f>Tableau33[[#This Row],[Colonne3]]</f>
        <v>700</v>
      </c>
      <c r="E59" s="16" t="str">
        <f>Tableau33[[#This Row],[Colonne4]]</f>
        <v>gr</v>
      </c>
      <c r="F59" s="16">
        <f>Tableau33[[#This Row],[Colonne5]]</f>
        <v>6</v>
      </c>
      <c r="G59" s="37"/>
      <c r="H59" s="17">
        <f>Tableau33[[#This Row],[Colonne7]]</f>
        <v>19.350000000000001</v>
      </c>
      <c r="I59" s="16">
        <f>Tableau33[[#This Row],[Colonne8]]</f>
        <v>5.5</v>
      </c>
      <c r="J59" s="17">
        <f>Tableau33[[#This Row],[Colonne9]]</f>
        <v>20.41</v>
      </c>
      <c r="K59" s="18">
        <f t="shared" si="4"/>
        <v>0</v>
      </c>
    </row>
    <row r="60" spans="1:11" x14ac:dyDescent="0.2">
      <c r="A60" s="3"/>
      <c r="B60" s="6">
        <f>Tableau33[[#This Row],[Colonne1]]</f>
        <v>20343</v>
      </c>
      <c r="C60" s="57" t="str">
        <f>Tableau33[[#This Row],[Colonne2]]</f>
        <v>purée de sésame blanc- tahin</v>
      </c>
      <c r="D60" s="16">
        <f>Tableau33[[#This Row],[Colonne3]]</f>
        <v>700</v>
      </c>
      <c r="E60" s="16" t="str">
        <f>Tableau33[[#This Row],[Colonne4]]</f>
        <v>gr</v>
      </c>
      <c r="F60" s="16">
        <f>Tableau33[[#This Row],[Colonne5]]</f>
        <v>6</v>
      </c>
      <c r="G60" s="37"/>
      <c r="H60" s="17">
        <f>Tableau33[[#This Row],[Colonne7]]</f>
        <v>7.2</v>
      </c>
      <c r="I60" s="16">
        <f>Tableau33[[#This Row],[Colonne8]]</f>
        <v>5.5</v>
      </c>
      <c r="J60" s="17">
        <f>Tableau33[[#This Row],[Colonne9]]</f>
        <v>7.6</v>
      </c>
      <c r="K60" s="18">
        <f t="shared" si="4"/>
        <v>0</v>
      </c>
    </row>
    <row r="61" spans="1:11" x14ac:dyDescent="0.2">
      <c r="A61" s="3"/>
      <c r="B61" s="6">
        <f>Tableau33[[#This Row],[Colonne1]]</f>
        <v>32787</v>
      </c>
      <c r="C61" s="57" t="str">
        <f>Tableau33[[#This Row],[Colonne2]]</f>
        <v>Pâte à tartiner noisettes cacao sans huile palme</v>
      </c>
      <c r="D61" s="16">
        <f>Tableau33[[#This Row],[Colonne3]]</f>
        <v>750</v>
      </c>
      <c r="E61" s="16" t="str">
        <f>Tableau33[[#This Row],[Colonne4]]</f>
        <v>gr</v>
      </c>
      <c r="F61" s="16">
        <f>Tableau33[[#This Row],[Colonne5]]</f>
        <v>6</v>
      </c>
      <c r="G61" s="37"/>
      <c r="H61" s="17">
        <f>Tableau33[[#This Row],[Colonne7]]</f>
        <v>6.6</v>
      </c>
      <c r="I61" s="16">
        <f>Tableau33[[#This Row],[Colonne8]]</f>
        <v>5.5</v>
      </c>
      <c r="J61" s="17">
        <f>Tableau33[[#This Row],[Colonne9]]</f>
        <v>6.96</v>
      </c>
      <c r="K61" s="18">
        <f t="shared" si="4"/>
        <v>0</v>
      </c>
    </row>
    <row r="62" spans="1:11" x14ac:dyDescent="0.2">
      <c r="A62" s="3"/>
      <c r="B62" s="6">
        <f>Tableau33[[#This Row],[Colonne1]]</f>
        <v>28858</v>
      </c>
      <c r="C62" s="57" t="str">
        <f>Tableau33[[#This Row],[Colonne2]]</f>
        <v>Pur cacao non sucré</v>
      </c>
      <c r="D62" s="16">
        <f>Tableau33[[#This Row],[Colonne3]]</f>
        <v>200</v>
      </c>
      <c r="E62" s="16" t="str">
        <f>Tableau33[[#This Row],[Colonne4]]</f>
        <v>gr</v>
      </c>
      <c r="F62" s="16">
        <f>Tableau33[[#This Row],[Colonne5]]</f>
        <v>6</v>
      </c>
      <c r="G62" s="37"/>
      <c r="H62" s="17">
        <f>Tableau33[[#This Row],[Colonne7]]</f>
        <v>3.66</v>
      </c>
      <c r="I62" s="16">
        <f>Tableau33[[#This Row],[Colonne8]]</f>
        <v>5.5</v>
      </c>
      <c r="J62" s="17">
        <f>Tableau33[[#This Row],[Colonne9]]</f>
        <v>3.86</v>
      </c>
      <c r="K62" s="18">
        <f t="shared" si="4"/>
        <v>0</v>
      </c>
    </row>
    <row r="63" spans="1:11" x14ac:dyDescent="0.2">
      <c r="A63" s="3"/>
      <c r="B63" s="6">
        <f>Tableau33[[#This Row],[Colonne1]]</f>
        <v>28857</v>
      </c>
      <c r="C63" s="57" t="str">
        <f>Tableau33[[#This Row],[Colonne2]]</f>
        <v>Chocolat poudre instantané</v>
      </c>
      <c r="D63" s="16">
        <f>Tableau33[[#This Row],[Colonne3]]</f>
        <v>400</v>
      </c>
      <c r="E63" s="16" t="str">
        <f>Tableau33[[#This Row],[Colonne4]]</f>
        <v>gr</v>
      </c>
      <c r="F63" s="16">
        <f>Tableau33[[#This Row],[Colonne5]]</f>
        <v>6</v>
      </c>
      <c r="G63" s="37"/>
      <c r="H63" s="17">
        <f>Tableau33[[#This Row],[Colonne7]]</f>
        <v>3.84</v>
      </c>
      <c r="I63" s="16">
        <f>Tableau33[[#This Row],[Colonne8]]</f>
        <v>5.5</v>
      </c>
      <c r="J63" s="17">
        <f>Tableau33[[#This Row],[Colonne9]]</f>
        <v>4.05</v>
      </c>
      <c r="K63" s="18">
        <f t="shared" si="4"/>
        <v>0</v>
      </c>
    </row>
    <row r="64" spans="1:11" x14ac:dyDescent="0.2">
      <c r="A64" s="3"/>
      <c r="B64" s="6">
        <f>Tableau33[[#This Row],[Colonne1]]</f>
        <v>32743</v>
      </c>
      <c r="C64" s="57" t="str">
        <f>Tableau33[[#This Row],[Colonne2]]</f>
        <v>Muesli de l'étudiant</v>
      </c>
      <c r="D64" s="16">
        <f>Tableau33[[#This Row],[Colonne3]]</f>
        <v>5</v>
      </c>
      <c r="E64" s="16" t="str">
        <f>Tableau33[[#This Row],[Colonne4]]</f>
        <v>kg</v>
      </c>
      <c r="F64" s="16">
        <f>Tableau33[[#This Row],[Colonne5]]</f>
        <v>1</v>
      </c>
      <c r="G64" s="37"/>
      <c r="H64" s="17">
        <f>Tableau33[[#This Row],[Colonne7]]</f>
        <v>22.4</v>
      </c>
      <c r="I64" s="16">
        <f>Tableau33[[#This Row],[Colonne8]]</f>
        <v>5.5</v>
      </c>
      <c r="J64" s="17">
        <f>Tableau33[[#This Row],[Colonne9]]</f>
        <v>23.63</v>
      </c>
      <c r="K64" s="18">
        <f t="shared" si="4"/>
        <v>0</v>
      </c>
    </row>
    <row r="65" spans="1:11" x14ac:dyDescent="0.2">
      <c r="A65" s="3"/>
      <c r="B65" s="7">
        <f>Tableau33[[#This Row],[Colonne1]]</f>
        <v>32745</v>
      </c>
      <c r="C65" s="58" t="str">
        <f>Tableau33[[#This Row],[Colonne2]]</f>
        <v>Petits flocons d'avoine - France</v>
      </c>
      <c r="D65" s="20">
        <f>Tableau33[[#This Row],[Colonne3]]</f>
        <v>5</v>
      </c>
      <c r="E65" s="20" t="str">
        <f>Tableau33[[#This Row],[Colonne4]]</f>
        <v>kg</v>
      </c>
      <c r="F65" s="20">
        <f>Tableau33[[#This Row],[Colonne5]]</f>
        <v>1</v>
      </c>
      <c r="G65" s="38"/>
      <c r="H65" s="21">
        <f>Tableau33[[#This Row],[Colonne7]]</f>
        <v>9.6</v>
      </c>
      <c r="I65" s="20">
        <f>Tableau33[[#This Row],[Colonne8]]</f>
        <v>5.5</v>
      </c>
      <c r="J65" s="21">
        <f>Tableau33[[#This Row],[Colonne9]]</f>
        <v>10.130000000000001</v>
      </c>
      <c r="K65" s="22">
        <f t="shared" si="4"/>
        <v>0</v>
      </c>
    </row>
    <row r="66" spans="1:11" x14ac:dyDescent="0.2">
      <c r="A66" s="3"/>
      <c r="B66" s="29"/>
      <c r="C66" s="56"/>
      <c r="D66" s="25">
        <f>Tableau33[[#This Row],[Colonne3]]</f>
        <v>0</v>
      </c>
      <c r="G66" s="39"/>
      <c r="H66" s="26"/>
      <c r="J66" s="27" t="s">
        <v>13</v>
      </c>
      <c r="K66" s="26">
        <f>SUM(K56:K65)</f>
        <v>0</v>
      </c>
    </row>
    <row r="67" spans="1:11" x14ac:dyDescent="0.2">
      <c r="A67" s="3"/>
      <c r="B67" s="23" t="s">
        <v>60</v>
      </c>
      <c r="C67" s="56"/>
      <c r="D67" s="25">
        <f>Tableau33[[#This Row],[Colonne3]]</f>
        <v>0</v>
      </c>
      <c r="G67" s="39"/>
      <c r="H67" s="26"/>
      <c r="J67" s="26"/>
      <c r="K67" s="26"/>
    </row>
    <row r="68" spans="1:11" x14ac:dyDescent="0.2">
      <c r="A68" s="3"/>
      <c r="B68" s="5">
        <f>Tableau33[[#This Row],[Colonne1]]</f>
        <v>31806</v>
      </c>
      <c r="C68" s="54" t="str">
        <f>Tableau33[[#This Row],[Colonne2]]</f>
        <v>Thé noir earl grey bergamote</v>
      </c>
      <c r="D68" s="13">
        <f>Tableau33[[#This Row],[Colonne3]]</f>
        <v>100</v>
      </c>
      <c r="E68" s="13" t="str">
        <f>Tableau33[[#This Row],[Colonne4]]</f>
        <v>gr</v>
      </c>
      <c r="F68" s="13">
        <f>Tableau33[[#This Row],[Colonne5]]</f>
        <v>5</v>
      </c>
      <c r="G68" s="36"/>
      <c r="H68" s="14">
        <f>Tableau33[[#This Row],[Colonne7]]</f>
        <v>4.53</v>
      </c>
      <c r="I68" s="13">
        <f>Tableau33[[#This Row],[Colonne8]]</f>
        <v>5.5</v>
      </c>
      <c r="J68" s="14">
        <f>Tableau33[[#This Row],[Colonne9]]</f>
        <v>4.78</v>
      </c>
      <c r="K68" s="15">
        <f t="shared" ref="K68:K76" si="5">G68*J68</f>
        <v>0</v>
      </c>
    </row>
    <row r="69" spans="1:11" x14ac:dyDescent="0.2">
      <c r="A69" s="3"/>
      <c r="B69" s="6">
        <f>Tableau33[[#This Row],[Colonne1]]</f>
        <v>31759</v>
      </c>
      <c r="C69" s="57" t="str">
        <f>Tableau33[[#This Row],[Colonne2]]</f>
        <v>Thé vert jasmin flowers</v>
      </c>
      <c r="D69" s="16">
        <f>Tableau33[[#This Row],[Colonne3]]</f>
        <v>100</v>
      </c>
      <c r="E69" s="16" t="str">
        <f>Tableau33[[#This Row],[Colonne4]]</f>
        <v>gr</v>
      </c>
      <c r="F69" s="16">
        <f>Tableau33[[#This Row],[Colonne5]]</f>
        <v>5</v>
      </c>
      <c r="G69" s="37"/>
      <c r="H69" s="17">
        <f>Tableau33[[#This Row],[Colonne7]]</f>
        <v>5.38</v>
      </c>
      <c r="I69" s="16">
        <f>Tableau33[[#This Row],[Colonne8]]</f>
        <v>5.5</v>
      </c>
      <c r="J69" s="17">
        <f>Tableau33[[#This Row],[Colonne9]]</f>
        <v>5.68</v>
      </c>
      <c r="K69" s="18">
        <f t="shared" si="5"/>
        <v>0</v>
      </c>
    </row>
    <row r="70" spans="1:11" x14ac:dyDescent="0.2">
      <c r="A70" s="3"/>
      <c r="B70" s="6">
        <f>Tableau33[[#This Row],[Colonne1]]</f>
        <v>31347</v>
      </c>
      <c r="C70" s="57" t="str">
        <f>Tableau33[[#This Row],[Colonne2]]</f>
        <v>Thé vert lézard'thé (gingembre peche guarana</v>
      </c>
      <c r="D70" s="16">
        <f>Tableau33[[#This Row],[Colonne3]]</f>
        <v>100</v>
      </c>
      <c r="E70" s="16" t="str">
        <f>Tableau33[[#This Row],[Colonne4]]</f>
        <v>gr</v>
      </c>
      <c r="F70" s="16">
        <f>Tableau33[[#This Row],[Colonne5]]</f>
        <v>5</v>
      </c>
      <c r="G70" s="37"/>
      <c r="H70" s="17">
        <f>Tableau33[[#This Row],[Colonne7]]</f>
        <v>4.79</v>
      </c>
      <c r="I70" s="16">
        <f>Tableau33[[#This Row],[Colonne8]]</f>
        <v>5.5</v>
      </c>
      <c r="J70" s="17">
        <f>Tableau33[[#This Row],[Colonne9]]</f>
        <v>5.05</v>
      </c>
      <c r="K70" s="18">
        <f t="shared" si="5"/>
        <v>0</v>
      </c>
    </row>
    <row r="71" spans="1:11" x14ac:dyDescent="0.2">
      <c r="A71" s="3"/>
      <c r="B71" s="6">
        <f>Tableau33[[#This Row],[Colonne1]]</f>
        <v>31626</v>
      </c>
      <c r="C71" s="57" t="str">
        <f>Tableau33[[#This Row],[Colonne2]]</f>
        <v>Thé vert médina (menthe)</v>
      </c>
      <c r="D71" s="16">
        <f>Tableau33[[#This Row],[Colonne3]]</f>
        <v>100</v>
      </c>
      <c r="E71" s="16" t="str">
        <f>Tableau33[[#This Row],[Colonne4]]</f>
        <v>gr</v>
      </c>
      <c r="F71" s="16">
        <f>Tableau33[[#This Row],[Colonne5]]</f>
        <v>5</v>
      </c>
      <c r="G71" s="37"/>
      <c r="H71" s="17">
        <f>Tableau33[[#This Row],[Colonne7]]</f>
        <v>4.04</v>
      </c>
      <c r="I71" s="16">
        <f>Tableau33[[#This Row],[Colonne8]]</f>
        <v>5.5</v>
      </c>
      <c r="J71" s="17">
        <f>Tableau33[[#This Row],[Colonne9]]</f>
        <v>4.26</v>
      </c>
      <c r="K71" s="18">
        <f t="shared" si="5"/>
        <v>0</v>
      </c>
    </row>
    <row r="72" spans="1:11" x14ac:dyDescent="0.2">
      <c r="A72" s="3"/>
      <c r="B72" s="6">
        <f>Tableau33[[#This Row],[Colonne1]]</f>
        <v>31612</v>
      </c>
      <c r="C72" s="57" t="str">
        <f>Tableau33[[#This Row],[Colonne2]]</f>
        <v>Thé roibois murmure de la forêt (fruits rouges)</v>
      </c>
      <c r="D72" s="16">
        <f>Tableau33[[#This Row],[Colonne3]]</f>
        <v>100</v>
      </c>
      <c r="E72" s="16" t="str">
        <f>Tableau33[[#This Row],[Colonne4]]</f>
        <v>gr</v>
      </c>
      <c r="F72" s="16">
        <f>Tableau33[[#This Row],[Colonne5]]</f>
        <v>5</v>
      </c>
      <c r="G72" s="37"/>
      <c r="H72" s="17">
        <f>Tableau33[[#This Row],[Colonne7]]</f>
        <v>3.97</v>
      </c>
      <c r="I72" s="16">
        <f>Tableau33[[#This Row],[Colonne8]]</f>
        <v>5.5</v>
      </c>
      <c r="J72" s="17">
        <f>Tableau33[[#This Row],[Colonne9]]</f>
        <v>4.1900000000000004</v>
      </c>
      <c r="K72" s="18">
        <f t="shared" si="5"/>
        <v>0</v>
      </c>
    </row>
    <row r="73" spans="1:11" x14ac:dyDescent="0.2">
      <c r="A73" s="3"/>
      <c r="B73" s="6">
        <f>Tableau33[[#This Row],[Colonne1]]</f>
        <v>31355</v>
      </c>
      <c r="C73" s="57" t="str">
        <f>Tableau33[[#This Row],[Colonne2]]</f>
        <v>Thé roibois asimbonanga (mangue, pêche, citron)</v>
      </c>
      <c r="D73" s="16">
        <f>Tableau33[[#This Row],[Colonne3]]</f>
        <v>100</v>
      </c>
      <c r="E73" s="16" t="str">
        <f>Tableau33[[#This Row],[Colonne4]]</f>
        <v>gr</v>
      </c>
      <c r="F73" s="16">
        <f>Tableau33[[#This Row],[Colonne5]]</f>
        <v>5</v>
      </c>
      <c r="G73" s="37"/>
      <c r="H73" s="17">
        <f>Tableau33[[#This Row],[Colonne7]]</f>
        <v>4.1399999999999997</v>
      </c>
      <c r="I73" s="16">
        <f>Tableau33[[#This Row],[Colonne8]]</f>
        <v>5.5</v>
      </c>
      <c r="J73" s="17">
        <f>Tableau33[[#This Row],[Colonne9]]</f>
        <v>4.37</v>
      </c>
      <c r="K73" s="18">
        <f t="shared" si="5"/>
        <v>0</v>
      </c>
    </row>
    <row r="74" spans="1:11" x14ac:dyDescent="0.2">
      <c r="A74" s="3"/>
      <c r="B74" s="6">
        <f>Tableau33[[#This Row],[Colonne1]]</f>
        <v>31353</v>
      </c>
      <c r="C74" s="57" t="str">
        <f>Tableau33[[#This Row],[Colonne2]]</f>
        <v>Thé roibois nature</v>
      </c>
      <c r="D74" s="16">
        <f>Tableau33[[#This Row],[Colonne3]]</f>
        <v>100</v>
      </c>
      <c r="E74" s="16" t="str">
        <f>Tableau33[[#This Row],[Colonne4]]</f>
        <v>gr</v>
      </c>
      <c r="F74" s="16">
        <f>Tableau33[[#This Row],[Colonne5]]</f>
        <v>5</v>
      </c>
      <c r="G74" s="37"/>
      <c r="H74" s="17">
        <f>Tableau33[[#This Row],[Colonne7]]</f>
        <v>3.11</v>
      </c>
      <c r="I74" s="16">
        <f>Tableau33[[#This Row],[Colonne8]]</f>
        <v>5.5</v>
      </c>
      <c r="J74" s="17">
        <f>Tableau33[[#This Row],[Colonne9]]</f>
        <v>3.28</v>
      </c>
      <c r="K74" s="18">
        <f t="shared" si="5"/>
        <v>0</v>
      </c>
    </row>
    <row r="75" spans="1:11" x14ac:dyDescent="0.2">
      <c r="A75" s="3"/>
      <c r="B75" s="6">
        <f>Tableau33[[#This Row],[Colonne1]]</f>
        <v>31958</v>
      </c>
      <c r="C75" s="57" t="str">
        <f>Tableau33[[#This Row],[Colonne2]]</f>
        <v>Maté vert</v>
      </c>
      <c r="D75" s="16">
        <f>Tableau33[[#This Row],[Colonne3]]</f>
        <v>100</v>
      </c>
      <c r="E75" s="16" t="str">
        <f>Tableau33[[#This Row],[Colonne4]]</f>
        <v>gr</v>
      </c>
      <c r="F75" s="16">
        <f>Tableau33[[#This Row],[Colonne5]]</f>
        <v>5</v>
      </c>
      <c r="G75" s="37"/>
      <c r="H75" s="17">
        <f>Tableau33[[#This Row],[Colonne7]]</f>
        <v>3.64</v>
      </c>
      <c r="I75" s="16">
        <f>Tableau33[[#This Row],[Colonne8]]</f>
        <v>5.5</v>
      </c>
      <c r="J75" s="17">
        <f>Tableau33[[#This Row],[Colonne9]]</f>
        <v>3.84</v>
      </c>
      <c r="K75" s="18">
        <f t="shared" si="5"/>
        <v>0</v>
      </c>
    </row>
    <row r="76" spans="1:11" x14ac:dyDescent="0.2">
      <c r="A76" s="3"/>
      <c r="B76" s="7">
        <f>Tableau33[[#This Row],[Colonne1]]</f>
        <v>27745</v>
      </c>
      <c r="C76" s="58" t="str">
        <f>Tableau33[[#This Row],[Colonne2]]</f>
        <v>Tisane d'allaitement</v>
      </c>
      <c r="D76" s="20">
        <f>Tableau33[[#This Row],[Colonne3]]</f>
        <v>100</v>
      </c>
      <c r="E76" s="20" t="str">
        <f>Tableau33[[#This Row],[Colonne4]]</f>
        <v>gr</v>
      </c>
      <c r="F76" s="20">
        <f>Tableau33[[#This Row],[Colonne5]]</f>
        <v>6</v>
      </c>
      <c r="G76" s="38"/>
      <c r="H76" s="21">
        <f>Tableau33[[#This Row],[Colonne7]]</f>
        <v>2.35</v>
      </c>
      <c r="I76" s="20">
        <f>Tableau33[[#This Row],[Colonne8]]</f>
        <v>5.5</v>
      </c>
      <c r="J76" s="21">
        <f>Tableau33[[#This Row],[Colonne9]]</f>
        <v>2.48</v>
      </c>
      <c r="K76" s="22">
        <f t="shared" si="5"/>
        <v>0</v>
      </c>
    </row>
    <row r="77" spans="1:11" x14ac:dyDescent="0.2">
      <c r="A77" s="3"/>
      <c r="B77" s="23"/>
      <c r="C77" s="55"/>
      <c r="D77" s="24">
        <f>Tableau33[[#This Row],[Colonne3]]</f>
        <v>0</v>
      </c>
      <c r="E77" s="24"/>
      <c r="F77" s="24"/>
      <c r="G77" s="39"/>
      <c r="H77" s="26"/>
      <c r="I77" s="24"/>
      <c r="J77" s="27" t="s">
        <v>13</v>
      </c>
      <c r="K77" s="26">
        <f>SUM(K68:K76)</f>
        <v>0</v>
      </c>
    </row>
    <row r="78" spans="1:11" x14ac:dyDescent="0.2">
      <c r="A78" s="3"/>
      <c r="B78" s="23" t="s">
        <v>70</v>
      </c>
      <c r="C78" s="56"/>
      <c r="D78" s="25">
        <f>Tableau33[[#This Row],[Colonne3]]</f>
        <v>0</v>
      </c>
      <c r="G78" s="39"/>
      <c r="H78" s="26"/>
      <c r="J78" s="26"/>
      <c r="K78" s="26"/>
    </row>
    <row r="79" spans="1:11" x14ac:dyDescent="0.2">
      <c r="A79" s="3"/>
      <c r="B79" s="5">
        <f>Tableau33[[#This Row],[Colonne1]]</f>
        <v>23597</v>
      </c>
      <c r="C79" s="54" t="str">
        <f>Tableau33[[#This Row],[Colonne2]]</f>
        <v>Compote pomme vanille</v>
      </c>
      <c r="D79" s="13">
        <f>Tableau33[[#This Row],[Colonne3]]</f>
        <v>700</v>
      </c>
      <c r="E79" s="13" t="str">
        <f>Tableau33[[#This Row],[Colonne4]]</f>
        <v>gr</v>
      </c>
      <c r="F79" s="13">
        <f>Tableau33[[#This Row],[Colonne5]]</f>
        <v>6</v>
      </c>
      <c r="G79" s="36"/>
      <c r="H79" s="14">
        <f>Tableau33[[#This Row],[Colonne7]]</f>
        <v>2.79</v>
      </c>
      <c r="I79" s="13">
        <f>Tableau33[[#This Row],[Colonne8]]</f>
        <v>5.5</v>
      </c>
      <c r="J79" s="14">
        <f>Tableau33[[#This Row],[Colonne9]]</f>
        <v>2.94</v>
      </c>
      <c r="K79" s="15">
        <f t="shared" ref="K79:K96" si="6">G79*J79</f>
        <v>0</v>
      </c>
    </row>
    <row r="80" spans="1:11" x14ac:dyDescent="0.2">
      <c r="A80" s="3"/>
      <c r="B80" s="6">
        <f>Tableau33[[#This Row],[Colonne1]]</f>
        <v>30081</v>
      </c>
      <c r="C80" s="57" t="str">
        <f>Tableau33[[#This Row],[Colonne2]]</f>
        <v>Compote pomme banane</v>
      </c>
      <c r="D80" s="16">
        <f>Tableau33[[#This Row],[Colonne3]]</f>
        <v>1.075</v>
      </c>
      <c r="E80" s="16" t="str">
        <f>Tableau33[[#This Row],[Colonne4]]</f>
        <v>kg</v>
      </c>
      <c r="F80" s="16">
        <f>Tableau33[[#This Row],[Colonne5]]</f>
        <v>6</v>
      </c>
      <c r="G80" s="37"/>
      <c r="H80" s="17">
        <f>Tableau33[[#This Row],[Colonne7]]</f>
        <v>3.65</v>
      </c>
      <c r="I80" s="16">
        <f>Tableau33[[#This Row],[Colonne8]]</f>
        <v>5.5</v>
      </c>
      <c r="J80" s="17">
        <f>Tableau33[[#This Row],[Colonne9]]</f>
        <v>3.85</v>
      </c>
      <c r="K80" s="18">
        <f t="shared" si="6"/>
        <v>0</v>
      </c>
    </row>
    <row r="81" spans="1:11" x14ac:dyDescent="0.2">
      <c r="A81" s="3"/>
      <c r="B81" s="6">
        <f>Tableau33[[#This Row],[Colonne1]]</f>
        <v>30082</v>
      </c>
      <c r="C81" s="57" t="str">
        <f>Tableau33[[#This Row],[Colonne2]]</f>
        <v>Compote pomme abricot</v>
      </c>
      <c r="D81" s="16">
        <f>Tableau33[[#This Row],[Colonne3]]</f>
        <v>1.075</v>
      </c>
      <c r="E81" s="16" t="str">
        <f>Tableau33[[#This Row],[Colonne4]]</f>
        <v>kg</v>
      </c>
      <c r="F81" s="16">
        <f>Tableau33[[#This Row],[Colonne5]]</f>
        <v>6</v>
      </c>
      <c r="G81" s="37"/>
      <c r="H81" s="17">
        <f>Tableau33[[#This Row],[Colonne7]]</f>
        <v>3.82</v>
      </c>
      <c r="I81" s="16">
        <f>Tableau33[[#This Row],[Colonne8]]</f>
        <v>5.5</v>
      </c>
      <c r="J81" s="17">
        <f>Tableau33[[#This Row],[Colonne9]]</f>
        <v>4.03</v>
      </c>
      <c r="K81" s="18">
        <f t="shared" si="6"/>
        <v>0</v>
      </c>
    </row>
    <row r="82" spans="1:11" x14ac:dyDescent="0.2">
      <c r="A82" s="3"/>
      <c r="B82" s="6">
        <f>Tableau33[[#This Row],[Colonne1]]</f>
        <v>30082</v>
      </c>
      <c r="C82" s="57" t="str">
        <f>Tableau33[[#This Row],[Colonne2]]</f>
        <v>Compote pomme poire</v>
      </c>
      <c r="D82" s="16">
        <f>Tableau33[[#This Row],[Colonne3]]</f>
        <v>1.075</v>
      </c>
      <c r="E82" s="16" t="str">
        <f>Tableau33[[#This Row],[Colonne4]]</f>
        <v>kg</v>
      </c>
      <c r="F82" s="16">
        <f>Tableau33[[#This Row],[Colonne5]]</f>
        <v>6</v>
      </c>
      <c r="G82" s="37"/>
      <c r="H82" s="17">
        <f>Tableau33[[#This Row],[Colonne7]]</f>
        <v>4.03</v>
      </c>
      <c r="I82" s="16">
        <f>Tableau33[[#This Row],[Colonne8]]</f>
        <v>5.5</v>
      </c>
      <c r="J82" s="17">
        <f>Tableau33[[#This Row],[Colonne9]]</f>
        <v>4.25</v>
      </c>
      <c r="K82" s="18">
        <f t="shared" si="6"/>
        <v>0</v>
      </c>
    </row>
    <row r="83" spans="1:11" x14ac:dyDescent="0.2">
      <c r="A83" s="3"/>
      <c r="B83" s="6">
        <f>Tableau33[[#This Row],[Colonne1]]</f>
        <v>23968</v>
      </c>
      <c r="C83" s="57" t="str">
        <f>Tableau33[[#This Row],[Colonne2]]</f>
        <v>Compote pomme</v>
      </c>
      <c r="D83" s="16">
        <f>Tableau33[[#This Row],[Colonne3]]</f>
        <v>1.075</v>
      </c>
      <c r="E83" s="16" t="str">
        <f>Tableau33[[#This Row],[Colonne4]]</f>
        <v>kg</v>
      </c>
      <c r="F83" s="16">
        <f>Tableau33[[#This Row],[Colonne5]]</f>
        <v>6</v>
      </c>
      <c r="G83" s="37"/>
      <c r="H83" s="17">
        <f>Tableau33[[#This Row],[Colonne7]]</f>
        <v>3.51</v>
      </c>
      <c r="I83" s="16">
        <f>Tableau33[[#This Row],[Colonne8]]</f>
        <v>5.5</v>
      </c>
      <c r="J83" s="17">
        <f>Tableau33[[#This Row],[Colonne9]]</f>
        <v>3.7</v>
      </c>
      <c r="K83" s="18">
        <f t="shared" si="6"/>
        <v>0</v>
      </c>
    </row>
    <row r="84" spans="1:11" x14ac:dyDescent="0.2">
      <c r="A84" s="3"/>
      <c r="B84" s="6">
        <f>Tableau33[[#This Row],[Colonne1]]</f>
        <v>20982</v>
      </c>
      <c r="C84" s="57" t="str">
        <f>Tableau33[[#This Row],[Colonne2]]</f>
        <v>Pâte d'amande blanche</v>
      </c>
      <c r="D84" s="16">
        <f>Tableau33[[#This Row],[Colonne3]]</f>
        <v>2.5</v>
      </c>
      <c r="E84" s="16" t="str">
        <f>Tableau33[[#This Row],[Colonne4]]</f>
        <v>kg</v>
      </c>
      <c r="F84" s="16">
        <f>Tableau33[[#This Row],[Colonne5]]</f>
        <v>1</v>
      </c>
      <c r="G84" s="37"/>
      <c r="H84" s="17">
        <f>Tableau33[[#This Row],[Colonne7]]</f>
        <v>43.65</v>
      </c>
      <c r="I84" s="16">
        <f>Tableau33[[#This Row],[Colonne8]]</f>
        <v>5.5</v>
      </c>
      <c r="J84" s="17">
        <f>Tableau33[[#This Row],[Colonne9]]</f>
        <v>46.05</v>
      </c>
      <c r="K84" s="18">
        <f t="shared" si="6"/>
        <v>0</v>
      </c>
    </row>
    <row r="85" spans="1:11" x14ac:dyDescent="0.2">
      <c r="A85" s="3"/>
      <c r="B85" s="6">
        <f>Tableau33[[#This Row],[Colonne1]]</f>
        <v>23312</v>
      </c>
      <c r="C85" s="57" t="str">
        <f>Tableau33[[#This Row],[Colonne2]]</f>
        <v>Flans chocolat</v>
      </c>
      <c r="D85" s="16">
        <f>Tableau33[[#This Row],[Colonne3]]</f>
        <v>11</v>
      </c>
      <c r="E85" s="16" t="str">
        <f>Tableau33[[#This Row],[Colonne4]]</f>
        <v>gr</v>
      </c>
      <c r="F85" s="16">
        <f>Tableau33[[#This Row],[Colonne5]]</f>
        <v>30</v>
      </c>
      <c r="G85" s="37"/>
      <c r="H85" s="17">
        <f>Tableau33[[#This Row],[Colonne7]]</f>
        <v>0.67</v>
      </c>
      <c r="I85" s="16">
        <f>Tableau33[[#This Row],[Colonne8]]</f>
        <v>5.5</v>
      </c>
      <c r="J85" s="17">
        <f>Tableau33[[#This Row],[Colonne9]]</f>
        <v>0.71</v>
      </c>
      <c r="K85" s="18">
        <f t="shared" si="6"/>
        <v>0</v>
      </c>
    </row>
    <row r="86" spans="1:11" x14ac:dyDescent="0.2">
      <c r="A86" s="3"/>
      <c r="B86" s="6">
        <f>Tableau33[[#This Row],[Colonne1]]</f>
        <v>22380</v>
      </c>
      <c r="C86" s="57" t="str">
        <f>Tableau33[[#This Row],[Colonne2]]</f>
        <v>Eau de fleur oranger</v>
      </c>
      <c r="D86" s="16">
        <f>Tableau33[[#This Row],[Colonne3]]</f>
        <v>50</v>
      </c>
      <c r="E86" s="16" t="str">
        <f>Tableau33[[#This Row],[Colonne4]]</f>
        <v>ml</v>
      </c>
      <c r="F86" s="16">
        <f>Tableau33[[#This Row],[Colonne5]]</f>
        <v>3</v>
      </c>
      <c r="G86" s="37"/>
      <c r="H86" s="17">
        <f>Tableau33[[#This Row],[Colonne7]]</f>
        <v>2.16</v>
      </c>
      <c r="I86" s="16">
        <f>Tableau33[[#This Row],[Colonne8]]</f>
        <v>5.5</v>
      </c>
      <c r="J86" s="17">
        <f>Tableau33[[#This Row],[Colonne9]]</f>
        <v>2.2799999999999998</v>
      </c>
      <c r="K86" s="18">
        <f t="shared" si="6"/>
        <v>0</v>
      </c>
    </row>
    <row r="87" spans="1:11" x14ac:dyDescent="0.2">
      <c r="A87" s="3"/>
      <c r="B87" s="6">
        <f>Tableau33[[#This Row],[Colonne1]]</f>
        <v>24123</v>
      </c>
      <c r="C87" s="57" t="str">
        <f>Tableau33[[#This Row],[Colonne2]]</f>
        <v>Sucre de canne blond semoule</v>
      </c>
      <c r="D87" s="16">
        <f>Tableau33[[#This Row],[Colonne3]]</f>
        <v>25</v>
      </c>
      <c r="E87" s="16" t="str">
        <f>Tableau33[[#This Row],[Colonne4]]</f>
        <v>kg</v>
      </c>
      <c r="F87" s="16">
        <f>Tableau33[[#This Row],[Colonne5]]</f>
        <v>1</v>
      </c>
      <c r="G87" s="37"/>
      <c r="H87" s="17">
        <f>Tableau33[[#This Row],[Colonne7]]</f>
        <v>46.88</v>
      </c>
      <c r="I87" s="16">
        <f>Tableau33[[#This Row],[Colonne8]]</f>
        <v>5.5</v>
      </c>
      <c r="J87" s="17">
        <f>Tableau33[[#This Row],[Colonne9]]</f>
        <v>49.46</v>
      </c>
      <c r="K87" s="18">
        <f t="shared" si="6"/>
        <v>0</v>
      </c>
    </row>
    <row r="88" spans="1:11" x14ac:dyDescent="0.2">
      <c r="A88" s="3"/>
      <c r="B88" s="6">
        <f>Tableau33[[#This Row],[Colonne1]]</f>
        <v>27097</v>
      </c>
      <c r="C88" s="57" t="str">
        <f>Tableau33[[#This Row],[Colonne2]]</f>
        <v>Sucre de canne roux semoule</v>
      </c>
      <c r="D88" s="16">
        <f>Tableau33[[#This Row],[Colonne3]]</f>
        <v>25</v>
      </c>
      <c r="E88" s="16" t="str">
        <f>Tableau33[[#This Row],[Colonne4]]</f>
        <v>kg</v>
      </c>
      <c r="F88" s="16">
        <f>Tableau33[[#This Row],[Colonne5]]</f>
        <v>1</v>
      </c>
      <c r="G88" s="37"/>
      <c r="H88" s="17">
        <f>Tableau33[[#This Row],[Colonne7]]</f>
        <v>64.69</v>
      </c>
      <c r="I88" s="16">
        <f>Tableau33[[#This Row],[Colonne8]]</f>
        <v>5.5</v>
      </c>
      <c r="J88" s="17">
        <f>Tableau33[[#This Row],[Colonne9]]</f>
        <v>68.25</v>
      </c>
      <c r="K88" s="18">
        <f t="shared" si="6"/>
        <v>0</v>
      </c>
    </row>
    <row r="89" spans="1:11" x14ac:dyDescent="0.2">
      <c r="A89" s="3"/>
      <c r="B89" s="6">
        <f>Tableau33[[#This Row],[Colonne1]]</f>
        <v>34796</v>
      </c>
      <c r="C89" s="57" t="str">
        <f>Tableau33[[#This Row],[Colonne2]]</f>
        <v>Sucre Mascobado</v>
      </c>
      <c r="D89" s="16">
        <f>Tableau33[[#This Row],[Colonne3]]</f>
        <v>5</v>
      </c>
      <c r="E89" s="16" t="str">
        <f>Tableau33[[#This Row],[Colonne4]]</f>
        <v>kg</v>
      </c>
      <c r="F89" s="16">
        <f>Tableau33[[#This Row],[Colonne5]]</f>
        <v>1</v>
      </c>
      <c r="G89" s="37"/>
      <c r="H89" s="17">
        <f>Tableau33[[#This Row],[Colonne7]]</f>
        <v>20.72</v>
      </c>
      <c r="I89" s="16">
        <f>Tableau33[[#This Row],[Colonne8]]</f>
        <v>5.5</v>
      </c>
      <c r="J89" s="17">
        <f>Tableau33[[#This Row],[Colonne9]]</f>
        <v>21.86</v>
      </c>
      <c r="K89" s="18">
        <f t="shared" si="6"/>
        <v>0</v>
      </c>
    </row>
    <row r="90" spans="1:11" x14ac:dyDescent="0.2">
      <c r="A90" s="3"/>
      <c r="B90" s="6">
        <f>Tableau33[[#This Row],[Colonne1]]</f>
        <v>23618</v>
      </c>
      <c r="C90" s="57" t="str">
        <f>Tableau33[[#This Row],[Colonne2]]</f>
        <v>Rapadura</v>
      </c>
      <c r="D90" s="16">
        <f>Tableau33[[#This Row],[Colonne3]]</f>
        <v>10</v>
      </c>
      <c r="E90" s="16" t="str">
        <f>Tableau33[[#This Row],[Colonne4]]</f>
        <v>kg</v>
      </c>
      <c r="F90" s="16">
        <f>Tableau33[[#This Row],[Colonne5]]</f>
        <v>1</v>
      </c>
      <c r="G90" s="37"/>
      <c r="H90" s="17">
        <f>Tableau33[[#This Row],[Colonne7]]</f>
        <v>36.5</v>
      </c>
      <c r="I90" s="16">
        <f>Tableau33[[#This Row],[Colonne8]]</f>
        <v>5.5</v>
      </c>
      <c r="J90" s="17">
        <f>Tableau33[[#This Row],[Colonne9]]</f>
        <v>38.51</v>
      </c>
      <c r="K90" s="18">
        <f t="shared" si="6"/>
        <v>0</v>
      </c>
    </row>
    <row r="91" spans="1:11" x14ac:dyDescent="0.2">
      <c r="A91" s="3"/>
      <c r="B91" s="6">
        <f>Tableau33[[#This Row],[Colonne1]]</f>
        <v>27248</v>
      </c>
      <c r="C91" s="57" t="str">
        <f>Tableau33[[#This Row],[Colonne2]]</f>
        <v>Sirop de fraise</v>
      </c>
      <c r="D91" s="16">
        <f>Tableau33[[#This Row],[Colonne3]]</f>
        <v>50</v>
      </c>
      <c r="E91" s="16" t="str">
        <f>Tableau33[[#This Row],[Colonne4]]</f>
        <v>cl</v>
      </c>
      <c r="F91" s="16">
        <f>Tableau33[[#This Row],[Colonne5]]</f>
        <v>6</v>
      </c>
      <c r="G91" s="37"/>
      <c r="H91" s="17">
        <f>Tableau33[[#This Row],[Colonne7]]</f>
        <v>4.74</v>
      </c>
      <c r="I91" s="16">
        <f>Tableau33[[#This Row],[Colonne8]]</f>
        <v>5.5</v>
      </c>
      <c r="J91" s="17">
        <f>Tableau33[[#This Row],[Colonne9]]</f>
        <v>5</v>
      </c>
      <c r="K91" s="18">
        <f t="shared" si="6"/>
        <v>0</v>
      </c>
    </row>
    <row r="92" spans="1:11" x14ac:dyDescent="0.2">
      <c r="A92" s="3"/>
      <c r="B92" s="6">
        <f>Tableau33[[#This Row],[Colonne1]]</f>
        <v>27239</v>
      </c>
      <c r="C92" s="57" t="str">
        <f>Tableau33[[#This Row],[Colonne2]]</f>
        <v>Sirop de citron</v>
      </c>
      <c r="D92" s="16">
        <f>Tableau33[[#This Row],[Colonne3]]</f>
        <v>1</v>
      </c>
      <c r="E92" s="16" t="str">
        <f>Tableau33[[#This Row],[Colonne4]]</f>
        <v>l</v>
      </c>
      <c r="F92" s="16">
        <f>Tableau33[[#This Row],[Colonne5]]</f>
        <v>6</v>
      </c>
      <c r="G92" s="37"/>
      <c r="H92" s="17">
        <f>Tableau33[[#This Row],[Colonne7]]</f>
        <v>5.99</v>
      </c>
      <c r="I92" s="16">
        <f>Tableau33[[#This Row],[Colonne8]]</f>
        <v>5.5</v>
      </c>
      <c r="J92" s="17">
        <f>Tableau33[[#This Row],[Colonne9]]</f>
        <v>6.32</v>
      </c>
      <c r="K92" s="18">
        <f t="shared" si="6"/>
        <v>0</v>
      </c>
    </row>
    <row r="93" spans="1:11" x14ac:dyDescent="0.2">
      <c r="A93" s="3"/>
      <c r="B93" s="6">
        <f>Tableau33[[#This Row],[Colonne1]]</f>
        <v>27239</v>
      </c>
      <c r="C93" s="57" t="str">
        <f>Tableau33[[#This Row],[Colonne2]]</f>
        <v>Sirop de menthe</v>
      </c>
      <c r="D93" s="16">
        <f>Tableau33[[#This Row],[Colonne3]]</f>
        <v>1</v>
      </c>
      <c r="E93" s="16" t="str">
        <f>Tableau33[[#This Row],[Colonne4]]</f>
        <v>l</v>
      </c>
      <c r="F93" s="16">
        <f>Tableau33[[#This Row],[Colonne5]]</f>
        <v>6</v>
      </c>
      <c r="G93" s="37"/>
      <c r="H93" s="17">
        <f>Tableau33[[#This Row],[Colonne7]]</f>
        <v>4.0599999999999996</v>
      </c>
      <c r="I93" s="16">
        <f>Tableau33[[#This Row],[Colonne8]]</f>
        <v>5.5</v>
      </c>
      <c r="J93" s="17">
        <f>Tableau33[[#This Row],[Colonne9]]</f>
        <v>4.28</v>
      </c>
      <c r="K93" s="18">
        <f t="shared" si="6"/>
        <v>0</v>
      </c>
    </row>
    <row r="94" spans="1:11" x14ac:dyDescent="0.2">
      <c r="A94" s="3"/>
      <c r="B94" s="6">
        <f>Tableau33[[#This Row],[Colonne1]]</f>
        <v>23273</v>
      </c>
      <c r="C94" s="57" t="str">
        <f>Tableau33[[#This Row],[Colonne2]]</f>
        <v>Sirop de grenadine</v>
      </c>
      <c r="D94" s="16">
        <f>Tableau33[[#This Row],[Colonne3]]</f>
        <v>1</v>
      </c>
      <c r="E94" s="16" t="str">
        <f>Tableau33[[#This Row],[Colonne4]]</f>
        <v>l</v>
      </c>
      <c r="F94" s="16">
        <f>Tableau33[[#This Row],[Colonne5]]</f>
        <v>6</v>
      </c>
      <c r="G94" s="37"/>
      <c r="H94" s="17">
        <f>Tableau33[[#This Row],[Colonne7]]</f>
        <v>5.99</v>
      </c>
      <c r="I94" s="16">
        <f>Tableau33[[#This Row],[Colonne8]]</f>
        <v>5.5</v>
      </c>
      <c r="J94" s="17">
        <f>Tableau33[[#This Row],[Colonne9]]</f>
        <v>6.32</v>
      </c>
      <c r="K94" s="18">
        <f t="shared" si="6"/>
        <v>0</v>
      </c>
    </row>
    <row r="95" spans="1:11" x14ac:dyDescent="0.2">
      <c r="A95" s="3"/>
      <c r="B95" s="6">
        <f>Tableau33[[#This Row],[Colonne1]]</f>
        <v>26413</v>
      </c>
      <c r="C95" s="57" t="str">
        <f>Tableau33[[#This Row],[Colonne2]]</f>
        <v>Fructose</v>
      </c>
      <c r="D95" s="16">
        <f>Tableau33[[#This Row],[Colonne3]]</f>
        <v>1</v>
      </c>
      <c r="E95" s="16" t="str">
        <f>Tableau33[[#This Row],[Colonne4]]</f>
        <v>kg</v>
      </c>
      <c r="F95" s="16">
        <f>Tableau33[[#This Row],[Colonne5]]</f>
        <v>6</v>
      </c>
      <c r="G95" s="37"/>
      <c r="H95" s="17">
        <f>Tableau33[[#This Row],[Colonne7]]</f>
        <v>3.16</v>
      </c>
      <c r="I95" s="16">
        <f>Tableau33[[#This Row],[Colonne8]]</f>
        <v>5.5</v>
      </c>
      <c r="J95" s="17">
        <f>Tableau33[[#This Row],[Colonne9]]</f>
        <v>3.33</v>
      </c>
      <c r="K95" s="18">
        <f t="shared" si="6"/>
        <v>0</v>
      </c>
    </row>
    <row r="96" spans="1:11" x14ac:dyDescent="0.2">
      <c r="A96" s="3"/>
      <c r="B96" s="7">
        <f>Tableau33[[#This Row],[Colonne1]]</f>
        <v>22420</v>
      </c>
      <c r="C96" s="58" t="str">
        <f>Tableau33[[#This Row],[Colonne2]]</f>
        <v>Extrait de vanille</v>
      </c>
      <c r="D96" s="20">
        <f>Tableau33[[#This Row],[Colonne3]]</f>
        <v>50</v>
      </c>
      <c r="E96" s="20" t="str">
        <f>Tableau33[[#This Row],[Colonne4]]</f>
        <v>ml</v>
      </c>
      <c r="F96" s="20">
        <f>Tableau33[[#This Row],[Colonne5]]</f>
        <v>3</v>
      </c>
      <c r="G96" s="38"/>
      <c r="H96" s="21">
        <f>Tableau33[[#This Row],[Colonne7]]</f>
        <v>6.21</v>
      </c>
      <c r="I96" s="20">
        <f>Tableau33[[#This Row],[Colonne8]]</f>
        <v>5.5</v>
      </c>
      <c r="J96" s="21">
        <f>Tableau33[[#This Row],[Colonne9]]</f>
        <v>6.55</v>
      </c>
      <c r="K96" s="22">
        <f t="shared" si="6"/>
        <v>0</v>
      </c>
    </row>
    <row r="97" spans="1:11" x14ac:dyDescent="0.2">
      <c r="A97" s="3"/>
      <c r="B97" s="4"/>
      <c r="C97" s="56"/>
      <c r="D97" s="25">
        <f>Tableau33[[#This Row],[Colonne3]]</f>
        <v>0</v>
      </c>
      <c r="G97" s="39"/>
      <c r="H97" s="26"/>
      <c r="J97" s="27" t="s">
        <v>13</v>
      </c>
      <c r="K97" s="26">
        <f>SUM(K79:K96)</f>
        <v>0</v>
      </c>
    </row>
    <row r="98" spans="1:11" x14ac:dyDescent="0.2">
      <c r="A98" s="3"/>
      <c r="B98" s="23" t="s">
        <v>89</v>
      </c>
      <c r="C98" s="56"/>
      <c r="D98" s="25">
        <f>Tableau33[[#This Row],[Colonne3]]</f>
        <v>0</v>
      </c>
      <c r="G98" s="39"/>
      <c r="H98" s="26"/>
      <c r="J98" s="26"/>
      <c r="K98" s="26"/>
    </row>
    <row r="99" spans="1:11" x14ac:dyDescent="0.2">
      <c r="A99" s="3"/>
      <c r="B99" s="5">
        <f>Tableau33[[#This Row],[Colonne1]]</f>
        <v>35204</v>
      </c>
      <c r="C99" s="54" t="str">
        <f>Tableau33[[#This Row],[Colonne2]]</f>
        <v>Pur jus de citrons jaunes</v>
      </c>
      <c r="D99" s="13">
        <f>Tableau33[[#This Row],[Colonne3]]</f>
        <v>1</v>
      </c>
      <c r="E99" s="13" t="str">
        <f>Tableau33[[#This Row],[Colonne4]]</f>
        <v>L</v>
      </c>
      <c r="F99" s="13">
        <f>Tableau33[[#This Row],[Colonne5]]</f>
        <v>6</v>
      </c>
      <c r="G99" s="36"/>
      <c r="H99" s="14">
        <f>Tableau33[[#This Row],[Colonne7]]</f>
        <v>2.79</v>
      </c>
      <c r="I99" s="13">
        <f>Tableau33[[#This Row],[Colonne8]]</f>
        <v>5.5</v>
      </c>
      <c r="J99" s="14">
        <f>Tableau33[[#This Row],[Colonne9]]</f>
        <v>2.94</v>
      </c>
      <c r="K99" s="15">
        <f t="shared" ref="K99:K117" si="7">G99*J99</f>
        <v>0</v>
      </c>
    </row>
    <row r="100" spans="1:11" x14ac:dyDescent="0.2">
      <c r="A100" s="3"/>
      <c r="B100" s="6">
        <f>Tableau33[[#This Row],[Colonne1]]</f>
        <v>22746</v>
      </c>
      <c r="C100" s="57" t="str">
        <f>Tableau33[[#This Row],[Colonne2]]</f>
        <v>Cornichons aigres-doux</v>
      </c>
      <c r="D100" s="16">
        <f>Tableau33[[#This Row],[Colonne3]]</f>
        <v>680</v>
      </c>
      <c r="E100" s="16" t="str">
        <f>Tableau33[[#This Row],[Colonne4]]</f>
        <v>gr</v>
      </c>
      <c r="F100" s="16">
        <f>Tableau33[[#This Row],[Colonne5]]</f>
        <v>6</v>
      </c>
      <c r="G100" s="37"/>
      <c r="H100" s="17">
        <f>Tableau33[[#This Row],[Colonne7]]</f>
        <v>2.5</v>
      </c>
      <c r="I100" s="16">
        <f>Tableau33[[#This Row],[Colonne8]]</f>
        <v>5.5</v>
      </c>
      <c r="J100" s="17">
        <f>Tableau33[[#This Row],[Colonne9]]</f>
        <v>2.64</v>
      </c>
      <c r="K100" s="18">
        <f t="shared" si="7"/>
        <v>0</v>
      </c>
    </row>
    <row r="101" spans="1:11" x14ac:dyDescent="0.2">
      <c r="A101" s="3"/>
      <c r="B101" s="6">
        <f>Tableau33[[#This Row],[Colonne1]]</f>
        <v>34456</v>
      </c>
      <c r="C101" s="57" t="str">
        <f>Tableau33[[#This Row],[Colonne2]]</f>
        <v>cornichons</v>
      </c>
      <c r="D101" s="16">
        <f>Tableau33[[#This Row],[Colonne3]]</f>
        <v>37</v>
      </c>
      <c r="E101" s="16" t="str">
        <f>Tableau33[[#This Row],[Colonne4]]</f>
        <v>cl</v>
      </c>
      <c r="F101" s="16">
        <f>Tableau33[[#This Row],[Colonne5]]</f>
        <v>12</v>
      </c>
      <c r="G101" s="37"/>
      <c r="H101" s="17">
        <f>Tableau33[[#This Row],[Colonne7]]</f>
        <v>2.33</v>
      </c>
      <c r="I101" s="16">
        <f>Tableau33[[#This Row],[Colonne8]]</f>
        <v>5.5</v>
      </c>
      <c r="J101" s="17">
        <f>Tableau33[[#This Row],[Colonne9]]</f>
        <v>2.46</v>
      </c>
      <c r="K101" s="18">
        <f t="shared" si="7"/>
        <v>0</v>
      </c>
    </row>
    <row r="102" spans="1:11" x14ac:dyDescent="0.2">
      <c r="A102" s="3"/>
      <c r="B102" s="6">
        <f>Tableau33[[#This Row],[Colonne1]]</f>
        <v>41095</v>
      </c>
      <c r="C102" s="57" t="str">
        <f>Tableau33[[#This Row],[Colonne2]]</f>
        <v>Moutarde de Dijon extra forte</v>
      </c>
      <c r="D102" s="16">
        <f>Tableau33[[#This Row],[Colonne3]]</f>
        <v>5</v>
      </c>
      <c r="E102" s="16" t="str">
        <f>Tableau33[[#This Row],[Colonne4]]</f>
        <v>kg</v>
      </c>
      <c r="F102" s="16">
        <f>Tableau33[[#This Row],[Colonne5]]</f>
        <v>1</v>
      </c>
      <c r="G102" s="37"/>
      <c r="H102" s="17">
        <f>Tableau33[[#This Row],[Colonne7]]</f>
        <v>23.43</v>
      </c>
      <c r="I102" s="16">
        <f>Tableau33[[#This Row],[Colonne8]]</f>
        <v>5.5</v>
      </c>
      <c r="J102" s="17">
        <f>Tableau33[[#This Row],[Colonne9]]</f>
        <v>24.72</v>
      </c>
      <c r="K102" s="18">
        <f t="shared" si="7"/>
        <v>0</v>
      </c>
    </row>
    <row r="103" spans="1:11" x14ac:dyDescent="0.2">
      <c r="A103" s="3"/>
      <c r="B103" s="6">
        <f>Tableau33[[#This Row],[Colonne1]]</f>
        <v>20055</v>
      </c>
      <c r="C103" s="57" t="str">
        <f>Tableau33[[#This Row],[Colonne2]]</f>
        <v>Moutarde de Dijon forte</v>
      </c>
      <c r="D103" s="16">
        <f>Tableau33[[#This Row],[Colonne3]]</f>
        <v>700</v>
      </c>
      <c r="E103" s="16" t="str">
        <f>Tableau33[[#This Row],[Colonne4]]</f>
        <v>gr</v>
      </c>
      <c r="F103" s="16">
        <f>Tableau33[[#This Row],[Colonne5]]</f>
        <v>6</v>
      </c>
      <c r="G103" s="37"/>
      <c r="H103" s="17">
        <f>Tableau33[[#This Row],[Colonne7]]</f>
        <v>4.58</v>
      </c>
      <c r="I103" s="16">
        <f>Tableau33[[#This Row],[Colonne8]]</f>
        <v>5.5</v>
      </c>
      <c r="J103" s="17">
        <f>Tableau33[[#This Row],[Colonne9]]</f>
        <v>4.83</v>
      </c>
      <c r="K103" s="18">
        <f t="shared" si="7"/>
        <v>0</v>
      </c>
    </row>
    <row r="104" spans="1:11" x14ac:dyDescent="0.2">
      <c r="A104" s="3"/>
      <c r="B104" s="6">
        <f>Tableau33[[#This Row],[Colonne1]]</f>
        <v>24314</v>
      </c>
      <c r="C104" s="57" t="str">
        <f>Tableau33[[#This Row],[Colonne2]]</f>
        <v>Moutarde à l'ancienne au citron</v>
      </c>
      <c r="D104" s="16">
        <f>Tableau33[[#This Row],[Colonne3]]</f>
        <v>200</v>
      </c>
      <c r="E104" s="16" t="str">
        <f>Tableau33[[#This Row],[Colonne4]]</f>
        <v>gr</v>
      </c>
      <c r="F104" s="16">
        <f>Tableau33[[#This Row],[Colonne5]]</f>
        <v>6</v>
      </c>
      <c r="G104" s="37"/>
      <c r="H104" s="17">
        <f>Tableau33[[#This Row],[Colonne7]]</f>
        <v>2.4500000000000002</v>
      </c>
      <c r="I104" s="16">
        <f>Tableau33[[#This Row],[Colonne8]]</f>
        <v>5.5</v>
      </c>
      <c r="J104" s="17">
        <f>Tableau33[[#This Row],[Colonne9]]</f>
        <v>2.58</v>
      </c>
      <c r="K104" s="18">
        <f t="shared" si="7"/>
        <v>0</v>
      </c>
    </row>
    <row r="105" spans="1:11" x14ac:dyDescent="0.2">
      <c r="A105" s="3"/>
      <c r="B105" s="6">
        <f>Tableau33[[#This Row],[Colonne1]]</f>
        <v>28633</v>
      </c>
      <c r="C105" s="57" t="str">
        <f>Tableau33[[#This Row],[Colonne2]]</f>
        <v>moutarde à l'ancienne en graine</v>
      </c>
      <c r="D105" s="16">
        <f>Tableau33[[#This Row],[Colonne3]]</f>
        <v>200</v>
      </c>
      <c r="E105" s="16" t="str">
        <f>Tableau33[[#This Row],[Colonne4]]</f>
        <v>gr</v>
      </c>
      <c r="F105" s="16">
        <f>Tableau33[[#This Row],[Colonne5]]</f>
        <v>12</v>
      </c>
      <c r="G105" s="37"/>
      <c r="H105" s="17">
        <f>Tableau33[[#This Row],[Colonne7]]</f>
        <v>1.72</v>
      </c>
      <c r="I105" s="16">
        <f>Tableau33[[#This Row],[Colonne8]]</f>
        <v>5.5</v>
      </c>
      <c r="J105" s="17">
        <f>Tableau33[[#This Row],[Colonne9]]</f>
        <v>1.81</v>
      </c>
      <c r="K105" s="18">
        <f t="shared" si="7"/>
        <v>0</v>
      </c>
    </row>
    <row r="106" spans="1:11" x14ac:dyDescent="0.2">
      <c r="A106" s="3"/>
      <c r="B106" s="6">
        <f>Tableau33[[#This Row],[Colonne1]]</f>
        <v>24059</v>
      </c>
      <c r="C106" s="57" t="str">
        <f>Tableau33[[#This Row],[Colonne2]]</f>
        <v>Ketchup - Bocal verre</v>
      </c>
      <c r="D106" s="16">
        <f>Tableau33[[#This Row],[Colonne3]]</f>
        <v>340</v>
      </c>
      <c r="E106" s="16" t="str">
        <f>Tableau33[[#This Row],[Colonne4]]</f>
        <v>gr</v>
      </c>
      <c r="F106" s="16">
        <f>Tableau33[[#This Row],[Colonne5]]</f>
        <v>6</v>
      </c>
      <c r="G106" s="37"/>
      <c r="H106" s="17">
        <f>Tableau33[[#This Row],[Colonne7]]</f>
        <v>2.35</v>
      </c>
      <c r="I106" s="16">
        <f>Tableau33[[#This Row],[Colonne8]]</f>
        <v>5.5</v>
      </c>
      <c r="J106" s="17">
        <f>Tableau33[[#This Row],[Colonne9]]</f>
        <v>2.48</v>
      </c>
      <c r="K106" s="18">
        <f t="shared" si="7"/>
        <v>0</v>
      </c>
    </row>
    <row r="107" spans="1:11" x14ac:dyDescent="0.2">
      <c r="A107" s="3"/>
      <c r="B107" s="6">
        <f>Tableau33[[#This Row],[Colonne1]]</f>
        <v>23250</v>
      </c>
      <c r="C107" s="57" t="str">
        <f>Tableau33[[#This Row],[Colonne2]]</f>
        <v>Mayonnaise - Bocal verre</v>
      </c>
      <c r="D107" s="16">
        <f>Tableau33[[#This Row],[Colonne3]]</f>
        <v>245</v>
      </c>
      <c r="E107" s="16" t="str">
        <f>Tableau33[[#This Row],[Colonne4]]</f>
        <v>gr</v>
      </c>
      <c r="F107" s="16">
        <f>Tableau33[[#This Row],[Colonne5]]</f>
        <v>6</v>
      </c>
      <c r="G107" s="37"/>
      <c r="H107" s="17">
        <f>Tableau33[[#This Row],[Colonne7]]</f>
        <v>2.14</v>
      </c>
      <c r="I107" s="16">
        <f>Tableau33[[#This Row],[Colonne8]]</f>
        <v>5.5</v>
      </c>
      <c r="J107" s="17">
        <f>Tableau33[[#This Row],[Colonne9]]</f>
        <v>2.2599999999999998</v>
      </c>
      <c r="K107" s="18">
        <f t="shared" si="7"/>
        <v>0</v>
      </c>
    </row>
    <row r="108" spans="1:11" x14ac:dyDescent="0.2">
      <c r="A108" s="3"/>
      <c r="B108" s="6">
        <f>Tableau33[[#This Row],[Colonne1]]</f>
        <v>23345</v>
      </c>
      <c r="C108" s="57" t="str">
        <f>Tableau33[[#This Row],[Colonne2]]</f>
        <v>Olives noires de Nyons Nature</v>
      </c>
      <c r="D108" s="16">
        <f>Tableau33[[#This Row],[Colonne3]]</f>
        <v>2.5</v>
      </c>
      <c r="E108" s="16" t="str">
        <f>Tableau33[[#This Row],[Colonne4]]</f>
        <v>kg</v>
      </c>
      <c r="F108" s="16">
        <f>Tableau33[[#This Row],[Colonne5]]</f>
        <v>2</v>
      </c>
      <c r="G108" s="37"/>
      <c r="H108" s="17">
        <f>Tableau33[[#This Row],[Colonne7]]</f>
        <v>29.23</v>
      </c>
      <c r="I108" s="16">
        <f>Tableau33[[#This Row],[Colonne8]]</f>
        <v>5.5</v>
      </c>
      <c r="J108" s="17">
        <f>Tableau33[[#This Row],[Colonne9]]</f>
        <v>30.84</v>
      </c>
      <c r="K108" s="18">
        <f t="shared" si="7"/>
        <v>0</v>
      </c>
    </row>
    <row r="109" spans="1:11" x14ac:dyDescent="0.2">
      <c r="A109" s="3"/>
      <c r="B109" s="6">
        <f>Tableau33[[#This Row],[Colonne1]]</f>
        <v>22209</v>
      </c>
      <c r="C109" s="57" t="str">
        <f>Tableau33[[#This Row],[Colonne2]]</f>
        <v>Olives noires Nature</v>
      </c>
      <c r="D109" s="16">
        <f>Tableau33[[#This Row],[Colonne3]]</f>
        <v>5</v>
      </c>
      <c r="E109" s="16" t="str">
        <f>Tableau33[[#This Row],[Colonne4]]</f>
        <v>kg</v>
      </c>
      <c r="F109" s="16">
        <f>Tableau33[[#This Row],[Colonne5]]</f>
        <v>1</v>
      </c>
      <c r="G109" s="37"/>
      <c r="H109" s="17">
        <f>Tableau33[[#This Row],[Colonne7]]</f>
        <v>26.51</v>
      </c>
      <c r="I109" s="16">
        <f>Tableau33[[#This Row],[Colonne8]]</f>
        <v>5.5</v>
      </c>
      <c r="J109" s="17">
        <f>Tableau33[[#This Row],[Colonne9]]</f>
        <v>27.97</v>
      </c>
      <c r="K109" s="18">
        <f t="shared" si="7"/>
        <v>0</v>
      </c>
    </row>
    <row r="110" spans="1:11" x14ac:dyDescent="0.2">
      <c r="A110" s="3"/>
      <c r="B110" s="6">
        <f>Tableau33[[#This Row],[Colonne1]]</f>
        <v>22210</v>
      </c>
      <c r="C110" s="57" t="str">
        <f>Tableau33[[#This Row],[Colonne2]]</f>
        <v>Olives noires à la provençale</v>
      </c>
      <c r="D110" s="16">
        <f>Tableau33[[#This Row],[Colonne3]]</f>
        <v>5</v>
      </c>
      <c r="E110" s="16" t="str">
        <f>Tableau33[[#This Row],[Colonne4]]</f>
        <v>kg</v>
      </c>
      <c r="F110" s="16">
        <f>Tableau33[[#This Row],[Colonne5]]</f>
        <v>1</v>
      </c>
      <c r="G110" s="37"/>
      <c r="H110" s="17">
        <f>Tableau33[[#This Row],[Colonne7]]</f>
        <v>29.9</v>
      </c>
      <c r="I110" s="16">
        <f>Tableau33[[#This Row],[Colonne8]]</f>
        <v>5.5</v>
      </c>
      <c r="J110" s="17">
        <f>Tableau33[[#This Row],[Colonne9]]</f>
        <v>31.54</v>
      </c>
      <c r="K110" s="18">
        <f t="shared" si="7"/>
        <v>0</v>
      </c>
    </row>
    <row r="111" spans="1:11" x14ac:dyDescent="0.2">
      <c r="A111" s="3"/>
      <c r="B111" s="6">
        <f>Tableau33[[#This Row],[Colonne1]]</f>
        <v>22205</v>
      </c>
      <c r="C111" s="57" t="str">
        <f>Tableau33[[#This Row],[Colonne2]]</f>
        <v>Olives noires dénoyautées</v>
      </c>
      <c r="D111" s="16">
        <f>Tableau33[[#This Row],[Colonne3]]</f>
        <v>5</v>
      </c>
      <c r="E111" s="16" t="str">
        <f>Tableau33[[#This Row],[Colonne4]]</f>
        <v>kg</v>
      </c>
      <c r="F111" s="16">
        <f>Tableau33[[#This Row],[Colonne5]]</f>
        <v>1</v>
      </c>
      <c r="G111" s="37"/>
      <c r="H111" s="17">
        <f>Tableau33[[#This Row],[Colonne7]]</f>
        <v>44.6</v>
      </c>
      <c r="I111" s="16">
        <f>Tableau33[[#This Row],[Colonne8]]</f>
        <v>5.5</v>
      </c>
      <c r="J111" s="17">
        <f>Tableau33[[#This Row],[Colonne9]]</f>
        <v>47.05</v>
      </c>
      <c r="K111" s="18">
        <f t="shared" si="7"/>
        <v>0</v>
      </c>
    </row>
    <row r="112" spans="1:11" x14ac:dyDescent="0.2">
      <c r="A112" s="3"/>
      <c r="B112" s="6">
        <f>Tableau33[[#This Row],[Colonne1]]</f>
        <v>21209</v>
      </c>
      <c r="C112" s="57" t="str">
        <f>Tableau33[[#This Row],[Colonne2]]</f>
        <v>Pulpe de tomate</v>
      </c>
      <c r="D112" s="16">
        <f>Tableau33[[#This Row],[Colonne3]]</f>
        <v>500</v>
      </c>
      <c r="E112" s="16" t="str">
        <f>Tableau33[[#This Row],[Colonne4]]</f>
        <v>gr</v>
      </c>
      <c r="F112" s="16">
        <f>Tableau33[[#This Row],[Colonne5]]</f>
        <v>12</v>
      </c>
      <c r="G112" s="37"/>
      <c r="H112" s="17">
        <f>Tableau33[[#This Row],[Colonne7]]</f>
        <v>1.63</v>
      </c>
      <c r="I112" s="16">
        <f>Tableau33[[#This Row],[Colonne8]]</f>
        <v>5.5</v>
      </c>
      <c r="J112" s="17">
        <f>Tableau33[[#This Row],[Colonne9]]</f>
        <v>1.72</v>
      </c>
      <c r="K112" s="18">
        <f t="shared" si="7"/>
        <v>0</v>
      </c>
    </row>
    <row r="113" spans="1:11" x14ac:dyDescent="0.2">
      <c r="A113" s="3"/>
      <c r="B113" s="6">
        <f>Tableau33[[#This Row],[Colonne1]]</f>
        <v>33125</v>
      </c>
      <c r="C113" s="57" t="str">
        <f>Tableau33[[#This Row],[Colonne2]]</f>
        <v>Passata de tomate</v>
      </c>
      <c r="D113" s="16">
        <f>Tableau33[[#This Row],[Colonne3]]</f>
        <v>680</v>
      </c>
      <c r="E113" s="16" t="str">
        <f>Tableau33[[#This Row],[Colonne4]]</f>
        <v>gr</v>
      </c>
      <c r="F113" s="16">
        <f>Tableau33[[#This Row],[Colonne5]]</f>
        <v>12</v>
      </c>
      <c r="G113" s="37"/>
      <c r="H113" s="17">
        <f>Tableau33[[#This Row],[Colonne7]]</f>
        <v>1.2</v>
      </c>
      <c r="I113" s="16">
        <f>Tableau33[[#This Row],[Colonne8]]</f>
        <v>5.5</v>
      </c>
      <c r="J113" s="17">
        <f>Tableau33[[#This Row],[Colonne9]]</f>
        <v>1.27</v>
      </c>
      <c r="K113" s="18">
        <f t="shared" si="7"/>
        <v>0</v>
      </c>
    </row>
    <row r="114" spans="1:11" x14ac:dyDescent="0.2">
      <c r="A114" s="3"/>
      <c r="B114" s="6">
        <f>Tableau33[[#This Row],[Colonne1]]</f>
        <v>27231</v>
      </c>
      <c r="C114" s="57" t="str">
        <f>Tableau33[[#This Row],[Colonne2]]</f>
        <v>Vinaigre d'alcool (bidon plastique)</v>
      </c>
      <c r="D114" s="16">
        <f>Tableau33[[#This Row],[Colonne3]]</f>
        <v>5</v>
      </c>
      <c r="E114" s="16" t="str">
        <f>Tableau33[[#This Row],[Colonne4]]</f>
        <v>L</v>
      </c>
      <c r="F114" s="16">
        <f>Tableau33[[#This Row],[Colonne5]]</f>
        <v>2</v>
      </c>
      <c r="G114" s="37"/>
      <c r="H114" s="17">
        <f>Tableau33[[#This Row],[Colonne7]]</f>
        <v>7.8</v>
      </c>
      <c r="I114" s="16">
        <f>Tableau33[[#This Row],[Colonne8]]</f>
        <v>5.5</v>
      </c>
      <c r="J114" s="17">
        <f>Tableau33[[#This Row],[Colonne9]]</f>
        <v>8.23</v>
      </c>
      <c r="K114" s="18">
        <f t="shared" si="7"/>
        <v>0</v>
      </c>
    </row>
    <row r="115" spans="1:11" x14ac:dyDescent="0.2">
      <c r="A115" s="3"/>
      <c r="B115" s="6">
        <f>Tableau33[[#This Row],[Colonne1]]</f>
        <v>24321</v>
      </c>
      <c r="C115" s="57" t="str">
        <f>Tableau33[[#This Row],[Colonne2]]</f>
        <v>Vinaigre de cidre</v>
      </c>
      <c r="D115" s="16">
        <f>Tableau33[[#This Row],[Colonne3]]</f>
        <v>1</v>
      </c>
      <c r="E115" s="16" t="str">
        <f>Tableau33[[#This Row],[Colonne4]]</f>
        <v>L</v>
      </c>
      <c r="F115" s="16">
        <f>Tableau33[[#This Row],[Colonne5]]</f>
        <v>6</v>
      </c>
      <c r="G115" s="37"/>
      <c r="H115" s="17">
        <f>Tableau33[[#This Row],[Colonne7]]</f>
        <v>3.49</v>
      </c>
      <c r="I115" s="16">
        <f>Tableau33[[#This Row],[Colonne8]]</f>
        <v>5.5</v>
      </c>
      <c r="J115" s="17">
        <f>Tableau33[[#This Row],[Colonne9]]</f>
        <v>3.68</v>
      </c>
      <c r="K115" s="18">
        <f t="shared" si="7"/>
        <v>0</v>
      </c>
    </row>
    <row r="116" spans="1:11" x14ac:dyDescent="0.2">
      <c r="A116" s="3"/>
      <c r="B116" s="6">
        <f>Tableau33[[#This Row],[Colonne1]]</f>
        <v>30459</v>
      </c>
      <c r="C116" s="57" t="str">
        <f>Tableau33[[#This Row],[Colonne2]]</f>
        <v>Vinaigre balsamique de Modène</v>
      </c>
      <c r="D116" s="16">
        <f>Tableau33[[#This Row],[Colonne3]]</f>
        <v>50</v>
      </c>
      <c r="E116" s="16" t="str">
        <f>Tableau33[[#This Row],[Colonne4]]</f>
        <v>cl</v>
      </c>
      <c r="F116" s="16">
        <f>Tableau33[[#This Row],[Colonne5]]</f>
        <v>6</v>
      </c>
      <c r="G116" s="37"/>
      <c r="H116" s="17">
        <f>Tableau33[[#This Row],[Colonne7]]</f>
        <v>4.8099999999999996</v>
      </c>
      <c r="I116" s="16">
        <f>Tableau33[[#This Row],[Colonne8]]</f>
        <v>5.5</v>
      </c>
      <c r="J116" s="17">
        <f>Tableau33[[#This Row],[Colonne9]]</f>
        <v>5.07</v>
      </c>
      <c r="K116" s="18">
        <f t="shared" si="7"/>
        <v>0</v>
      </c>
    </row>
    <row r="117" spans="1:11" x14ac:dyDescent="0.2">
      <c r="A117" s="3"/>
      <c r="B117" s="7">
        <f>Tableau33[[#This Row],[Colonne1]]</f>
        <v>24023</v>
      </c>
      <c r="C117" s="58" t="str">
        <f>Tableau33[[#This Row],[Colonne2]]</f>
        <v>sauce tomate à la provencale</v>
      </c>
      <c r="D117" s="20">
        <f>Tableau33[[#This Row],[Colonne3]]</f>
        <v>340</v>
      </c>
      <c r="E117" s="20" t="str">
        <f>Tableau33[[#This Row],[Colonne4]]</f>
        <v>gr</v>
      </c>
      <c r="F117" s="20">
        <f>Tableau33[[#This Row],[Colonne5]]</f>
        <v>6</v>
      </c>
      <c r="G117" s="38"/>
      <c r="H117" s="21">
        <f>Tableau33[[#This Row],[Colonne7]]</f>
        <v>2.31</v>
      </c>
      <c r="I117" s="20">
        <f>Tableau33[[#This Row],[Colonne8]]</f>
        <v>5.5</v>
      </c>
      <c r="J117" s="21">
        <f>Tableau33[[#This Row],[Colonne9]]</f>
        <v>2.44</v>
      </c>
      <c r="K117" s="22">
        <f t="shared" si="7"/>
        <v>0</v>
      </c>
    </row>
    <row r="118" spans="1:11" x14ac:dyDescent="0.2">
      <c r="A118" s="3"/>
      <c r="B118" s="4"/>
      <c r="C118" s="56"/>
      <c r="D118" s="25">
        <f>Tableau33[[#This Row],[Colonne3]]</f>
        <v>0</v>
      </c>
      <c r="G118" s="39"/>
      <c r="H118" s="26"/>
      <c r="J118" s="27" t="s">
        <v>13</v>
      </c>
      <c r="K118" s="26">
        <f>SUM(K99:K117)</f>
        <v>0</v>
      </c>
    </row>
    <row r="119" spans="1:11" x14ac:dyDescent="0.2">
      <c r="A119" s="3"/>
      <c r="B119" s="23" t="s">
        <v>110</v>
      </c>
      <c r="C119" s="56"/>
      <c r="D119" s="25">
        <f>Tableau33[[#This Row],[Colonne3]]</f>
        <v>0</v>
      </c>
      <c r="G119" s="39"/>
      <c r="H119" s="26"/>
      <c r="J119" s="26"/>
      <c r="K119" s="26"/>
    </row>
    <row r="120" spans="1:11" x14ac:dyDescent="0.2">
      <c r="A120" s="3"/>
      <c r="B120" s="5">
        <f>Tableau33[[#This Row],[Colonne1]]</f>
        <v>25231</v>
      </c>
      <c r="C120" s="54" t="str">
        <f>Tableau33[[#This Row],[Colonne2]]</f>
        <v>Sel fin de l'atlantique</v>
      </c>
      <c r="D120" s="13">
        <f>Tableau33[[#This Row],[Colonne3]]</f>
        <v>25</v>
      </c>
      <c r="E120" s="13" t="str">
        <f>Tableau33[[#This Row],[Colonne4]]</f>
        <v>kg</v>
      </c>
      <c r="F120" s="13">
        <f>Tableau33[[#This Row],[Colonne5]]</f>
        <v>1</v>
      </c>
      <c r="G120" s="36"/>
      <c r="H120" s="14">
        <f>Tableau33[[#This Row],[Colonne7]]</f>
        <v>26.75</v>
      </c>
      <c r="I120" s="13">
        <f>Tableau33[[#This Row],[Colonne8]]</f>
        <v>5.5</v>
      </c>
      <c r="J120" s="14">
        <f>Tableau33[[#This Row],[Colonne9]]</f>
        <v>28.22</v>
      </c>
      <c r="K120" s="15">
        <f t="shared" ref="K120:K145" si="8">G120*J120</f>
        <v>0</v>
      </c>
    </row>
    <row r="121" spans="1:11" x14ac:dyDescent="0.2">
      <c r="A121" s="3"/>
      <c r="B121" s="5">
        <f>Tableau33[[#This Row],[Colonne1]]</f>
        <v>25617</v>
      </c>
      <c r="C121" s="57" t="str">
        <f>Tableau33[[#This Row],[Colonne2]]</f>
        <v>Sel fin</v>
      </c>
      <c r="D121" s="16">
        <f>Tableau33[[#This Row],[Colonne3]]</f>
        <v>5</v>
      </c>
      <c r="E121" s="16" t="str">
        <f>Tableau33[[#This Row],[Colonne4]]</f>
        <v>kg</v>
      </c>
      <c r="F121" s="16">
        <f>Tableau33[[#This Row],[Colonne5]]</f>
        <v>1</v>
      </c>
      <c r="G121" s="37"/>
      <c r="H121" s="17">
        <f>Tableau33[[#This Row],[Colonne7]]</f>
        <v>11.24</v>
      </c>
      <c r="I121" s="16">
        <f>Tableau33[[#This Row],[Colonne8]]</f>
        <v>5.5</v>
      </c>
      <c r="J121" s="17">
        <f>Tableau33[[#This Row],[Colonne9]]</f>
        <v>11.86</v>
      </c>
      <c r="K121" s="18">
        <f t="shared" si="8"/>
        <v>0</v>
      </c>
    </row>
    <row r="122" spans="1:11" x14ac:dyDescent="0.2">
      <c r="A122" s="3"/>
      <c r="B122" s="5">
        <f>Tableau33[[#This Row],[Colonne1]]</f>
        <v>25616</v>
      </c>
      <c r="C122" s="57" t="str">
        <f>Tableau33[[#This Row],[Colonne2]]</f>
        <v>Sel gros</v>
      </c>
      <c r="D122" s="16">
        <f>Tableau33[[#This Row],[Colonne3]]</f>
        <v>5</v>
      </c>
      <c r="E122" s="16" t="str">
        <f>Tableau33[[#This Row],[Colonne4]]</f>
        <v>kg</v>
      </c>
      <c r="F122" s="16">
        <f>Tableau33[[#This Row],[Colonne5]]</f>
        <v>1</v>
      </c>
      <c r="G122" s="37"/>
      <c r="H122" s="17">
        <f>Tableau33[[#This Row],[Colonne7]]</f>
        <v>6.49</v>
      </c>
      <c r="I122" s="16">
        <f>Tableau33[[#This Row],[Colonne8]]</f>
        <v>5.5</v>
      </c>
      <c r="J122" s="17">
        <f>Tableau33[[#This Row],[Colonne9]]</f>
        <v>6.85</v>
      </c>
      <c r="K122" s="18">
        <f t="shared" si="8"/>
        <v>0</v>
      </c>
    </row>
    <row r="123" spans="1:11" x14ac:dyDescent="0.2">
      <c r="A123" s="3"/>
      <c r="B123" s="5">
        <f>Tableau33[[#This Row],[Colonne1]]</f>
        <v>22890</v>
      </c>
      <c r="C123" s="57" t="str">
        <f>Tableau33[[#This Row],[Colonne2]]</f>
        <v>Aïl semoule</v>
      </c>
      <c r="D123" s="16">
        <f>Tableau33[[#This Row],[Colonne3]]</f>
        <v>150</v>
      </c>
      <c r="E123" s="16" t="str">
        <f>Tableau33[[#This Row],[Colonne4]]</f>
        <v>gr</v>
      </c>
      <c r="F123" s="16">
        <f>Tableau33[[#This Row],[Colonne5]]</f>
        <v>6</v>
      </c>
      <c r="G123" s="37"/>
      <c r="H123" s="17">
        <f>Tableau33[[#This Row],[Colonne7]]</f>
        <v>3.97</v>
      </c>
      <c r="I123" s="16">
        <f>Tableau33[[#This Row],[Colonne8]]</f>
        <v>5.5</v>
      </c>
      <c r="J123" s="17">
        <f>Tableau33[[#This Row],[Colonne9]]</f>
        <v>4.1900000000000004</v>
      </c>
      <c r="K123" s="18">
        <f t="shared" si="8"/>
        <v>0</v>
      </c>
    </row>
    <row r="124" spans="1:11" x14ac:dyDescent="0.2">
      <c r="A124" s="3"/>
      <c r="B124" s="5">
        <f>Tableau33[[#This Row],[Colonne1]]</f>
        <v>23528</v>
      </c>
      <c r="C124" s="57" t="str">
        <f>Tableau33[[#This Row],[Colonne2]]</f>
        <v>Basilic</v>
      </c>
      <c r="D124" s="16">
        <f>Tableau33[[#This Row],[Colonne3]]</f>
        <v>30</v>
      </c>
      <c r="E124" s="16" t="str">
        <f>Tableau33[[#This Row],[Colonne4]]</f>
        <v>gr</v>
      </c>
      <c r="F124" s="16">
        <f>Tableau33[[#This Row],[Colonne5]]</f>
        <v>6</v>
      </c>
      <c r="G124" s="37"/>
      <c r="H124" s="17">
        <f>Tableau33[[#This Row],[Colonne7]]</f>
        <v>2.15</v>
      </c>
      <c r="I124" s="16">
        <f>Tableau33[[#This Row],[Colonne8]]</f>
        <v>5.5</v>
      </c>
      <c r="J124" s="17">
        <f>Tableau33[[#This Row],[Colonne9]]</f>
        <v>2.27</v>
      </c>
      <c r="K124" s="18">
        <f t="shared" si="8"/>
        <v>0</v>
      </c>
    </row>
    <row r="125" spans="1:11" x14ac:dyDescent="0.2">
      <c r="A125" s="3"/>
      <c r="B125" s="5">
        <f>Tableau33[[#This Row],[Colonne1]]</f>
        <v>22892</v>
      </c>
      <c r="C125" s="57" t="str">
        <f>Tableau33[[#This Row],[Colonne2]]</f>
        <v>Cannelle en poudre</v>
      </c>
      <c r="D125" s="16">
        <f>Tableau33[[#This Row],[Colonne3]]</f>
        <v>80</v>
      </c>
      <c r="E125" s="16" t="str">
        <f>Tableau33[[#This Row],[Colonne4]]</f>
        <v>gr</v>
      </c>
      <c r="F125" s="16">
        <f>Tableau33[[#This Row],[Colonne5]]</f>
        <v>6</v>
      </c>
      <c r="G125" s="37"/>
      <c r="H125" s="17">
        <f>Tableau33[[#This Row],[Colonne7]]</f>
        <v>2.37</v>
      </c>
      <c r="I125" s="16">
        <f>Tableau33[[#This Row],[Colonne8]]</f>
        <v>5.5</v>
      </c>
      <c r="J125" s="17">
        <f>Tableau33[[#This Row],[Colonne9]]</f>
        <v>2.5</v>
      </c>
      <c r="K125" s="18">
        <f t="shared" si="8"/>
        <v>0</v>
      </c>
    </row>
    <row r="126" spans="1:11" x14ac:dyDescent="0.2">
      <c r="A126" s="3"/>
      <c r="B126" s="5">
        <f>Tableau33[[#This Row],[Colonne1]]</f>
        <v>22474</v>
      </c>
      <c r="C126" s="57" t="str">
        <f>Tableau33[[#This Row],[Colonne2]]</f>
        <v>Cannelle tuyau</v>
      </c>
      <c r="D126" s="16">
        <f>Tableau33[[#This Row],[Colonne3]]</f>
        <v>12</v>
      </c>
      <c r="E126" s="16" t="str">
        <f>Tableau33[[#This Row],[Colonne4]]</f>
        <v>gr</v>
      </c>
      <c r="F126" s="16">
        <f>Tableau33[[#This Row],[Colonne5]]</f>
        <v>3</v>
      </c>
      <c r="G126" s="37"/>
      <c r="H126" s="17">
        <f>Tableau33[[#This Row],[Colonne7]]</f>
        <v>1.78</v>
      </c>
      <c r="I126" s="16">
        <f>Tableau33[[#This Row],[Colonne8]]</f>
        <v>5.5</v>
      </c>
      <c r="J126" s="17">
        <f>Tableau33[[#This Row],[Colonne9]]</f>
        <v>1.88</v>
      </c>
      <c r="K126" s="18">
        <f t="shared" si="8"/>
        <v>0</v>
      </c>
    </row>
    <row r="127" spans="1:11" x14ac:dyDescent="0.2">
      <c r="A127" s="3"/>
      <c r="B127" s="5">
        <f>Tableau33[[#This Row],[Colonne1]]</f>
        <v>22478</v>
      </c>
      <c r="C127" s="57" t="str">
        <f>Tableau33[[#This Row],[Colonne2]]</f>
        <v>Clou de Girofle</v>
      </c>
      <c r="D127" s="16">
        <f>Tableau33[[#This Row],[Colonne3]]</f>
        <v>30</v>
      </c>
      <c r="E127" s="16" t="str">
        <f>Tableau33[[#This Row],[Colonne4]]</f>
        <v>gr</v>
      </c>
      <c r="F127" s="16">
        <f>Tableau33[[#This Row],[Colonne5]]</f>
        <v>3</v>
      </c>
      <c r="G127" s="37"/>
      <c r="H127" s="17">
        <f>Tableau33[[#This Row],[Colonne7]]</f>
        <v>2.2400000000000002</v>
      </c>
      <c r="I127" s="16">
        <f>Tableau33[[#This Row],[Colonne8]]</f>
        <v>5.5</v>
      </c>
      <c r="J127" s="17">
        <f>Tableau33[[#This Row],[Colonne9]]</f>
        <v>2.36</v>
      </c>
      <c r="K127" s="18">
        <f t="shared" si="8"/>
        <v>0</v>
      </c>
    </row>
    <row r="128" spans="1:11" x14ac:dyDescent="0.2">
      <c r="A128" s="3"/>
      <c r="B128" s="5">
        <f>Tableau33[[#This Row],[Colonne1]]</f>
        <v>30392</v>
      </c>
      <c r="C128" s="57" t="str">
        <f>Tableau33[[#This Row],[Colonne2]]</f>
        <v>Cumin moulu</v>
      </c>
      <c r="D128" s="16">
        <f>Tableau33[[#This Row],[Colonne3]]</f>
        <v>80</v>
      </c>
      <c r="E128" s="16" t="str">
        <f>Tableau33[[#This Row],[Colonne4]]</f>
        <v>gr</v>
      </c>
      <c r="F128" s="16">
        <f>Tableau33[[#This Row],[Colonne5]]</f>
        <v>6</v>
      </c>
      <c r="G128" s="37"/>
      <c r="H128" s="17">
        <f>Tableau33[[#This Row],[Colonne7]]</f>
        <v>3.48</v>
      </c>
      <c r="I128" s="16">
        <f>Tableau33[[#This Row],[Colonne8]]</f>
        <v>5.5</v>
      </c>
      <c r="J128" s="17">
        <f>Tableau33[[#This Row],[Colonne9]]</f>
        <v>3.67</v>
      </c>
      <c r="K128" s="18">
        <f t="shared" si="8"/>
        <v>0</v>
      </c>
    </row>
    <row r="129" spans="1:11" x14ac:dyDescent="0.2">
      <c r="A129" s="3"/>
      <c r="B129" s="5">
        <f>Tableau33[[#This Row],[Colonne1]]</f>
        <v>22893</v>
      </c>
      <c r="C129" s="57" t="str">
        <f>Tableau33[[#This Row],[Colonne2]]</f>
        <v>Curcuma poudre</v>
      </c>
      <c r="D129" s="16">
        <f>Tableau33[[#This Row],[Colonne3]]</f>
        <v>80</v>
      </c>
      <c r="E129" s="16" t="str">
        <f>Tableau33[[#This Row],[Colonne4]]</f>
        <v>gr</v>
      </c>
      <c r="F129" s="16">
        <f>Tableau33[[#This Row],[Colonne5]]</f>
        <v>6</v>
      </c>
      <c r="G129" s="37"/>
      <c r="H129" s="17">
        <f>Tableau33[[#This Row],[Colonne7]]</f>
        <v>2.67</v>
      </c>
      <c r="I129" s="16">
        <f>Tableau33[[#This Row],[Colonne8]]</f>
        <v>5.5</v>
      </c>
      <c r="J129" s="17">
        <f>Tableau33[[#This Row],[Colonne9]]</f>
        <v>2.82</v>
      </c>
      <c r="K129" s="18">
        <f t="shared" si="8"/>
        <v>0</v>
      </c>
    </row>
    <row r="130" spans="1:11" x14ac:dyDescent="0.2">
      <c r="A130" s="3"/>
      <c r="B130" s="5">
        <f>Tableau33[[#This Row],[Colonne1]]</f>
        <v>22933</v>
      </c>
      <c r="C130" s="57" t="str">
        <f>Tableau33[[#This Row],[Colonne2]]</f>
        <v>Curry</v>
      </c>
      <c r="D130" s="16">
        <f>Tableau33[[#This Row],[Colonne3]]</f>
        <v>80</v>
      </c>
      <c r="E130" s="16" t="str">
        <f>Tableau33[[#This Row],[Colonne4]]</f>
        <v>gr</v>
      </c>
      <c r="F130" s="16">
        <f>Tableau33[[#This Row],[Colonne5]]</f>
        <v>6</v>
      </c>
      <c r="G130" s="37"/>
      <c r="H130" s="17">
        <f>Tableau33[[#This Row],[Colonne7]]</f>
        <v>2.77</v>
      </c>
      <c r="I130" s="16">
        <f>Tableau33[[#This Row],[Colonne8]]</f>
        <v>5.5</v>
      </c>
      <c r="J130" s="17">
        <f>Tableau33[[#This Row],[Colonne9]]</f>
        <v>2.92</v>
      </c>
      <c r="K130" s="18">
        <f t="shared" si="8"/>
        <v>0</v>
      </c>
    </row>
    <row r="131" spans="1:11" x14ac:dyDescent="0.2">
      <c r="A131" s="3"/>
      <c r="B131" s="5">
        <f>Tableau33[[#This Row],[Colonne1]]</f>
        <v>22483</v>
      </c>
      <c r="C131" s="57" t="str">
        <f>Tableau33[[#This Row],[Colonne2]]</f>
        <v>Estragon</v>
      </c>
      <c r="D131" s="16">
        <f>Tableau33[[#This Row],[Colonne3]]</f>
        <v>15</v>
      </c>
      <c r="E131" s="16" t="str">
        <f>Tableau33[[#This Row],[Colonne4]]</f>
        <v>gr</v>
      </c>
      <c r="F131" s="16">
        <f>Tableau33[[#This Row],[Colonne5]]</f>
        <v>3</v>
      </c>
      <c r="G131" s="37"/>
      <c r="H131" s="17">
        <f>Tableau33[[#This Row],[Colonne7]]</f>
        <v>2.0299999999999998</v>
      </c>
      <c r="I131" s="16">
        <f>Tableau33[[#This Row],[Colonne8]]</f>
        <v>5.5</v>
      </c>
      <c r="J131" s="17">
        <f>Tableau33[[#This Row],[Colonne9]]</f>
        <v>2.14</v>
      </c>
      <c r="K131" s="18">
        <f t="shared" si="8"/>
        <v>0</v>
      </c>
    </row>
    <row r="132" spans="1:11" x14ac:dyDescent="0.2">
      <c r="A132" s="3"/>
      <c r="B132" s="5">
        <f>Tableau33[[#This Row],[Colonne1]]</f>
        <v>22851</v>
      </c>
      <c r="C132" s="57" t="str">
        <f>Tableau33[[#This Row],[Colonne2]]</f>
        <v>Garam masala poudre</v>
      </c>
      <c r="D132" s="16">
        <f>Tableau33[[#This Row],[Colonne3]]</f>
        <v>35</v>
      </c>
      <c r="E132" s="16" t="str">
        <f>Tableau33[[#This Row],[Colonne4]]</f>
        <v>gr</v>
      </c>
      <c r="F132" s="16">
        <f>Tableau33[[#This Row],[Colonne5]]</f>
        <v>3</v>
      </c>
      <c r="G132" s="37"/>
      <c r="H132" s="17">
        <f>Tableau33[[#This Row],[Colonne7]]</f>
        <v>2.21</v>
      </c>
      <c r="I132" s="16">
        <f>Tableau33[[#This Row],[Colonne8]]</f>
        <v>5.5</v>
      </c>
      <c r="J132" s="17">
        <f>Tableau33[[#This Row],[Colonne9]]</f>
        <v>2.33</v>
      </c>
      <c r="K132" s="18">
        <f t="shared" si="8"/>
        <v>0</v>
      </c>
    </row>
    <row r="133" spans="1:11" x14ac:dyDescent="0.2">
      <c r="A133" s="3"/>
      <c r="B133" s="5">
        <f>Tableau33[[#This Row],[Colonne1]]</f>
        <v>22819</v>
      </c>
      <c r="C133" s="57" t="str">
        <f>Tableau33[[#This Row],[Colonne2]]</f>
        <v>Herbes de provence feuilles entières</v>
      </c>
      <c r="D133" s="16">
        <f>Tableau33[[#This Row],[Colonne3]]</f>
        <v>500</v>
      </c>
      <c r="E133" s="16" t="str">
        <f>Tableau33[[#This Row],[Colonne4]]</f>
        <v>gr</v>
      </c>
      <c r="F133" s="16">
        <f>Tableau33[[#This Row],[Colonne5]]</f>
        <v>1</v>
      </c>
      <c r="G133" s="37"/>
      <c r="H133" s="17">
        <f>Tableau33[[#This Row],[Colonne7]]</f>
        <v>13.64</v>
      </c>
      <c r="I133" s="16">
        <f>Tableau33[[#This Row],[Colonne8]]</f>
        <v>5.5</v>
      </c>
      <c r="J133" s="17">
        <f>Tableau33[[#This Row],[Colonne9]]</f>
        <v>14.39</v>
      </c>
      <c r="K133" s="18">
        <f t="shared" si="8"/>
        <v>0</v>
      </c>
    </row>
    <row r="134" spans="1:11" x14ac:dyDescent="0.2">
      <c r="A134" s="3"/>
      <c r="B134" s="5">
        <f>Tableau33[[#This Row],[Colonne1]]</f>
        <v>23480</v>
      </c>
      <c r="C134" s="57" t="str">
        <f>Tableau33[[#This Row],[Colonne2]]</f>
        <v>Herbes de provence</v>
      </c>
      <c r="D134" s="16">
        <f>Tableau33[[#This Row],[Colonne3]]</f>
        <v>80</v>
      </c>
      <c r="E134" s="16" t="str">
        <f>Tableau33[[#This Row],[Colonne4]]</f>
        <v>gr</v>
      </c>
      <c r="F134" s="16">
        <f>Tableau33[[#This Row],[Colonne5]]</f>
        <v>6</v>
      </c>
      <c r="G134" s="37"/>
      <c r="H134" s="17">
        <f>Tableau33[[#This Row],[Colonne7]]</f>
        <v>3.9</v>
      </c>
      <c r="I134" s="16">
        <f>Tableau33[[#This Row],[Colonne8]]</f>
        <v>5.5</v>
      </c>
      <c r="J134" s="17">
        <f>Tableau33[[#This Row],[Colonne9]]</f>
        <v>4.1100000000000003</v>
      </c>
      <c r="K134" s="18">
        <f t="shared" si="8"/>
        <v>0</v>
      </c>
    </row>
    <row r="135" spans="1:11" x14ac:dyDescent="0.2">
      <c r="A135" s="3"/>
      <c r="B135" s="5">
        <f>Tableau33[[#This Row],[Colonne1]]</f>
        <v>23486</v>
      </c>
      <c r="C135" s="57" t="str">
        <f>Tableau33[[#This Row],[Colonne2]]</f>
        <v>Mélange 4 baies</v>
      </c>
      <c r="D135" s="16">
        <f>Tableau33[[#This Row],[Colonne3]]</f>
        <v>35</v>
      </c>
      <c r="E135" s="16" t="str">
        <f>Tableau33[[#This Row],[Colonne4]]</f>
        <v>gr</v>
      </c>
      <c r="F135" s="16">
        <f>Tableau33[[#This Row],[Colonne5]]</f>
        <v>3</v>
      </c>
      <c r="G135" s="37"/>
      <c r="H135" s="17">
        <f>Tableau33[[#This Row],[Colonne7]]</f>
        <v>3.43</v>
      </c>
      <c r="I135" s="16">
        <f>Tableau33[[#This Row],[Colonne8]]</f>
        <v>5.5</v>
      </c>
      <c r="J135" s="17">
        <f>Tableau33[[#This Row],[Colonne9]]</f>
        <v>3.62</v>
      </c>
      <c r="K135" s="18">
        <f t="shared" si="8"/>
        <v>0</v>
      </c>
    </row>
    <row r="136" spans="1:11" x14ac:dyDescent="0.2">
      <c r="A136" s="3"/>
      <c r="B136" s="5">
        <f>Tableau33[[#This Row],[Colonne1]]</f>
        <v>22491</v>
      </c>
      <c r="C136" s="57" t="str">
        <f>Tableau33[[#This Row],[Colonne2]]</f>
        <v>Noix de muscade</v>
      </c>
      <c r="D136" s="16">
        <f>Tableau33[[#This Row],[Colonne3]]</f>
        <v>30</v>
      </c>
      <c r="E136" s="16" t="str">
        <f>Tableau33[[#This Row],[Colonne4]]</f>
        <v>gr</v>
      </c>
      <c r="F136" s="16">
        <f>Tableau33[[#This Row],[Colonne5]]</f>
        <v>3</v>
      </c>
      <c r="G136" s="37"/>
      <c r="H136" s="17">
        <f>Tableau33[[#This Row],[Colonne7]]</f>
        <v>3.37</v>
      </c>
      <c r="I136" s="16">
        <f>Tableau33[[#This Row],[Colonne8]]</f>
        <v>5.5</v>
      </c>
      <c r="J136" s="17">
        <f>Tableau33[[#This Row],[Colonne9]]</f>
        <v>3.56</v>
      </c>
      <c r="K136" s="18">
        <f t="shared" si="8"/>
        <v>0</v>
      </c>
    </row>
    <row r="137" spans="1:11" x14ac:dyDescent="0.2">
      <c r="A137" s="3"/>
      <c r="B137" s="5">
        <f>Tableau33[[#This Row],[Colonne1]]</f>
        <v>22489</v>
      </c>
      <c r="C137" s="57" t="str">
        <f>Tableau33[[#This Row],[Colonne2]]</f>
        <v>noix de muscade moulue</v>
      </c>
      <c r="D137" s="16">
        <f>Tableau33[[#This Row],[Colonne3]]</f>
        <v>35</v>
      </c>
      <c r="E137" s="16" t="str">
        <f>Tableau33[[#This Row],[Colonne4]]</f>
        <v>gr</v>
      </c>
      <c r="F137" s="16">
        <f>Tableau33[[#This Row],[Colonne5]]</f>
        <v>3</v>
      </c>
      <c r="G137" s="37"/>
      <c r="H137" s="17">
        <f>Tableau33[[#This Row],[Colonne7]]</f>
        <v>4.0199999999999996</v>
      </c>
      <c r="I137" s="16">
        <f>Tableau33[[#This Row],[Colonne8]]</f>
        <v>5.5</v>
      </c>
      <c r="J137" s="17">
        <f>Tableau33[[#This Row],[Colonne9]]</f>
        <v>4.24</v>
      </c>
      <c r="K137" s="18">
        <f t="shared" si="8"/>
        <v>0</v>
      </c>
    </row>
    <row r="138" spans="1:11" x14ac:dyDescent="0.2">
      <c r="A138" s="3"/>
      <c r="B138" s="5">
        <f>Tableau33[[#This Row],[Colonne1]]</f>
        <v>22517</v>
      </c>
      <c r="C138" s="57" t="str">
        <f>Tableau33[[#This Row],[Colonne2]]</f>
        <v>Paprika doux</v>
      </c>
      <c r="D138" s="16">
        <f>Tableau33[[#This Row],[Colonne3]]</f>
        <v>40</v>
      </c>
      <c r="E138" s="16" t="str">
        <f>Tableau33[[#This Row],[Colonne4]]</f>
        <v>gr</v>
      </c>
      <c r="F138" s="16">
        <f>Tableau33[[#This Row],[Colonne5]]</f>
        <v>3</v>
      </c>
      <c r="G138" s="37"/>
      <c r="H138" s="17">
        <f>Tableau33[[#This Row],[Colonne7]]</f>
        <v>2.2799999999999998</v>
      </c>
      <c r="I138" s="16">
        <f>Tableau33[[#This Row],[Colonne8]]</f>
        <v>5.5</v>
      </c>
      <c r="J138" s="17">
        <f>Tableau33[[#This Row],[Colonne9]]</f>
        <v>2.41</v>
      </c>
      <c r="K138" s="18">
        <f t="shared" si="8"/>
        <v>0</v>
      </c>
    </row>
    <row r="139" spans="1:11" x14ac:dyDescent="0.2">
      <c r="A139" s="3"/>
      <c r="B139" s="5">
        <f>Tableau33[[#This Row],[Colonne1]]</f>
        <v>22503</v>
      </c>
      <c r="C139" s="57" t="str">
        <f>Tableau33[[#This Row],[Colonne2]]</f>
        <v>piment Cayenne</v>
      </c>
      <c r="D139" s="16">
        <f>Tableau33[[#This Row],[Colonne3]]</f>
        <v>40</v>
      </c>
      <c r="E139" s="16" t="str">
        <f>Tableau33[[#This Row],[Colonne4]]</f>
        <v>gr</v>
      </c>
      <c r="F139" s="16">
        <f>Tableau33[[#This Row],[Colonne5]]</f>
        <v>3</v>
      </c>
      <c r="G139" s="37"/>
      <c r="H139" s="17">
        <f>Tableau33[[#This Row],[Colonne7]]</f>
        <v>2.13</v>
      </c>
      <c r="I139" s="16">
        <f>Tableau33[[#This Row],[Colonne8]]</f>
        <v>5.5</v>
      </c>
      <c r="J139" s="17">
        <f>Tableau33[[#This Row],[Colonne9]]</f>
        <v>2.25</v>
      </c>
      <c r="K139" s="18">
        <f t="shared" si="8"/>
        <v>0</v>
      </c>
    </row>
    <row r="140" spans="1:11" x14ac:dyDescent="0.2">
      <c r="A140" s="3"/>
      <c r="B140" s="5">
        <f>Tableau33[[#This Row],[Colonne1]]</f>
        <v>23481</v>
      </c>
      <c r="C140" s="57" t="str">
        <f>Tableau33[[#This Row],[Colonne2]]</f>
        <v>Poivre noir en grains</v>
      </c>
      <c r="D140" s="16">
        <f>Tableau33[[#This Row],[Colonne3]]</f>
        <v>200</v>
      </c>
      <c r="E140" s="16" t="str">
        <f>Tableau33[[#This Row],[Colonne4]]</f>
        <v>gr</v>
      </c>
      <c r="F140" s="16">
        <f>Tableau33[[#This Row],[Colonne5]]</f>
        <v>6</v>
      </c>
      <c r="G140" s="37"/>
      <c r="H140" s="17">
        <f>Tableau33[[#This Row],[Colonne7]]</f>
        <v>9</v>
      </c>
      <c r="I140" s="16">
        <f>Tableau33[[#This Row],[Colonne8]]</f>
        <v>5.5</v>
      </c>
      <c r="J140" s="17">
        <f>Tableau33[[#This Row],[Colonne9]]</f>
        <v>9.5</v>
      </c>
      <c r="K140" s="18">
        <f t="shared" si="8"/>
        <v>0</v>
      </c>
    </row>
    <row r="141" spans="1:11" x14ac:dyDescent="0.2">
      <c r="A141" s="3"/>
      <c r="B141" s="5">
        <f>Tableau33[[#This Row],[Colonne1]]</f>
        <v>23482</v>
      </c>
      <c r="C141" s="57" t="str">
        <f>Tableau33[[#This Row],[Colonne2]]</f>
        <v>Poivre noir en poudre</v>
      </c>
      <c r="D141" s="16">
        <f>Tableau33[[#This Row],[Colonne3]]</f>
        <v>220</v>
      </c>
      <c r="E141" s="16" t="str">
        <f>Tableau33[[#This Row],[Colonne4]]</f>
        <v>gr</v>
      </c>
      <c r="F141" s="16">
        <f>Tableau33[[#This Row],[Colonne5]]</f>
        <v>6</v>
      </c>
      <c r="G141" s="37"/>
      <c r="H141" s="17">
        <f>Tableau33[[#This Row],[Colonne7]]</f>
        <v>9.3699999999999992</v>
      </c>
      <c r="I141" s="16">
        <f>Tableau33[[#This Row],[Colonne8]]</f>
        <v>5.5</v>
      </c>
      <c r="J141" s="17">
        <f>Tableau33[[#This Row],[Colonne9]]</f>
        <v>9.89</v>
      </c>
      <c r="K141" s="18">
        <f t="shared" si="8"/>
        <v>0</v>
      </c>
    </row>
    <row r="142" spans="1:11" x14ac:dyDescent="0.2">
      <c r="A142" s="3"/>
      <c r="B142" s="5">
        <f>Tableau33[[#This Row],[Colonne1]]</f>
        <v>22920</v>
      </c>
      <c r="C142" s="57" t="str">
        <f>Tableau33[[#This Row],[Colonne2]]</f>
        <v>Ras el hanout poudre</v>
      </c>
      <c r="D142" s="16">
        <f>Tableau33[[#This Row],[Colonne3]]</f>
        <v>35</v>
      </c>
      <c r="E142" s="16" t="str">
        <f>Tableau33[[#This Row],[Colonne4]]</f>
        <v>gr</v>
      </c>
      <c r="F142" s="16">
        <f>Tableau33[[#This Row],[Colonne5]]</f>
        <v>3</v>
      </c>
      <c r="G142" s="37"/>
      <c r="H142" s="17">
        <f>Tableau33[[#This Row],[Colonne7]]</f>
        <v>2.09</v>
      </c>
      <c r="I142" s="16">
        <f>Tableau33[[#This Row],[Colonne8]]</f>
        <v>5.5</v>
      </c>
      <c r="J142" s="17">
        <f>Tableau33[[#This Row],[Colonne9]]</f>
        <v>2.2000000000000002</v>
      </c>
      <c r="K142" s="18">
        <f t="shared" si="8"/>
        <v>0</v>
      </c>
    </row>
    <row r="143" spans="1:11" x14ac:dyDescent="0.2">
      <c r="A143" s="3"/>
      <c r="B143" s="5">
        <f>Tableau33[[#This Row],[Colonne1]]</f>
        <v>22818</v>
      </c>
      <c r="C143" s="57" t="str">
        <f>Tableau33[[#This Row],[Colonne2]]</f>
        <v>Safran poudre</v>
      </c>
      <c r="D143" s="16">
        <f>Tableau33[[#This Row],[Colonne3]]</f>
        <v>1</v>
      </c>
      <c r="E143" s="16" t="str">
        <f>Tableau33[[#This Row],[Colonne4]]</f>
        <v>gr</v>
      </c>
      <c r="F143" s="16">
        <f>Tableau33[[#This Row],[Colonne5]]</f>
        <v>3</v>
      </c>
      <c r="G143" s="37"/>
      <c r="H143" s="17">
        <f>Tableau33[[#This Row],[Colonne7]]</f>
        <v>8.36</v>
      </c>
      <c r="I143" s="16">
        <f>Tableau33[[#This Row],[Colonne8]]</f>
        <v>5.5</v>
      </c>
      <c r="J143" s="17">
        <f>Tableau33[[#This Row],[Colonne9]]</f>
        <v>8.82</v>
      </c>
      <c r="K143" s="18">
        <f t="shared" si="8"/>
        <v>0</v>
      </c>
    </row>
    <row r="144" spans="1:11" x14ac:dyDescent="0.2">
      <c r="A144" s="3"/>
      <c r="B144" s="5">
        <f>Tableau33[[#This Row],[Colonne1]]</f>
        <v>22929</v>
      </c>
      <c r="C144" s="57" t="str">
        <f>Tableau33[[#This Row],[Colonne2]]</f>
        <v>Thym</v>
      </c>
      <c r="D144" s="16">
        <f>Tableau33[[#This Row],[Colonne3]]</f>
        <v>45</v>
      </c>
      <c r="E144" s="16" t="str">
        <f>Tableau33[[#This Row],[Colonne4]]</f>
        <v>gr</v>
      </c>
      <c r="F144" s="16">
        <f>Tableau33[[#This Row],[Colonne5]]</f>
        <v>6</v>
      </c>
      <c r="G144" s="37"/>
      <c r="H144" s="17">
        <f>Tableau33[[#This Row],[Colonne7]]</f>
        <v>2.85</v>
      </c>
      <c r="I144" s="16">
        <f>Tableau33[[#This Row],[Colonne8]]</f>
        <v>5.5</v>
      </c>
      <c r="J144" s="17">
        <f>Tableau33[[#This Row],[Colonne9]]</f>
        <v>3.01</v>
      </c>
      <c r="K144" s="18">
        <f t="shared" si="8"/>
        <v>0</v>
      </c>
    </row>
    <row r="145" spans="1:11" x14ac:dyDescent="0.2">
      <c r="A145" s="3"/>
      <c r="B145" s="5">
        <f>Tableau33[[#This Row],[Colonne1]]</f>
        <v>22514</v>
      </c>
      <c r="C145" s="58" t="str">
        <f>Tableau33[[#This Row],[Colonne2]]</f>
        <v>Vanille bourbon deux gousses</v>
      </c>
      <c r="D145" s="20">
        <f>Tableau33[[#This Row],[Colonne3]]</f>
        <v>7</v>
      </c>
      <c r="E145" s="20" t="str">
        <f>Tableau33[[#This Row],[Colonne4]]</f>
        <v>gr</v>
      </c>
      <c r="F145" s="20">
        <f>Tableau33[[#This Row],[Colonne5]]</f>
        <v>3</v>
      </c>
      <c r="G145" s="38"/>
      <c r="H145" s="21">
        <f>Tableau33[[#This Row],[Colonne7]]</f>
        <v>4.37</v>
      </c>
      <c r="I145" s="20">
        <f>Tableau33[[#This Row],[Colonne8]]</f>
        <v>5.5</v>
      </c>
      <c r="J145" s="21">
        <f>Tableau33[[#This Row],[Colonne9]]</f>
        <v>4.6100000000000003</v>
      </c>
      <c r="K145" s="22">
        <f t="shared" si="8"/>
        <v>0</v>
      </c>
    </row>
    <row r="146" spans="1:11" x14ac:dyDescent="0.2">
      <c r="A146" s="3"/>
      <c r="B146" s="4"/>
      <c r="C146" s="56"/>
      <c r="D146" s="25">
        <f>Tableau33[[#This Row],[Colonne3]]</f>
        <v>0</v>
      </c>
      <c r="G146" s="39"/>
      <c r="H146" s="26"/>
      <c r="J146" s="27" t="s">
        <v>13</v>
      </c>
      <c r="K146" s="26">
        <f>SUM(K120:K145)</f>
        <v>0</v>
      </c>
    </row>
    <row r="147" spans="1:11" x14ac:dyDescent="0.2">
      <c r="A147" s="3"/>
      <c r="B147" s="23" t="s">
        <v>137</v>
      </c>
      <c r="C147" s="56"/>
      <c r="D147" s="25">
        <f>Tableau33[[#This Row],[Colonne3]]</f>
        <v>0</v>
      </c>
      <c r="G147" s="39"/>
      <c r="H147" s="26"/>
      <c r="J147" s="26"/>
      <c r="K147" s="26"/>
    </row>
    <row r="148" spans="1:11" x14ac:dyDescent="0.2">
      <c r="A148" s="3"/>
      <c r="B148" s="5">
        <f>Tableau33[[#This Row],[Colonne1]]</f>
        <v>23683</v>
      </c>
      <c r="C148" s="54" t="str">
        <f>Tableau33[[#This Row],[Colonne2]]</f>
        <v>Huile de colza vierge (Bag in Box)</v>
      </c>
      <c r="D148" s="13">
        <f>Tableau33[[#This Row],[Colonne3]]</f>
        <v>3</v>
      </c>
      <c r="E148" s="13" t="str">
        <f>Tableau33[[#This Row],[Colonne4]]</f>
        <v>l</v>
      </c>
      <c r="F148" s="13">
        <f>Tableau33[[#This Row],[Colonne5]]</f>
        <v>1</v>
      </c>
      <c r="G148" s="36"/>
      <c r="H148" s="14">
        <f>Tableau33[[#This Row],[Colonne7]]</f>
        <v>15.22</v>
      </c>
      <c r="I148" s="13">
        <f>Tableau33[[#This Row],[Colonne8]]</f>
        <v>5.5</v>
      </c>
      <c r="J148" s="14">
        <f>Tableau33[[#This Row],[Colonne9]]</f>
        <v>16.059999999999999</v>
      </c>
      <c r="K148" s="15">
        <f>G148*J148</f>
        <v>0</v>
      </c>
    </row>
    <row r="149" spans="1:11" x14ac:dyDescent="0.2">
      <c r="A149" s="3"/>
      <c r="B149" s="6">
        <f>Tableau33[[#This Row],[Colonne1]]</f>
        <v>20809</v>
      </c>
      <c r="C149" s="57" t="str">
        <f>Tableau33[[#This Row],[Colonne2]]</f>
        <v>Huile de tournesol vierge (Bag in box)</v>
      </c>
      <c r="D149" s="16">
        <f>Tableau33[[#This Row],[Colonne3]]</f>
        <v>3</v>
      </c>
      <c r="E149" s="16" t="str">
        <f>Tableau33[[#This Row],[Colonne4]]</f>
        <v>l</v>
      </c>
      <c r="F149" s="16">
        <f>Tableau33[[#This Row],[Colonne5]]</f>
        <v>1</v>
      </c>
      <c r="G149" s="37"/>
      <c r="H149" s="17">
        <f>Tableau33[[#This Row],[Colonne7]]</f>
        <v>11.36</v>
      </c>
      <c r="I149" s="16">
        <f>Tableau33[[#This Row],[Colonne8]]</f>
        <v>5.5</v>
      </c>
      <c r="J149" s="17">
        <f>Tableau33[[#This Row],[Colonne9]]</f>
        <v>11.98</v>
      </c>
      <c r="K149" s="18">
        <f>G149*J149</f>
        <v>0</v>
      </c>
    </row>
    <row r="150" spans="1:11" x14ac:dyDescent="0.2">
      <c r="A150" s="3"/>
      <c r="B150" s="8" t="str">
        <f>Tableau33[[#This Row],[Colonne1]]</f>
        <v>20114C</v>
      </c>
      <c r="C150" s="57" t="str">
        <f>Tableau33[[#This Row],[Colonne2]]</f>
        <v>Huile de tournesol désodorisée (bidon plastique)</v>
      </c>
      <c r="D150" s="16">
        <f>Tableau33[[#This Row],[Colonne3]]</f>
        <v>5</v>
      </c>
      <c r="E150" s="16" t="str">
        <f>Tableau33[[#This Row],[Colonne4]]</f>
        <v>l</v>
      </c>
      <c r="F150" s="16">
        <f>Tableau33[[#This Row],[Colonne5]]</f>
        <v>1</v>
      </c>
      <c r="G150" s="37"/>
      <c r="H150" s="17">
        <f>Tableau33[[#This Row],[Colonne7]]</f>
        <v>20.89</v>
      </c>
      <c r="I150" s="16">
        <f>Tableau33[[#This Row],[Colonne8]]</f>
        <v>5.5</v>
      </c>
      <c r="J150" s="17">
        <f>Tableau33[[#This Row],[Colonne9]]</f>
        <v>22.04</v>
      </c>
      <c r="K150" s="18">
        <f>G150*J150</f>
        <v>0</v>
      </c>
    </row>
    <row r="151" spans="1:11" x14ac:dyDescent="0.2">
      <c r="A151" s="3"/>
      <c r="B151" s="6">
        <f>Tableau33[[#This Row],[Colonne1]]</f>
        <v>21101</v>
      </c>
      <c r="C151" s="57" t="str">
        <f>Tableau33[[#This Row],[Colonne2]]</f>
        <v>Huile de coco vierge</v>
      </c>
      <c r="D151" s="16">
        <f>Tableau33[[#This Row],[Colonne3]]</f>
        <v>200</v>
      </c>
      <c r="E151" s="16" t="str">
        <f>Tableau33[[#This Row],[Colonne4]]</f>
        <v>ml</v>
      </c>
      <c r="F151" s="16">
        <f>Tableau33[[#This Row],[Colonne5]]</f>
        <v>6</v>
      </c>
      <c r="G151" s="37"/>
      <c r="H151" s="17">
        <f>Tableau33[[#This Row],[Colonne7]]</f>
        <v>3.61</v>
      </c>
      <c r="I151" s="16">
        <f>Tableau33[[#This Row],[Colonne8]]</f>
        <v>5.5</v>
      </c>
      <c r="J151" s="17">
        <f>Tableau33[[#This Row],[Colonne9]]</f>
        <v>3.81</v>
      </c>
      <c r="K151" s="18">
        <f>G151*J151</f>
        <v>0</v>
      </c>
    </row>
    <row r="152" spans="1:11" x14ac:dyDescent="0.2">
      <c r="A152" s="3"/>
      <c r="B152" s="7">
        <f>Tableau33[[#This Row],[Colonne1]]</f>
        <v>28626</v>
      </c>
      <c r="C152" s="58" t="str">
        <f>Tableau33[[#This Row],[Colonne2]]</f>
        <v>Huile de sesame vierge</v>
      </c>
      <c r="D152" s="20">
        <f>Tableau33[[#This Row],[Colonne3]]</f>
        <v>1</v>
      </c>
      <c r="E152" s="20" t="str">
        <f>Tableau33[[#This Row],[Colonne4]]</f>
        <v>L</v>
      </c>
      <c r="F152" s="20">
        <f>Tableau33[[#This Row],[Colonne5]]</f>
        <v>6</v>
      </c>
      <c r="G152" s="38"/>
      <c r="H152" s="21">
        <f>Tableau33[[#This Row],[Colonne7]]</f>
        <v>9.91</v>
      </c>
      <c r="I152" s="20">
        <f>Tableau33[[#This Row],[Colonne8]]</f>
        <v>5.5</v>
      </c>
      <c r="J152" s="21">
        <f>Tableau33[[#This Row],[Colonne9]]</f>
        <v>10.46</v>
      </c>
      <c r="K152" s="22">
        <f>G152*J152</f>
        <v>0</v>
      </c>
    </row>
    <row r="153" spans="1:11" x14ac:dyDescent="0.2">
      <c r="A153" s="3"/>
      <c r="B153" s="4"/>
      <c r="C153" s="56"/>
      <c r="D153" s="25">
        <f>Tableau33[[#This Row],[Colonne3]]</f>
        <v>0</v>
      </c>
      <c r="G153" s="39"/>
      <c r="H153" s="26"/>
      <c r="J153" s="27" t="s">
        <v>13</v>
      </c>
      <c r="K153" s="26">
        <f>SUM(K148:K152)</f>
        <v>0</v>
      </c>
    </row>
    <row r="154" spans="1:11" x14ac:dyDescent="0.2">
      <c r="A154" s="3"/>
      <c r="B154" s="23" t="s">
        <v>144</v>
      </c>
      <c r="C154" s="56"/>
      <c r="D154" s="25">
        <f>Tableau33[[#This Row],[Colonne3]]</f>
        <v>0</v>
      </c>
      <c r="G154" s="39"/>
      <c r="H154" s="26"/>
      <c r="J154" s="26"/>
      <c r="K154" s="26"/>
    </row>
    <row r="155" spans="1:11" x14ac:dyDescent="0.2">
      <c r="A155" s="3"/>
      <c r="B155" s="5">
        <f>Tableau33[[#This Row],[Colonne1]]</f>
        <v>23405</v>
      </c>
      <c r="C155" s="54" t="str">
        <f>Tableau33[[#This Row],[Colonne2]]</f>
        <v>flocons de levure</v>
      </c>
      <c r="D155" s="13">
        <f>Tableau33[[#This Row],[Colonne3]]</f>
        <v>150</v>
      </c>
      <c r="E155" s="13" t="str">
        <f>Tableau33[[#This Row],[Colonne4]]</f>
        <v>gr</v>
      </c>
      <c r="F155" s="13">
        <f>Tableau33[[#This Row],[Colonne5]]</f>
        <v>6</v>
      </c>
      <c r="G155" s="36"/>
      <c r="H155" s="14">
        <f>Tableau33[[#This Row],[Colonne7]]</f>
        <v>4.55</v>
      </c>
      <c r="I155" s="13">
        <f>Tableau33[[#This Row],[Colonne8]]</f>
        <v>5.5</v>
      </c>
      <c r="J155" s="14">
        <f>Tableau33[[#This Row],[Colonne9]]</f>
        <v>4.8</v>
      </c>
      <c r="K155" s="15">
        <f t="shared" ref="K155:K166" si="9">G155*J155</f>
        <v>0</v>
      </c>
    </row>
    <row r="156" spans="1:11" x14ac:dyDescent="0.2">
      <c r="A156" s="3"/>
      <c r="B156" s="6">
        <f>Tableau33[[#This Row],[Colonne1]]</f>
        <v>32933</v>
      </c>
      <c r="C156" s="57" t="str">
        <f>Tableau33[[#This Row],[Colonne2]]</f>
        <v>Levure de bière pailettes</v>
      </c>
      <c r="D156" s="16">
        <f>Tableau33[[#This Row],[Colonne3]]</f>
        <v>175</v>
      </c>
      <c r="E156" s="16" t="str">
        <f>Tableau33[[#This Row],[Colonne4]]</f>
        <v>gr</v>
      </c>
      <c r="F156" s="16">
        <f>Tableau33[[#This Row],[Colonne5]]</f>
        <v>12</v>
      </c>
      <c r="G156" s="37"/>
      <c r="H156" s="17">
        <f>Tableau33[[#This Row],[Colonne7]]</f>
        <v>2.73</v>
      </c>
      <c r="I156" s="16">
        <f>Tableau33[[#This Row],[Colonne8]]</f>
        <v>5.5</v>
      </c>
      <c r="J156" s="17">
        <f>Tableau33[[#This Row],[Colonne9]]</f>
        <v>2.88</v>
      </c>
      <c r="K156" s="18">
        <f t="shared" si="9"/>
        <v>0</v>
      </c>
    </row>
    <row r="157" spans="1:11" x14ac:dyDescent="0.2">
      <c r="A157" s="3"/>
      <c r="B157" s="6">
        <f>Tableau33[[#This Row],[Colonne1]]</f>
        <v>32274</v>
      </c>
      <c r="C157" s="57" t="str">
        <f>Tableau33[[#This Row],[Colonne2]]</f>
        <v>Levure maltée</v>
      </c>
      <c r="D157" s="16">
        <f>Tableau33[[#This Row],[Colonne3]]</f>
        <v>1</v>
      </c>
      <c r="E157" s="16" t="str">
        <f>Tableau33[[#This Row],[Colonne4]]</f>
        <v>kg</v>
      </c>
      <c r="F157" s="16">
        <f>Tableau33[[#This Row],[Colonne5]]</f>
        <v>1</v>
      </c>
      <c r="G157" s="37"/>
      <c r="H157" s="17">
        <f>Tableau33[[#This Row],[Colonne7]]</f>
        <v>9.77</v>
      </c>
      <c r="I157" s="16">
        <f>Tableau33[[#This Row],[Colonne8]]</f>
        <v>5.5</v>
      </c>
      <c r="J157" s="17">
        <f>Tableau33[[#This Row],[Colonne9]]</f>
        <v>10.31</v>
      </c>
      <c r="K157" s="18">
        <f t="shared" si="9"/>
        <v>0</v>
      </c>
    </row>
    <row r="158" spans="1:11" x14ac:dyDescent="0.2">
      <c r="A158" s="3"/>
      <c r="B158" s="6">
        <f>Tableau33[[#This Row],[Colonne1]]</f>
        <v>31378</v>
      </c>
      <c r="C158" s="57" t="str">
        <f>Tableau33[[#This Row],[Colonne2]]</f>
        <v>Agar agar en poudre</v>
      </c>
      <c r="D158" s="16">
        <f>Tableau33[[#This Row],[Colonne3]]</f>
        <v>55</v>
      </c>
      <c r="E158" s="16" t="str">
        <f>Tableau33[[#This Row],[Colonne4]]</f>
        <v>gr</v>
      </c>
      <c r="F158" s="16">
        <f>Tableau33[[#This Row],[Colonne5]]</f>
        <v>3</v>
      </c>
      <c r="G158" s="37"/>
      <c r="H158" s="17">
        <f>Tableau33[[#This Row],[Colonne7]]</f>
        <v>7.7</v>
      </c>
      <c r="I158" s="16">
        <f>Tableau33[[#This Row],[Colonne8]]</f>
        <v>5.5</v>
      </c>
      <c r="J158" s="17">
        <f>Tableau33[[#This Row],[Colonne9]]</f>
        <v>8.1199999999999992</v>
      </c>
      <c r="K158" s="18">
        <f t="shared" si="9"/>
        <v>0</v>
      </c>
    </row>
    <row r="159" spans="1:11" x14ac:dyDescent="0.2">
      <c r="A159" s="3"/>
      <c r="B159" s="6">
        <f>Tableau33[[#This Row],[Colonne1]]</f>
        <v>34720</v>
      </c>
      <c r="C159" s="57" t="str">
        <f>Tableau33[[#This Row],[Colonne2]]</f>
        <v>Chapelure extra</v>
      </c>
      <c r="D159" s="16">
        <f>Tableau33[[#This Row],[Colonne3]]</f>
        <v>300</v>
      </c>
      <c r="E159" s="16" t="str">
        <f>Tableau33[[#This Row],[Colonne4]]</f>
        <v>gr</v>
      </c>
      <c r="F159" s="16">
        <f>Tableau33[[#This Row],[Colonne5]]</f>
        <v>10</v>
      </c>
      <c r="G159" s="37"/>
      <c r="H159" s="17">
        <f>Tableau33[[#This Row],[Colonne7]]</f>
        <v>1.91</v>
      </c>
      <c r="I159" s="16">
        <f>Tableau33[[#This Row],[Colonne8]]</f>
        <v>5.5</v>
      </c>
      <c r="J159" s="17">
        <f>Tableau33[[#This Row],[Colonne9]]</f>
        <v>2.02</v>
      </c>
      <c r="K159" s="18">
        <f t="shared" si="9"/>
        <v>0</v>
      </c>
    </row>
    <row r="160" spans="1:11" x14ac:dyDescent="0.2">
      <c r="A160" s="3"/>
      <c r="B160" s="6">
        <f>Tableau33[[#This Row],[Colonne1]]</f>
        <v>32648</v>
      </c>
      <c r="C160" s="57" t="str">
        <f>Tableau33[[#This Row],[Colonne2]]</f>
        <v>Bouillon clair de légume (en poudre, bocal)</v>
      </c>
      <c r="D160" s="16">
        <f>Tableau33[[#This Row],[Colonne3]]</f>
        <v>250</v>
      </c>
      <c r="E160" s="16" t="str">
        <f>Tableau33[[#This Row],[Colonne4]]</f>
        <v>gr</v>
      </c>
      <c r="F160" s="16">
        <f>Tableau33[[#This Row],[Colonne5]]</f>
        <v>6</v>
      </c>
      <c r="G160" s="37"/>
      <c r="H160" s="17">
        <f>Tableau33[[#This Row],[Colonne7]]</f>
        <v>4.24</v>
      </c>
      <c r="I160" s="16">
        <f>Tableau33[[#This Row],[Colonne8]]</f>
        <v>5.5</v>
      </c>
      <c r="J160" s="17">
        <f>Tableau33[[#This Row],[Colonne9]]</f>
        <v>4.47</v>
      </c>
      <c r="K160" s="18">
        <f t="shared" si="9"/>
        <v>0</v>
      </c>
    </row>
    <row r="161" spans="1:11" x14ac:dyDescent="0.2">
      <c r="A161" s="3"/>
      <c r="B161" s="6">
        <f>Tableau33[[#This Row],[Colonne1]]</f>
        <v>33532</v>
      </c>
      <c r="C161" s="57" t="str">
        <f>Tableau33[[#This Row],[Colonne2]]</f>
        <v>Bouillon de poulet (en poude, en pot)</v>
      </c>
      <c r="D161" s="16">
        <f>Tableau33[[#This Row],[Colonne3]]</f>
        <v>100</v>
      </c>
      <c r="E161" s="16" t="str">
        <f>Tableau33[[#This Row],[Colonne4]]</f>
        <v>gr</v>
      </c>
      <c r="F161" s="16">
        <f>Tableau33[[#This Row],[Colonne5]]</f>
        <v>6</v>
      </c>
      <c r="G161" s="37"/>
      <c r="H161" s="17">
        <f>Tableau33[[#This Row],[Colonne7]]</f>
        <v>2.74</v>
      </c>
      <c r="I161" s="16">
        <f>Tableau33[[#This Row],[Colonne8]]</f>
        <v>5.5</v>
      </c>
      <c r="J161" s="17">
        <f>Tableau33[[#This Row],[Colonne9]]</f>
        <v>2.89</v>
      </c>
      <c r="K161" s="18">
        <f t="shared" si="9"/>
        <v>0</v>
      </c>
    </row>
    <row r="162" spans="1:11" x14ac:dyDescent="0.2">
      <c r="A162" s="3"/>
      <c r="B162" s="6">
        <f>Tableau33[[#This Row],[Colonne1]]</f>
        <v>33533</v>
      </c>
      <c r="C162" s="57" t="str">
        <f>Tableau33[[#This Row],[Colonne2]]</f>
        <v>Bouillon de bœuf (en poudre, en pot)</v>
      </c>
      <c r="D162" s="16">
        <f>Tableau33[[#This Row],[Colonne3]]</f>
        <v>100</v>
      </c>
      <c r="E162" s="16" t="str">
        <f>Tableau33[[#This Row],[Colonne4]]</f>
        <v>gr</v>
      </c>
      <c r="F162" s="16">
        <f>Tableau33[[#This Row],[Colonne5]]</f>
        <v>6</v>
      </c>
      <c r="G162" s="37"/>
      <c r="H162" s="17">
        <f>Tableau33[[#This Row],[Colonne7]]</f>
        <v>2.74</v>
      </c>
      <c r="I162" s="16">
        <f>Tableau33[[#This Row],[Colonne8]]</f>
        <v>5.5</v>
      </c>
      <c r="J162" s="17">
        <f>Tableau33[[#This Row],[Colonne9]]</f>
        <v>2.89</v>
      </c>
      <c r="K162" s="18">
        <f t="shared" si="9"/>
        <v>0</v>
      </c>
    </row>
    <row r="163" spans="1:11" x14ac:dyDescent="0.2">
      <c r="A163" s="3"/>
      <c r="B163" s="6">
        <f>Tableau33[[#This Row],[Colonne1]]</f>
        <v>28552</v>
      </c>
      <c r="C163" s="57" t="str">
        <f>Tableau33[[#This Row],[Colonne2]]</f>
        <v>Fécule de maïs</v>
      </c>
      <c r="D163" s="16">
        <f>Tableau33[[#This Row],[Colonne3]]</f>
        <v>250</v>
      </c>
      <c r="E163" s="16" t="str">
        <f>Tableau33[[#This Row],[Colonne4]]</f>
        <v>gr</v>
      </c>
      <c r="F163" s="16">
        <f>Tableau33[[#This Row],[Colonne5]]</f>
        <v>6</v>
      </c>
      <c r="G163" s="37"/>
      <c r="H163" s="17">
        <f>Tableau33[[#This Row],[Colonne7]]</f>
        <v>1.5</v>
      </c>
      <c r="I163" s="16">
        <f>Tableau33[[#This Row],[Colonne8]]</f>
        <v>5.5</v>
      </c>
      <c r="J163" s="17">
        <f>Tableau33[[#This Row],[Colonne9]]</f>
        <v>1.58</v>
      </c>
      <c r="K163" s="18">
        <f t="shared" si="9"/>
        <v>0</v>
      </c>
    </row>
    <row r="164" spans="1:11" x14ac:dyDescent="0.2">
      <c r="A164" s="3"/>
      <c r="B164" s="6">
        <f>Tableau33[[#This Row],[Colonne1]]</f>
        <v>28464</v>
      </c>
      <c r="C164" s="57" t="str">
        <f>Tableau33[[#This Row],[Colonne2]]</f>
        <v>Poudre à lever</v>
      </c>
      <c r="D164" s="16">
        <f>Tableau33[[#This Row],[Colonne3]]</f>
        <v>50</v>
      </c>
      <c r="E164" s="16" t="str">
        <f>Tableau33[[#This Row],[Colonne4]]</f>
        <v>gr</v>
      </c>
      <c r="F164" s="16">
        <f>Tableau33[[#This Row],[Colonne5]]</f>
        <v>15</v>
      </c>
      <c r="G164" s="37"/>
      <c r="H164" s="17">
        <f>Tableau33[[#This Row],[Colonne7]]</f>
        <v>0.81</v>
      </c>
      <c r="I164" s="16">
        <f>Tableau33[[#This Row],[Colonne8]]</f>
        <v>5.5</v>
      </c>
      <c r="J164" s="17">
        <f>Tableau33[[#This Row],[Colonne9]]</f>
        <v>0.85</v>
      </c>
      <c r="K164" s="18">
        <f t="shared" si="9"/>
        <v>0</v>
      </c>
    </row>
    <row r="165" spans="1:11" x14ac:dyDescent="0.2">
      <c r="A165" s="3"/>
      <c r="B165" s="6">
        <f>Tableau33[[#This Row],[Colonne1]]</f>
        <v>28355</v>
      </c>
      <c r="C165" s="57" t="str">
        <f>Tableau33[[#This Row],[Colonne2]]</f>
        <v>Lev'Blé</v>
      </c>
      <c r="D165" s="16">
        <f>Tableau33[[#This Row],[Colonne3]]</f>
        <v>260</v>
      </c>
      <c r="E165" s="16" t="str">
        <f>Tableau33[[#This Row],[Colonne4]]</f>
        <v>gr</v>
      </c>
      <c r="F165" s="16">
        <f>Tableau33[[#This Row],[Colonne5]]</f>
        <v>6</v>
      </c>
      <c r="G165" s="37"/>
      <c r="H165" s="17">
        <f>Tableau33[[#This Row],[Colonne7]]</f>
        <v>3.08</v>
      </c>
      <c r="I165" s="16">
        <f>Tableau33[[#This Row],[Colonne8]]</f>
        <v>5.5</v>
      </c>
      <c r="J165" s="17">
        <f>Tableau33[[#This Row],[Colonne9]]</f>
        <v>3.25</v>
      </c>
      <c r="K165" s="18">
        <f t="shared" si="9"/>
        <v>0</v>
      </c>
    </row>
    <row r="166" spans="1:11" x14ac:dyDescent="0.2">
      <c r="A166" s="3"/>
      <c r="B166" s="7">
        <f>Tableau33[[#This Row],[Colonne1]]</f>
        <v>30773</v>
      </c>
      <c r="C166" s="58" t="str">
        <f>Tableau33[[#This Row],[Colonne2]]</f>
        <v>Présure</v>
      </c>
      <c r="D166" s="20">
        <f>Tableau33[[#This Row],[Colonne3]]</f>
        <v>30</v>
      </c>
      <c r="E166" s="20" t="str">
        <f>Tableau33[[#This Row],[Colonne4]]</f>
        <v>ml</v>
      </c>
      <c r="F166" s="20">
        <f>Tableau33[[#This Row],[Colonne5]]</f>
        <v>7</v>
      </c>
      <c r="G166" s="38"/>
      <c r="H166" s="21">
        <f>Tableau33[[#This Row],[Colonne7]]</f>
        <v>2.34</v>
      </c>
      <c r="I166" s="20">
        <f>Tableau33[[#This Row],[Colonne8]]</f>
        <v>20</v>
      </c>
      <c r="J166" s="21">
        <f>Tableau33[[#This Row],[Colonne9]]</f>
        <v>2.81</v>
      </c>
      <c r="K166" s="22">
        <f t="shared" si="9"/>
        <v>0</v>
      </c>
    </row>
    <row r="167" spans="1:11" x14ac:dyDescent="0.2">
      <c r="A167" s="3"/>
      <c r="B167" s="4"/>
      <c r="C167" s="56"/>
      <c r="D167" s="25">
        <f>Tableau33[[#This Row],[Colonne3]]</f>
        <v>0</v>
      </c>
      <c r="G167" s="39"/>
      <c r="H167" s="26"/>
      <c r="J167" s="27" t="s">
        <v>13</v>
      </c>
      <c r="K167" s="26">
        <f>SUM(K155:K166)</f>
        <v>0</v>
      </c>
    </row>
    <row r="168" spans="1:11" x14ac:dyDescent="0.2">
      <c r="A168" s="3"/>
      <c r="B168" s="23" t="s">
        <v>157</v>
      </c>
      <c r="C168" s="56"/>
      <c r="D168" s="25">
        <f>Tableau33[[#This Row],[Colonne3]]</f>
        <v>0</v>
      </c>
      <c r="G168" s="39"/>
      <c r="H168" s="26"/>
      <c r="J168" s="26"/>
      <c r="K168" s="26"/>
    </row>
    <row r="169" spans="1:11" x14ac:dyDescent="0.2">
      <c r="A169" s="3"/>
      <c r="B169" s="5">
        <f>Tableau33[[#This Row],[Colonne1]]</f>
        <v>30652</v>
      </c>
      <c r="C169" s="54" t="str">
        <f>Tableau33[[#This Row],[Colonne2]]</f>
        <v>Spaghetti blancs</v>
      </c>
      <c r="D169" s="13">
        <f>Tableau33[[#This Row],[Colonne3]]</f>
        <v>5</v>
      </c>
      <c r="E169" s="13" t="str">
        <f>Tableau33[[#This Row],[Colonne4]]</f>
        <v>kg</v>
      </c>
      <c r="F169" s="13">
        <f>Tableau33[[#This Row],[Colonne5]]</f>
        <v>1</v>
      </c>
      <c r="G169" s="36"/>
      <c r="H169" s="14">
        <f>Tableau33[[#This Row],[Colonne7]]</f>
        <v>9.9</v>
      </c>
      <c r="I169" s="13">
        <f>Tableau33[[#This Row],[Colonne8]]</f>
        <v>5.5</v>
      </c>
      <c r="J169" s="14">
        <f>Tableau33[[#This Row],[Colonne9]]</f>
        <v>10.44</v>
      </c>
      <c r="K169" s="15">
        <f>G169*J169</f>
        <v>0</v>
      </c>
    </row>
    <row r="170" spans="1:11" x14ac:dyDescent="0.2">
      <c r="A170" s="3"/>
      <c r="B170" s="6">
        <f>Tableau33[[#This Row],[Colonne1]]</f>
        <v>30650</v>
      </c>
      <c r="C170" s="57" t="str">
        <f>Tableau33[[#This Row],[Colonne2]]</f>
        <v>Coquillettes semi-complètes</v>
      </c>
      <c r="D170" s="16">
        <f>Tableau33[[#This Row],[Colonne3]]</f>
        <v>5</v>
      </c>
      <c r="E170" s="16" t="str">
        <f>Tableau33[[#This Row],[Colonne4]]</f>
        <v>kg</v>
      </c>
      <c r="F170" s="16">
        <f>Tableau33[[#This Row],[Colonne5]]</f>
        <v>1</v>
      </c>
      <c r="G170" s="37"/>
      <c r="H170" s="17">
        <f>Tableau33[[#This Row],[Colonne7]]</f>
        <v>9.9</v>
      </c>
      <c r="I170" s="16">
        <f>Tableau33[[#This Row],[Colonne8]]</f>
        <v>5.5</v>
      </c>
      <c r="J170" s="17">
        <f>Tableau33[[#This Row],[Colonne9]]</f>
        <v>10.44</v>
      </c>
      <c r="K170" s="18">
        <f>G170*J170</f>
        <v>0</v>
      </c>
    </row>
    <row r="171" spans="1:11" x14ac:dyDescent="0.2">
      <c r="A171" s="3"/>
      <c r="B171" s="6">
        <f>Tableau33[[#This Row],[Colonne1]]</f>
        <v>30651</v>
      </c>
      <c r="C171" s="57" t="str">
        <f>Tableau33[[#This Row],[Colonne2]]</f>
        <v>Macaronis semi-complet</v>
      </c>
      <c r="D171" s="16">
        <f>Tableau33[[#This Row],[Colonne3]]</f>
        <v>5</v>
      </c>
      <c r="E171" s="16" t="str">
        <f>Tableau33[[#This Row],[Colonne4]]</f>
        <v>kg</v>
      </c>
      <c r="F171" s="16">
        <f>Tableau33[[#This Row],[Colonne5]]</f>
        <v>1</v>
      </c>
      <c r="G171" s="37"/>
      <c r="H171" s="17">
        <f>Tableau33[[#This Row],[Colonne7]]</f>
        <v>9.9</v>
      </c>
      <c r="I171" s="16">
        <f>Tableau33[[#This Row],[Colonne8]]</f>
        <v>5.5</v>
      </c>
      <c r="J171" s="17">
        <f>Tableau33[[#This Row],[Colonne9]]</f>
        <v>10.44</v>
      </c>
      <c r="K171" s="18">
        <f>G171*J171</f>
        <v>0</v>
      </c>
    </row>
    <row r="172" spans="1:11" x14ac:dyDescent="0.2">
      <c r="A172" s="3"/>
      <c r="B172" s="6">
        <f>Tableau33[[#This Row],[Colonne1]]</f>
        <v>30653</v>
      </c>
      <c r="C172" s="57" t="str">
        <f>Tableau33[[#This Row],[Colonne2]]</f>
        <v>Spirales blanches</v>
      </c>
      <c r="D172" s="16">
        <f>Tableau33[[#This Row],[Colonne3]]</f>
        <v>5</v>
      </c>
      <c r="E172" s="16" t="str">
        <f>Tableau33[[#This Row],[Colonne4]]</f>
        <v>kg</v>
      </c>
      <c r="F172" s="16">
        <f>Tableau33[[#This Row],[Colonne5]]</f>
        <v>1</v>
      </c>
      <c r="G172" s="37"/>
      <c r="H172" s="17">
        <f>Tableau33[[#This Row],[Colonne7]]</f>
        <v>9.9</v>
      </c>
      <c r="I172" s="16">
        <f>Tableau33[[#This Row],[Colonne8]]</f>
        <v>5.5</v>
      </c>
      <c r="J172" s="17">
        <f>Tableau33[[#This Row],[Colonne9]]</f>
        <v>10.44</v>
      </c>
      <c r="K172" s="18">
        <f>G172*J172</f>
        <v>0</v>
      </c>
    </row>
    <row r="173" spans="1:11" x14ac:dyDescent="0.2">
      <c r="A173" s="3"/>
      <c r="B173" s="7">
        <f>Tableau33[[#This Row],[Colonne1]]</f>
        <v>29596</v>
      </c>
      <c r="C173" s="58" t="str">
        <f>Tableau33[[#This Row],[Colonne2]]</f>
        <v>lasagnes</v>
      </c>
      <c r="D173" s="20">
        <f>Tableau33[[#This Row],[Colonne3]]</f>
        <v>250</v>
      </c>
      <c r="E173" s="20" t="str">
        <f>Tableau33[[#This Row],[Colonne4]]</f>
        <v>gr</v>
      </c>
      <c r="F173" s="20">
        <f>Tableau33[[#This Row],[Colonne5]]</f>
        <v>12</v>
      </c>
      <c r="G173" s="38"/>
      <c r="H173" s="21">
        <f>Tableau33[[#This Row],[Colonne7]]</f>
        <v>1.59</v>
      </c>
      <c r="I173" s="20">
        <f>Tableau33[[#This Row],[Colonne8]]</f>
        <v>5.5</v>
      </c>
      <c r="J173" s="21">
        <f>Tableau33[[#This Row],[Colonne9]]</f>
        <v>1.68</v>
      </c>
      <c r="K173" s="22">
        <f>G173*J173</f>
        <v>0</v>
      </c>
    </row>
    <row r="174" spans="1:11" x14ac:dyDescent="0.2">
      <c r="A174" s="3"/>
      <c r="B174" s="4"/>
      <c r="C174" s="56"/>
      <c r="D174" s="25">
        <f>Tableau33[[#This Row],[Colonne3]]</f>
        <v>0</v>
      </c>
      <c r="G174" s="39"/>
      <c r="H174" s="26"/>
      <c r="J174" s="27" t="s">
        <v>13</v>
      </c>
      <c r="K174" s="26">
        <f>SUM(K169:K173)</f>
        <v>0</v>
      </c>
    </row>
    <row r="175" spans="1:11" x14ac:dyDescent="0.2">
      <c r="A175" s="3"/>
      <c r="B175" s="23" t="s">
        <v>163</v>
      </c>
      <c r="C175" s="56"/>
      <c r="D175" s="25">
        <f>Tableau33[[#This Row],[Colonne3]]</f>
        <v>0</v>
      </c>
      <c r="G175" s="39"/>
      <c r="H175" s="26"/>
      <c r="J175" s="26"/>
      <c r="K175" s="26"/>
    </row>
    <row r="176" spans="1:11" x14ac:dyDescent="0.2">
      <c r="A176" s="3"/>
      <c r="B176" s="5">
        <f>Tableau33[[#This Row],[Colonne1]]</f>
        <v>20249</v>
      </c>
      <c r="C176" s="54" t="str">
        <f>Tableau33[[#This Row],[Colonne2]]</f>
        <v>Riz basmati blanc</v>
      </c>
      <c r="D176" s="13">
        <f>Tableau33[[#This Row],[Colonne3]]</f>
        <v>5</v>
      </c>
      <c r="E176" s="13" t="str">
        <f>Tableau33[[#This Row],[Colonne4]]</f>
        <v>kg</v>
      </c>
      <c r="F176" s="13">
        <f>Tableau33[[#This Row],[Colonne5]]</f>
        <v>1</v>
      </c>
      <c r="G176" s="36"/>
      <c r="H176" s="14">
        <f>Tableau33[[#This Row],[Colonne7]]</f>
        <v>20.25</v>
      </c>
      <c r="I176" s="13">
        <f>Tableau33[[#This Row],[Colonne8]]</f>
        <v>5.5</v>
      </c>
      <c r="J176" s="14">
        <f>Tableau33[[#This Row],[Colonne9]]</f>
        <v>21.36</v>
      </c>
      <c r="K176" s="15">
        <f t="shared" ref="K176:K183" si="10">G176*J176</f>
        <v>0</v>
      </c>
    </row>
    <row r="177" spans="1:11" x14ac:dyDescent="0.2">
      <c r="A177" s="3"/>
      <c r="B177" s="6">
        <f>Tableau33[[#This Row],[Colonne1]]</f>
        <v>20126</v>
      </c>
      <c r="C177" s="57" t="str">
        <f>Tableau33[[#This Row],[Colonne2]]</f>
        <v>Riz basmati long demi-complet</v>
      </c>
      <c r="D177" s="16">
        <f>Tableau33[[#This Row],[Colonne3]]</f>
        <v>3</v>
      </c>
      <c r="E177" s="16" t="str">
        <f>Tableau33[[#This Row],[Colonne4]]</f>
        <v>kg</v>
      </c>
      <c r="F177" s="16">
        <f>Tableau33[[#This Row],[Colonne5]]</f>
        <v>1</v>
      </c>
      <c r="G177" s="37"/>
      <c r="H177" s="17">
        <f>Tableau33[[#This Row],[Colonne7]]</f>
        <v>10.74</v>
      </c>
      <c r="I177" s="16">
        <f>Tableau33[[#This Row],[Colonne8]]</f>
        <v>5.5</v>
      </c>
      <c r="J177" s="17">
        <f>Tableau33[[#This Row],[Colonne9]]</f>
        <v>11.33</v>
      </c>
      <c r="K177" s="18">
        <f t="shared" si="10"/>
        <v>0</v>
      </c>
    </row>
    <row r="178" spans="1:11" x14ac:dyDescent="0.2">
      <c r="A178" s="3"/>
      <c r="B178" s="6">
        <f>Tableau33[[#This Row],[Colonne1]]</f>
        <v>20124</v>
      </c>
      <c r="C178" s="57" t="str">
        <f>Tableau33[[#This Row],[Colonne2]]</f>
        <v>Riz basmati long complet</v>
      </c>
      <c r="D178" s="16">
        <f>Tableau33[[#This Row],[Colonne3]]</f>
        <v>3</v>
      </c>
      <c r="E178" s="16" t="str">
        <f>Tableau33[[#This Row],[Colonne4]]</f>
        <v>kg</v>
      </c>
      <c r="F178" s="16">
        <f>Tableau33[[#This Row],[Colonne5]]</f>
        <v>1</v>
      </c>
      <c r="G178" s="37"/>
      <c r="H178" s="17">
        <f>Tableau33[[#This Row],[Colonne7]]</f>
        <v>9.27</v>
      </c>
      <c r="I178" s="16">
        <f>Tableau33[[#This Row],[Colonne8]]</f>
        <v>5.5</v>
      </c>
      <c r="J178" s="17">
        <f>Tableau33[[#This Row],[Colonne9]]</f>
        <v>9.7799999999999994</v>
      </c>
      <c r="K178" s="18">
        <f t="shared" si="10"/>
        <v>0</v>
      </c>
    </row>
    <row r="179" spans="1:11" x14ac:dyDescent="0.2">
      <c r="A179" s="3"/>
      <c r="B179" s="6">
        <f>Tableau33[[#This Row],[Colonne1]]</f>
        <v>22285</v>
      </c>
      <c r="C179" s="57" t="str">
        <f>Tableau33[[#This Row],[Colonne2]]</f>
        <v>Riz rond blanc</v>
      </c>
      <c r="D179" s="16">
        <f>Tableau33[[#This Row],[Colonne3]]</f>
        <v>3</v>
      </c>
      <c r="E179" s="16" t="str">
        <f>Tableau33[[#This Row],[Colonne4]]</f>
        <v>kg</v>
      </c>
      <c r="F179" s="16">
        <f>Tableau33[[#This Row],[Colonne5]]</f>
        <v>1</v>
      </c>
      <c r="G179" s="37"/>
      <c r="H179" s="17">
        <f>Tableau33[[#This Row],[Colonne7]]</f>
        <v>9.2100000000000009</v>
      </c>
      <c r="I179" s="16">
        <f>Tableau33[[#This Row],[Colonne8]]</f>
        <v>5.5</v>
      </c>
      <c r="J179" s="17">
        <f>Tableau33[[#This Row],[Colonne9]]</f>
        <v>9.7200000000000006</v>
      </c>
      <c r="K179" s="18">
        <f t="shared" si="10"/>
        <v>0</v>
      </c>
    </row>
    <row r="180" spans="1:11" x14ac:dyDescent="0.2">
      <c r="A180" s="3"/>
      <c r="B180" s="6">
        <f>Tableau33[[#This Row],[Colonne1]]</f>
        <v>20116</v>
      </c>
      <c r="C180" s="57" t="str">
        <f>Tableau33[[#This Row],[Colonne2]]</f>
        <v>Riz rond demi-complet</v>
      </c>
      <c r="D180" s="16">
        <f>Tableau33[[#This Row],[Colonne3]]</f>
        <v>3</v>
      </c>
      <c r="E180" s="16" t="str">
        <f>Tableau33[[#This Row],[Colonne4]]</f>
        <v>kg</v>
      </c>
      <c r="F180" s="16">
        <f>Tableau33[[#This Row],[Colonne5]]</f>
        <v>1</v>
      </c>
      <c r="G180" s="37"/>
      <c r="H180" s="17">
        <f>Tableau33[[#This Row],[Colonne7]]</f>
        <v>8.6999999999999993</v>
      </c>
      <c r="I180" s="16">
        <f>Tableau33[[#This Row],[Colonne8]]</f>
        <v>5.5</v>
      </c>
      <c r="J180" s="17">
        <f>Tableau33[[#This Row],[Colonne9]]</f>
        <v>9.18</v>
      </c>
      <c r="K180" s="18">
        <f t="shared" si="10"/>
        <v>0</v>
      </c>
    </row>
    <row r="181" spans="1:11" x14ac:dyDescent="0.2">
      <c r="A181" s="3"/>
      <c r="B181" s="6">
        <f>Tableau33[[#This Row],[Colonne1]]</f>
        <v>20115</v>
      </c>
      <c r="C181" s="57" t="str">
        <f>Tableau33[[#This Row],[Colonne2]]</f>
        <v>Riz rond complet</v>
      </c>
      <c r="D181" s="16">
        <f>Tableau33[[#This Row],[Colonne3]]</f>
        <v>3</v>
      </c>
      <c r="E181" s="16" t="str">
        <f>Tableau33[[#This Row],[Colonne4]]</f>
        <v>kg</v>
      </c>
      <c r="F181" s="16">
        <f>Tableau33[[#This Row],[Colonne5]]</f>
        <v>1</v>
      </c>
      <c r="G181" s="37"/>
      <c r="H181" s="17">
        <f>Tableau33[[#This Row],[Colonne7]]</f>
        <v>8.49</v>
      </c>
      <c r="I181" s="16">
        <f>Tableau33[[#This Row],[Colonne8]]</f>
        <v>5.5</v>
      </c>
      <c r="J181" s="17">
        <f>Tableau33[[#This Row],[Colonne9]]</f>
        <v>8.9600000000000009</v>
      </c>
      <c r="K181" s="18">
        <f t="shared" si="10"/>
        <v>0</v>
      </c>
    </row>
    <row r="182" spans="1:11" x14ac:dyDescent="0.2">
      <c r="A182" s="3"/>
      <c r="B182" s="6">
        <f>Tableau33[[#This Row],[Colonne1]]</f>
        <v>32950</v>
      </c>
      <c r="C182" s="57" t="str">
        <f>Tableau33[[#This Row],[Colonne2]]</f>
        <v>Riz long blanc</v>
      </c>
      <c r="D182" s="16">
        <f>Tableau33[[#This Row],[Colonne3]]</f>
        <v>5</v>
      </c>
      <c r="E182" s="16" t="str">
        <f>Tableau33[[#This Row],[Colonne4]]</f>
        <v>kg</v>
      </c>
      <c r="F182" s="16">
        <f>Tableau33[[#This Row],[Colonne5]]</f>
        <v>1</v>
      </c>
      <c r="G182" s="37"/>
      <c r="H182" s="17">
        <f>Tableau33[[#This Row],[Colonne7]]</f>
        <v>11.93</v>
      </c>
      <c r="I182" s="16">
        <f>Tableau33[[#This Row],[Colonne8]]</f>
        <v>5.5</v>
      </c>
      <c r="J182" s="17">
        <f>Tableau33[[#This Row],[Colonne9]]</f>
        <v>12.59</v>
      </c>
      <c r="K182" s="18">
        <f t="shared" si="10"/>
        <v>0</v>
      </c>
    </row>
    <row r="183" spans="1:11" x14ac:dyDescent="0.2">
      <c r="A183" s="3"/>
      <c r="B183" s="7">
        <f>Tableau33[[#This Row],[Colonne1]]</f>
        <v>32951</v>
      </c>
      <c r="C183" s="58" t="str">
        <f>Tableau33[[#This Row],[Colonne2]]</f>
        <v>Riz long complet</v>
      </c>
      <c r="D183" s="20">
        <f>Tableau33[[#This Row],[Colonne3]]</f>
        <v>5</v>
      </c>
      <c r="E183" s="20" t="str">
        <f>Tableau33[[#This Row],[Colonne4]]</f>
        <v>kg</v>
      </c>
      <c r="F183" s="20">
        <f>Tableau33[[#This Row],[Colonne5]]</f>
        <v>1</v>
      </c>
      <c r="G183" s="38"/>
      <c r="H183" s="21">
        <f>Tableau33[[#This Row],[Colonne7]]</f>
        <v>11.3</v>
      </c>
      <c r="I183" s="20">
        <f>Tableau33[[#This Row],[Colonne8]]</f>
        <v>5.5</v>
      </c>
      <c r="J183" s="21">
        <f>Tableau33[[#This Row],[Colonne9]]</f>
        <v>11.92</v>
      </c>
      <c r="K183" s="22">
        <f t="shared" si="10"/>
        <v>0</v>
      </c>
    </row>
    <row r="184" spans="1:11" x14ac:dyDescent="0.2">
      <c r="A184" s="3"/>
      <c r="B184" s="4"/>
      <c r="C184" s="56"/>
      <c r="D184" s="25">
        <f>Tableau33[[#This Row],[Colonne3]]</f>
        <v>0</v>
      </c>
      <c r="G184" s="39"/>
      <c r="H184" s="26"/>
      <c r="J184" s="27" t="s">
        <v>13</v>
      </c>
      <c r="K184" s="26">
        <f>SUM(K176:K183)</f>
        <v>0</v>
      </c>
    </row>
    <row r="185" spans="1:11" x14ac:dyDescent="0.2">
      <c r="A185" s="3"/>
      <c r="B185" s="23" t="s">
        <v>172</v>
      </c>
      <c r="C185" s="56"/>
      <c r="D185" s="25">
        <f>Tableau33[[#This Row],[Colonne3]]</f>
        <v>0</v>
      </c>
      <c r="G185" s="39"/>
      <c r="H185" s="26"/>
      <c r="J185" s="26"/>
      <c r="K185" s="26"/>
    </row>
    <row r="186" spans="1:11" x14ac:dyDescent="0.2">
      <c r="A186" s="3"/>
      <c r="B186" s="9">
        <f>Tableau33[[#This Row],[Colonne1]]</f>
        <v>32839</v>
      </c>
      <c r="C186" s="57" t="str">
        <f>Tableau33[[#This Row],[Colonne2]]</f>
        <v>Farine de blé T 150</v>
      </c>
      <c r="D186" s="16">
        <f>Tableau33[[#This Row],[Colonne3]]</f>
        <v>5</v>
      </c>
      <c r="E186" s="16" t="str">
        <f>Tableau33[[#This Row],[Colonne4]]</f>
        <v>kg</v>
      </c>
      <c r="F186" s="16">
        <f>Tableau33[[#This Row],[Colonne5]]</f>
        <v>1</v>
      </c>
      <c r="G186" s="37"/>
      <c r="H186" s="17">
        <f>Tableau33[[#This Row],[Colonne7]]</f>
        <v>6.5</v>
      </c>
      <c r="I186" s="16">
        <f>Tableau33[[#This Row],[Colonne8]]</f>
        <v>5.5</v>
      </c>
      <c r="J186" s="17">
        <f>Tableau33[[#This Row],[Colonne9]]</f>
        <v>6.86</v>
      </c>
      <c r="K186" s="30">
        <f>G186*J186</f>
        <v>0</v>
      </c>
    </row>
    <row r="187" spans="1:11" x14ac:dyDescent="0.2">
      <c r="A187" s="3"/>
      <c r="B187" s="9">
        <f>Tableau33[[#This Row],[Colonne1]]</f>
        <v>25806</v>
      </c>
      <c r="C187" s="57" t="str">
        <f>Tableau33[[#This Row],[Colonne2]]</f>
        <v>Farine complète de blé  Khorasan Kamut</v>
      </c>
      <c r="D187" s="16">
        <f>Tableau33[[#This Row],[Colonne3]]</f>
        <v>500</v>
      </c>
      <c r="E187" s="16" t="str">
        <f>Tableau33[[#This Row],[Colonne4]]</f>
        <v>gr</v>
      </c>
      <c r="F187" s="16">
        <f>Tableau33[[#This Row],[Colonne5]]</f>
        <v>6</v>
      </c>
      <c r="G187" s="37"/>
      <c r="H187" s="17">
        <f>Tableau33[[#This Row],[Colonne7]]</f>
        <v>2.23</v>
      </c>
      <c r="I187" s="16">
        <f>Tableau33[[#This Row],[Colonne8]]</f>
        <v>5.5</v>
      </c>
      <c r="J187" s="17">
        <f>Tableau33[[#This Row],[Colonne9]]</f>
        <v>2.35</v>
      </c>
      <c r="K187" s="30">
        <f>G187*J187</f>
        <v>0</v>
      </c>
    </row>
    <row r="188" spans="1:11" x14ac:dyDescent="0.2">
      <c r="A188" s="3"/>
      <c r="B188" s="9">
        <f>Tableau33[[#This Row],[Colonne1]]</f>
        <v>32748</v>
      </c>
      <c r="C188" s="57" t="str">
        <f>Tableau33[[#This Row],[Colonne2]]</f>
        <v>Farine de sarrasin</v>
      </c>
      <c r="D188" s="16">
        <f>Tableau33[[#This Row],[Colonne3]]</f>
        <v>5</v>
      </c>
      <c r="E188" s="16" t="str">
        <f>Tableau33[[#This Row],[Colonne4]]</f>
        <v>kg</v>
      </c>
      <c r="F188" s="16">
        <f>Tableau33[[#This Row],[Colonne5]]</f>
        <v>1</v>
      </c>
      <c r="G188" s="37"/>
      <c r="H188" s="17">
        <f>Tableau33[[#This Row],[Colonne7]]</f>
        <v>16</v>
      </c>
      <c r="I188" s="16">
        <f>Tableau33[[#This Row],[Colonne8]]</f>
        <v>5.5</v>
      </c>
      <c r="J188" s="17">
        <f>Tableau33[[#This Row],[Colonne9]]</f>
        <v>16.88</v>
      </c>
      <c r="K188" s="30">
        <f>G188*J188</f>
        <v>0</v>
      </c>
    </row>
    <row r="189" spans="1:11" x14ac:dyDescent="0.2">
      <c r="A189" s="3"/>
      <c r="B189" s="4"/>
      <c r="C189" s="56"/>
      <c r="D189" s="25">
        <f>Tableau33[[#This Row],[Colonne3]]</f>
        <v>0</v>
      </c>
      <c r="G189" s="39"/>
      <c r="H189" s="26"/>
      <c r="J189" s="27" t="s">
        <v>13</v>
      </c>
      <c r="K189" s="26">
        <f>SUM(K186:K188)</f>
        <v>0</v>
      </c>
    </row>
    <row r="190" spans="1:11" x14ac:dyDescent="0.2">
      <c r="A190" s="3"/>
      <c r="B190" s="23" t="s">
        <v>176</v>
      </c>
      <c r="C190" s="56"/>
      <c r="D190" s="25">
        <f>Tableau33[[#This Row],[Colonne3]]</f>
        <v>0</v>
      </c>
      <c r="G190" s="39"/>
      <c r="H190" s="26"/>
      <c r="J190" s="26"/>
      <c r="K190" s="26"/>
    </row>
    <row r="191" spans="1:11" x14ac:dyDescent="0.2">
      <c r="A191" s="3"/>
      <c r="B191" s="9">
        <f>Tableau33[[#This Row],[Colonne1]]</f>
        <v>20232</v>
      </c>
      <c r="C191" s="57" t="str">
        <f>Tableau33[[#This Row],[Colonne2]]</f>
        <v>boulgour fin</v>
      </c>
      <c r="D191" s="16">
        <f>Tableau33[[#This Row],[Colonne3]]</f>
        <v>5</v>
      </c>
      <c r="E191" s="16" t="str">
        <f>Tableau33[[#This Row],[Colonne4]]</f>
        <v>kg</v>
      </c>
      <c r="F191" s="16">
        <f>Tableau33[[#This Row],[Colonne5]]</f>
        <v>1</v>
      </c>
      <c r="G191" s="37"/>
      <c r="H191" s="17">
        <f>Tableau33[[#This Row],[Colonne7]]</f>
        <v>11</v>
      </c>
      <c r="I191" s="16">
        <f>Tableau33[[#This Row],[Colonne8]]</f>
        <v>5.5</v>
      </c>
      <c r="J191" s="17">
        <f>Tableau33[[#This Row],[Colonne9]]</f>
        <v>11.61</v>
      </c>
      <c r="K191" s="30">
        <f>G191*J191</f>
        <v>0</v>
      </c>
    </row>
    <row r="192" spans="1:11" x14ac:dyDescent="0.2">
      <c r="A192" s="3"/>
      <c r="B192" s="9">
        <f>Tableau33[[#This Row],[Colonne1]]</f>
        <v>20230</v>
      </c>
      <c r="C192" s="57" t="str">
        <f>Tableau33[[#This Row],[Colonne2]]</f>
        <v>boulgour gros</v>
      </c>
      <c r="D192" s="16">
        <f>Tableau33[[#This Row],[Colonne3]]</f>
        <v>5</v>
      </c>
      <c r="E192" s="16" t="str">
        <f>Tableau33[[#This Row],[Colonne4]]</f>
        <v>kg</v>
      </c>
      <c r="F192" s="16">
        <f>Tableau33[[#This Row],[Colonne5]]</f>
        <v>1</v>
      </c>
      <c r="G192" s="37"/>
      <c r="H192" s="17">
        <f>Tableau33[[#This Row],[Colonne7]]</f>
        <v>11</v>
      </c>
      <c r="I192" s="16">
        <f>Tableau33[[#This Row],[Colonne8]]</f>
        <v>5.5</v>
      </c>
      <c r="J192" s="17">
        <f>Tableau33[[#This Row],[Colonne9]]</f>
        <v>11.61</v>
      </c>
      <c r="K192" s="30">
        <f>G192*J192</f>
        <v>0</v>
      </c>
    </row>
    <row r="193" spans="1:11" x14ac:dyDescent="0.2">
      <c r="A193" s="3"/>
      <c r="B193" s="4"/>
      <c r="C193" s="56"/>
      <c r="D193" s="25">
        <f>Tableau33[[#This Row],[Colonne3]]</f>
        <v>0</v>
      </c>
      <c r="G193" s="39"/>
      <c r="H193" s="26"/>
      <c r="J193" s="27" t="s">
        <v>13</v>
      </c>
      <c r="K193" s="26">
        <f>SUM(K191:K192)</f>
        <v>0</v>
      </c>
    </row>
    <row r="194" spans="1:11" x14ac:dyDescent="0.2">
      <c r="A194" s="3"/>
      <c r="B194" s="23" t="s">
        <v>179</v>
      </c>
      <c r="C194" s="56"/>
      <c r="D194" s="25">
        <f>Tableau33[[#This Row],[Colonne3]]</f>
        <v>0</v>
      </c>
      <c r="G194" s="39"/>
      <c r="H194" s="26"/>
      <c r="J194" s="26"/>
      <c r="K194" s="26"/>
    </row>
    <row r="195" spans="1:11" x14ac:dyDescent="0.2">
      <c r="A195" s="3"/>
      <c r="B195" s="9">
        <f>Tableau33[[#This Row],[Colonne1]]</f>
        <v>20243</v>
      </c>
      <c r="C195" s="57" t="str">
        <f>Tableau33[[#This Row],[Colonne2]]</f>
        <v>couscous complet</v>
      </c>
      <c r="D195" s="16">
        <f>Tableau33[[#This Row],[Colonne3]]</f>
        <v>5</v>
      </c>
      <c r="E195" s="16" t="str">
        <f>Tableau33[[#This Row],[Colonne4]]</f>
        <v>kg</v>
      </c>
      <c r="F195" s="16">
        <f>Tableau33[[#This Row],[Colonne5]]</f>
        <v>1</v>
      </c>
      <c r="G195" s="37"/>
      <c r="H195" s="17">
        <f>Tableau33[[#This Row],[Colonne7]]</f>
        <v>11.8</v>
      </c>
      <c r="I195" s="16">
        <f>Tableau33[[#This Row],[Colonne8]]</f>
        <v>5.5</v>
      </c>
      <c r="J195" s="17">
        <f>Tableau33[[#This Row],[Colonne9]]</f>
        <v>12.45</v>
      </c>
      <c r="K195" s="30">
        <f>G195*J195</f>
        <v>0</v>
      </c>
    </row>
    <row r="196" spans="1:11" x14ac:dyDescent="0.2">
      <c r="A196" s="3"/>
      <c r="B196" s="4"/>
      <c r="C196" s="56"/>
      <c r="D196" s="25">
        <f>Tableau33[[#This Row],[Colonne3]]</f>
        <v>0</v>
      </c>
      <c r="G196" s="39"/>
      <c r="H196" s="26"/>
      <c r="J196" s="27" t="s">
        <v>13</v>
      </c>
      <c r="K196" s="26">
        <f>SUM(K195)</f>
        <v>0</v>
      </c>
    </row>
    <row r="197" spans="1:11" x14ac:dyDescent="0.2">
      <c r="A197" s="3"/>
      <c r="B197" s="23" t="s">
        <v>181</v>
      </c>
      <c r="C197" s="56"/>
      <c r="D197" s="25">
        <f>Tableau33[[#This Row],[Colonne3]]</f>
        <v>0</v>
      </c>
      <c r="G197" s="39"/>
      <c r="H197" s="26"/>
      <c r="J197" s="26"/>
      <c r="K197" s="26"/>
    </row>
    <row r="198" spans="1:11" x14ac:dyDescent="0.2">
      <c r="A198" s="3"/>
      <c r="B198" s="9">
        <f>Tableau33[[#This Row],[Colonne1]]</f>
        <v>20238</v>
      </c>
      <c r="C198" s="57" t="str">
        <f>Tableau33[[#This Row],[Colonne2]]</f>
        <v>millet décortiqué</v>
      </c>
      <c r="D198" s="16">
        <f>Tableau33[[#This Row],[Colonne3]]</f>
        <v>5</v>
      </c>
      <c r="E198" s="16" t="str">
        <f>Tableau33[[#This Row],[Colonne4]]</f>
        <v>kg</v>
      </c>
      <c r="F198" s="16">
        <f>Tableau33[[#This Row],[Colonne5]]</f>
        <v>1</v>
      </c>
      <c r="G198" s="37"/>
      <c r="H198" s="17">
        <f>Tableau33[[#This Row],[Colonne7]]</f>
        <v>11.2</v>
      </c>
      <c r="I198" s="16">
        <f>Tableau33[[#This Row],[Colonne8]]</f>
        <v>5.5</v>
      </c>
      <c r="J198" s="17">
        <f>Tableau33[[#This Row],[Colonne9]]</f>
        <v>11.82</v>
      </c>
      <c r="K198" s="30">
        <f>G198*J198</f>
        <v>0</v>
      </c>
    </row>
    <row r="199" spans="1:11" x14ac:dyDescent="0.2">
      <c r="A199" s="3"/>
      <c r="B199" s="4"/>
      <c r="C199" s="56"/>
      <c r="D199" s="25">
        <f>Tableau33[[#This Row],[Colonne3]]</f>
        <v>0</v>
      </c>
      <c r="G199" s="39"/>
      <c r="H199" s="26"/>
      <c r="J199" s="27" t="s">
        <v>13</v>
      </c>
      <c r="K199" s="26">
        <f>SUM(K198)</f>
        <v>0</v>
      </c>
    </row>
    <row r="200" spans="1:11" x14ac:dyDescent="0.2">
      <c r="A200" s="3"/>
      <c r="B200" s="23" t="s">
        <v>183</v>
      </c>
      <c r="C200" s="56"/>
      <c r="D200" s="25">
        <f>Tableau33[[#This Row],[Colonne3]]</f>
        <v>0</v>
      </c>
      <c r="G200" s="39"/>
      <c r="H200" s="26"/>
      <c r="J200" s="26"/>
      <c r="K200" s="26"/>
    </row>
    <row r="201" spans="1:11" x14ac:dyDescent="0.2">
      <c r="A201" s="3"/>
      <c r="B201" s="9">
        <f>Tableau33[[#This Row],[Colonne1]]</f>
        <v>20245</v>
      </c>
      <c r="C201" s="57" t="str">
        <f>Tableau33[[#This Row],[Colonne2]]</f>
        <v>Quinoa</v>
      </c>
      <c r="D201" s="16">
        <f>Tableau33[[#This Row],[Colonne3]]</f>
        <v>5</v>
      </c>
      <c r="E201" s="16" t="str">
        <f>Tableau33[[#This Row],[Colonne4]]</f>
        <v>kg</v>
      </c>
      <c r="F201" s="16">
        <f>Tableau33[[#This Row],[Colonne5]]</f>
        <v>1</v>
      </c>
      <c r="G201" s="37"/>
      <c r="H201" s="17">
        <f>Tableau33[[#This Row],[Colonne7]]</f>
        <v>26.62</v>
      </c>
      <c r="I201" s="16">
        <f>Tableau33[[#This Row],[Colonne8]]</f>
        <v>5.5</v>
      </c>
      <c r="J201" s="17">
        <f>Tableau33[[#This Row],[Colonne9]]</f>
        <v>28.08</v>
      </c>
      <c r="K201" s="30">
        <f>G201*J201</f>
        <v>0</v>
      </c>
    </row>
    <row r="202" spans="1:11" x14ac:dyDescent="0.2">
      <c r="A202" s="3"/>
      <c r="B202" s="4"/>
      <c r="C202" s="56"/>
      <c r="D202" s="25">
        <f>Tableau33[[#This Row],[Colonne3]]</f>
        <v>0</v>
      </c>
      <c r="G202" s="39"/>
      <c r="H202" s="26"/>
      <c r="J202" s="27" t="s">
        <v>13</v>
      </c>
      <c r="K202" s="26">
        <f>SUM(K201)</f>
        <v>0</v>
      </c>
    </row>
    <row r="203" spans="1:11" x14ac:dyDescent="0.2">
      <c r="A203" s="3"/>
      <c r="B203" s="23" t="s">
        <v>184</v>
      </c>
      <c r="C203" s="56"/>
      <c r="D203" s="25">
        <f>Tableau33[[#This Row],[Colonne3]]</f>
        <v>0</v>
      </c>
      <c r="G203" s="39"/>
      <c r="H203" s="26"/>
      <c r="J203" s="26"/>
      <c r="K203" s="26"/>
    </row>
    <row r="204" spans="1:11" x14ac:dyDescent="0.2">
      <c r="A204" s="3"/>
      <c r="B204" s="9">
        <f>Tableau33[[#This Row],[Colonne1]]</f>
        <v>32946</v>
      </c>
      <c r="C204" s="57" t="str">
        <f>Tableau33[[#This Row],[Colonne2]]</f>
        <v>Lentilles corail</v>
      </c>
      <c r="D204" s="16">
        <f>Tableau33[[#This Row],[Colonne3]]</f>
        <v>5</v>
      </c>
      <c r="E204" s="16" t="str">
        <f>Tableau33[[#This Row],[Colonne4]]</f>
        <v>kg</v>
      </c>
      <c r="F204" s="16">
        <f>Tableau33[[#This Row],[Colonne5]]</f>
        <v>1</v>
      </c>
      <c r="G204" s="37"/>
      <c r="H204" s="17">
        <f>Tableau33[[#This Row],[Colonne7]]</f>
        <v>20</v>
      </c>
      <c r="I204" s="16">
        <f>Tableau33[[#This Row],[Colonne8]]</f>
        <v>5.5</v>
      </c>
      <c r="J204" s="17">
        <f>Tableau33[[#This Row],[Colonne9]]</f>
        <v>21.1</v>
      </c>
      <c r="K204" s="30">
        <f>G204*J204</f>
        <v>0</v>
      </c>
    </row>
    <row r="205" spans="1:11" x14ac:dyDescent="0.2">
      <c r="A205" s="3"/>
      <c r="B205" s="4"/>
      <c r="C205" s="56"/>
      <c r="D205" s="25">
        <f>Tableau33[[#This Row],[Colonne3]]</f>
        <v>0</v>
      </c>
      <c r="G205" s="39"/>
      <c r="H205" s="26"/>
      <c r="J205" s="27" t="s">
        <v>13</v>
      </c>
      <c r="K205" s="26">
        <f>SUM(K204)</f>
        <v>0</v>
      </c>
    </row>
    <row r="206" spans="1:11" x14ac:dyDescent="0.2">
      <c r="A206" s="3"/>
      <c r="B206" s="23" t="s">
        <v>186</v>
      </c>
      <c r="C206" s="56"/>
      <c r="D206" s="25">
        <f>Tableau33[[#This Row],[Colonne3]]</f>
        <v>0</v>
      </c>
      <c r="G206" s="39"/>
      <c r="H206" s="26"/>
      <c r="J206" s="26"/>
      <c r="K206" s="26"/>
    </row>
    <row r="207" spans="1:11" x14ac:dyDescent="0.2">
      <c r="A207" s="3"/>
      <c r="B207" s="9">
        <f>Tableau33[[#This Row],[Colonne1]]</f>
        <v>20262</v>
      </c>
      <c r="C207" s="57" t="str">
        <f>Tableau33[[#This Row],[Colonne2]]</f>
        <v>Pois cassés verts</v>
      </c>
      <c r="D207" s="16">
        <f>Tableau33[[#This Row],[Colonne3]]</f>
        <v>5</v>
      </c>
      <c r="E207" s="16" t="str">
        <f>Tableau33[[#This Row],[Colonne4]]</f>
        <v>kg</v>
      </c>
      <c r="F207" s="16">
        <f>Tableau33[[#This Row],[Colonne5]]</f>
        <v>1</v>
      </c>
      <c r="G207" s="37"/>
      <c r="H207" s="17">
        <f>Tableau33[[#This Row],[Colonne7]]</f>
        <v>15.6</v>
      </c>
      <c r="I207" s="16">
        <f>Tableau33[[#This Row],[Colonne8]]</f>
        <v>5.5</v>
      </c>
      <c r="J207" s="17">
        <f>Tableau33[[#This Row],[Colonne9]]</f>
        <v>16.46</v>
      </c>
      <c r="K207" s="30">
        <f>G207*J207</f>
        <v>0</v>
      </c>
    </row>
    <row r="208" spans="1:11" x14ac:dyDescent="0.2">
      <c r="A208" s="3"/>
      <c r="B208" s="9">
        <f>Tableau33[[#This Row],[Colonne1]]</f>
        <v>20263</v>
      </c>
      <c r="C208" s="57" t="str">
        <f>Tableau33[[#This Row],[Colonne2]]</f>
        <v>Pois chiches</v>
      </c>
      <c r="D208" s="16">
        <f>Tableau33[[#This Row],[Colonne3]]</f>
        <v>5</v>
      </c>
      <c r="E208" s="16" t="str">
        <f>Tableau33[[#This Row],[Colonne4]]</f>
        <v>kg</v>
      </c>
      <c r="F208" s="16">
        <f>Tableau33[[#This Row],[Colonne5]]</f>
        <v>1</v>
      </c>
      <c r="G208" s="37"/>
      <c r="H208" s="17">
        <f>Tableau33[[#This Row],[Colonne7]]</f>
        <v>13.5</v>
      </c>
      <c r="I208" s="16">
        <f>Tableau33[[#This Row],[Colonne8]]</f>
        <v>5.5</v>
      </c>
      <c r="J208" s="17">
        <f>Tableau33[[#This Row],[Colonne9]]</f>
        <v>14.24</v>
      </c>
      <c r="K208" s="30">
        <f>G208*J208</f>
        <v>0</v>
      </c>
    </row>
    <row r="209" spans="1:11" x14ac:dyDescent="0.2">
      <c r="A209" s="3"/>
      <c r="B209" s="4"/>
      <c r="C209" s="56"/>
      <c r="D209" s="25">
        <f>Tableau33[[#This Row],[Colonne3]]</f>
        <v>0</v>
      </c>
      <c r="G209" s="39"/>
      <c r="H209" s="26"/>
      <c r="J209" s="27" t="s">
        <v>13</v>
      </c>
      <c r="K209" s="26">
        <f>SUM(K207:K208)</f>
        <v>0</v>
      </c>
    </row>
    <row r="210" spans="1:11" x14ac:dyDescent="0.2">
      <c r="A210" s="3"/>
      <c r="B210" s="23" t="s">
        <v>189</v>
      </c>
      <c r="C210" s="56"/>
      <c r="D210" s="25">
        <f>Tableau33[[#This Row],[Colonne3]]</f>
        <v>0</v>
      </c>
      <c r="G210" s="39"/>
      <c r="H210" s="26"/>
      <c r="J210" s="26"/>
      <c r="K210" s="26"/>
    </row>
    <row r="211" spans="1:11" x14ac:dyDescent="0.2">
      <c r="A211" s="3"/>
      <c r="B211" s="9">
        <f>Tableau33[[#This Row],[Colonne1]]</f>
        <v>32947</v>
      </c>
      <c r="C211" s="57" t="str">
        <f>Tableau33[[#This Row],[Colonne2]]</f>
        <v>Petit épeautre</v>
      </c>
      <c r="D211" s="16">
        <f>Tableau33[[#This Row],[Colonne3]]</f>
        <v>5</v>
      </c>
      <c r="E211" s="16" t="str">
        <f>Tableau33[[#This Row],[Colonne4]]</f>
        <v>kg</v>
      </c>
      <c r="F211" s="16">
        <f>Tableau33[[#This Row],[Colonne5]]</f>
        <v>1</v>
      </c>
      <c r="G211" s="37"/>
      <c r="H211" s="17">
        <f>Tableau33[[#This Row],[Colonne7]]</f>
        <v>16.7</v>
      </c>
      <c r="I211" s="16">
        <f>Tableau33[[#This Row],[Colonne8]]</f>
        <v>5.5</v>
      </c>
      <c r="J211" s="17">
        <f>Tableau33[[#This Row],[Colonne9]]</f>
        <v>17.62</v>
      </c>
      <c r="K211" s="30">
        <f>G211*J211</f>
        <v>0</v>
      </c>
    </row>
    <row r="212" spans="1:11" x14ac:dyDescent="0.2">
      <c r="A212" s="3"/>
      <c r="B212" s="4"/>
      <c r="C212" s="56"/>
      <c r="D212" s="25">
        <f>Tableau33[[#This Row],[Colonne3]]</f>
        <v>0</v>
      </c>
      <c r="G212" s="39"/>
      <c r="H212" s="26"/>
      <c r="J212" s="27" t="s">
        <v>13</v>
      </c>
      <c r="K212" s="26">
        <f>SUM(K211)</f>
        <v>0</v>
      </c>
    </row>
    <row r="213" spans="1:11" x14ac:dyDescent="0.2">
      <c r="A213" s="3"/>
      <c r="B213" s="23" t="s">
        <v>190</v>
      </c>
      <c r="C213" s="56"/>
      <c r="D213" s="25">
        <f>Tableau33[[#This Row],[Colonne3]]</f>
        <v>0</v>
      </c>
      <c r="G213" s="39"/>
      <c r="H213" s="26"/>
      <c r="J213" s="26"/>
      <c r="K213" s="26"/>
    </row>
    <row r="214" spans="1:11" x14ac:dyDescent="0.2">
      <c r="A214" s="3"/>
      <c r="B214" s="9">
        <f>Tableau33[[#This Row],[Colonne1]]</f>
        <v>20170</v>
      </c>
      <c r="C214" s="57" t="str">
        <f>Tableau33[[#This Row],[Colonne2]]</f>
        <v>Semoule de blé dur complète fine</v>
      </c>
      <c r="D214" s="16">
        <f>Tableau33[[#This Row],[Colonne3]]</f>
        <v>3</v>
      </c>
      <c r="E214" s="16" t="str">
        <f>Tableau33[[#This Row],[Colonne4]]</f>
        <v>kg</v>
      </c>
      <c r="F214" s="16">
        <f>Tableau33[[#This Row],[Colonne5]]</f>
        <v>1</v>
      </c>
      <c r="G214" s="37"/>
      <c r="H214" s="17">
        <f>Tableau33[[#This Row],[Colonne7]]</f>
        <v>5.25</v>
      </c>
      <c r="I214" s="16">
        <f>Tableau33[[#This Row],[Colonne8]]</f>
        <v>5.5</v>
      </c>
      <c r="J214" s="17">
        <f>Tableau33[[#This Row],[Colonne9]]</f>
        <v>5.54</v>
      </c>
      <c r="K214" s="30">
        <f>G214*J214</f>
        <v>0</v>
      </c>
    </row>
    <row r="215" spans="1:11" x14ac:dyDescent="0.2">
      <c r="A215" s="3"/>
      <c r="B215" s="9">
        <f>Tableau33[[#This Row],[Colonne1]]</f>
        <v>22996</v>
      </c>
      <c r="C215" s="57" t="str">
        <f>Tableau33[[#This Row],[Colonne2]]</f>
        <v>Polenta instantanée</v>
      </c>
      <c r="D215" s="16">
        <f>Tableau33[[#This Row],[Colonne3]]</f>
        <v>5</v>
      </c>
      <c r="E215" s="16" t="str">
        <f>Tableau33[[#This Row],[Colonne4]]</f>
        <v>kg</v>
      </c>
      <c r="F215" s="16">
        <f>Tableau33[[#This Row],[Colonne5]]</f>
        <v>1</v>
      </c>
      <c r="G215" s="37"/>
      <c r="H215" s="17">
        <f>Tableau33[[#This Row],[Colonne7]]</f>
        <v>9.4</v>
      </c>
      <c r="I215" s="16">
        <f>Tableau33[[#This Row],[Colonne8]]</f>
        <v>5.5</v>
      </c>
      <c r="J215" s="17">
        <f>Tableau33[[#This Row],[Colonne9]]</f>
        <v>9.92</v>
      </c>
      <c r="K215" s="30">
        <f>G215*J215</f>
        <v>0</v>
      </c>
    </row>
    <row r="216" spans="1:11" x14ac:dyDescent="0.2">
      <c r="A216" s="3"/>
      <c r="B216" s="4"/>
      <c r="C216" s="56"/>
      <c r="D216" s="25">
        <f>Tableau33[[#This Row],[Colonne3]]</f>
        <v>0</v>
      </c>
      <c r="G216" s="39"/>
      <c r="H216" s="26"/>
      <c r="J216" s="27" t="s">
        <v>13</v>
      </c>
      <c r="K216" s="26">
        <f>SUM(K214:K215)</f>
        <v>0</v>
      </c>
    </row>
    <row r="217" spans="1:11" x14ac:dyDescent="0.2">
      <c r="A217" s="3"/>
      <c r="B217" s="23" t="s">
        <v>193</v>
      </c>
      <c r="C217" s="56"/>
      <c r="D217" s="25">
        <f>Tableau33[[#This Row],[Colonne3]]</f>
        <v>0</v>
      </c>
      <c r="G217" s="39"/>
      <c r="H217" s="26"/>
      <c r="J217" s="26"/>
      <c r="K217" s="26"/>
    </row>
    <row r="218" spans="1:11" x14ac:dyDescent="0.2">
      <c r="A218" s="3"/>
      <c r="B218" s="9">
        <f>Tableau33[[#This Row],[Colonne1]]</f>
        <v>27495</v>
      </c>
      <c r="C218" s="57" t="str">
        <f>Tableau33[[#This Row],[Colonne2]]</f>
        <v>filets de maquereaux à la sauce moutarde</v>
      </c>
      <c r="D218" s="16">
        <f>Tableau33[[#This Row],[Colonne3]]</f>
        <v>113</v>
      </c>
      <c r="E218" s="16" t="str">
        <f>Tableau33[[#This Row],[Colonne4]]</f>
        <v>gr</v>
      </c>
      <c r="F218" s="16">
        <f>Tableau33[[#This Row],[Colonne5]]</f>
        <v>11</v>
      </c>
      <c r="G218" s="37"/>
      <c r="H218" s="17">
        <f>Tableau33[[#This Row],[Colonne7]]</f>
        <v>1.93</v>
      </c>
      <c r="I218" s="16">
        <f>Tableau33[[#This Row],[Colonne8]]</f>
        <v>5.5</v>
      </c>
      <c r="J218" s="17">
        <f>Tableau33[[#This Row],[Colonne9]]</f>
        <v>2.04</v>
      </c>
      <c r="K218" s="30">
        <f t="shared" ref="K218:K223" si="11">G218*J218</f>
        <v>0</v>
      </c>
    </row>
    <row r="219" spans="1:11" x14ac:dyDescent="0.2">
      <c r="A219" s="3"/>
      <c r="B219" s="9">
        <f>Tableau33[[#This Row],[Colonne1]]</f>
        <v>28435</v>
      </c>
      <c r="C219" s="57" t="str">
        <f>Tableau33[[#This Row],[Colonne2]]</f>
        <v>filets de maqueraux au vin blanc et aromates</v>
      </c>
      <c r="D219" s="16">
        <f>Tableau33[[#This Row],[Colonne3]]</f>
        <v>118</v>
      </c>
      <c r="E219" s="16" t="str">
        <f>Tableau33[[#This Row],[Colonne4]]</f>
        <v>gr</v>
      </c>
      <c r="F219" s="16">
        <f>Tableau33[[#This Row],[Colonne5]]</f>
        <v>11</v>
      </c>
      <c r="G219" s="37"/>
      <c r="H219" s="17">
        <f>Tableau33[[#This Row],[Colonne7]]</f>
        <v>1.93</v>
      </c>
      <c r="I219" s="16">
        <f>Tableau33[[#This Row],[Colonne8]]</f>
        <v>5.5</v>
      </c>
      <c r="J219" s="17">
        <f>Tableau33[[#This Row],[Colonne9]]</f>
        <v>2.04</v>
      </c>
      <c r="K219" s="30">
        <f t="shared" si="11"/>
        <v>0</v>
      </c>
    </row>
    <row r="220" spans="1:11" x14ac:dyDescent="0.2">
      <c r="A220" s="3"/>
      <c r="B220" s="9">
        <f>Tableau33[[#This Row],[Colonne1]]</f>
        <v>26552</v>
      </c>
      <c r="C220" s="57" t="str">
        <f>Tableau33[[#This Row],[Colonne2]]</f>
        <v>Saumon au naturel</v>
      </c>
      <c r="D220" s="16">
        <f>Tableau33[[#This Row],[Colonne3]]</f>
        <v>93</v>
      </c>
      <c r="E220" s="16" t="str">
        <f>Tableau33[[#This Row],[Colonne4]]</f>
        <v>gr</v>
      </c>
      <c r="F220" s="16">
        <f>Tableau33[[#This Row],[Colonne5]]</f>
        <v>16</v>
      </c>
      <c r="G220" s="37"/>
      <c r="H220" s="17">
        <f>Tableau33[[#This Row],[Colonne7]]</f>
        <v>4.4800000000000004</v>
      </c>
      <c r="I220" s="16">
        <f>Tableau33[[#This Row],[Colonne8]]</f>
        <v>5.5</v>
      </c>
      <c r="J220" s="17">
        <f>Tableau33[[#This Row],[Colonne9]]</f>
        <v>4.7300000000000004</v>
      </c>
      <c r="K220" s="30">
        <f t="shared" si="11"/>
        <v>0</v>
      </c>
    </row>
    <row r="221" spans="1:11" x14ac:dyDescent="0.2">
      <c r="A221" s="3"/>
      <c r="B221" s="9">
        <f>Tableau33[[#This Row],[Colonne1]]</f>
        <v>30632</v>
      </c>
      <c r="C221" s="57" t="str">
        <f>Tableau33[[#This Row],[Colonne2]]</f>
        <v>Filet de truite aux trois huiles</v>
      </c>
      <c r="D221" s="16">
        <f>Tableau33[[#This Row],[Colonne3]]</f>
        <v>130</v>
      </c>
      <c r="E221" s="16" t="str">
        <f>Tableau33[[#This Row],[Colonne4]]</f>
        <v>gr</v>
      </c>
      <c r="F221" s="16">
        <f>Tableau33[[#This Row],[Colonne5]]</f>
        <v>13</v>
      </c>
      <c r="G221" s="37"/>
      <c r="H221" s="17">
        <f>Tableau33[[#This Row],[Colonne7]]</f>
        <v>3.95</v>
      </c>
      <c r="I221" s="16">
        <f>Tableau33[[#This Row],[Colonne8]]</f>
        <v>5.5</v>
      </c>
      <c r="J221" s="17">
        <f>Tableau33[[#This Row],[Colonne9]]</f>
        <v>4.17</v>
      </c>
      <c r="K221" s="30">
        <f t="shared" si="11"/>
        <v>0</v>
      </c>
    </row>
    <row r="222" spans="1:11" x14ac:dyDescent="0.2">
      <c r="A222" s="3"/>
      <c r="B222" s="9">
        <f>Tableau33[[#This Row],[Colonne1]]</f>
        <v>27280</v>
      </c>
      <c r="C222" s="57" t="str">
        <f>Tableau33[[#This Row],[Colonne2]]</f>
        <v>filets de sardines à la sauce citronnée</v>
      </c>
      <c r="D222" s="16">
        <f>Tableau33[[#This Row],[Colonne3]]</f>
        <v>90</v>
      </c>
      <c r="E222" s="16" t="str">
        <f>Tableau33[[#This Row],[Colonne4]]</f>
        <v>gr</v>
      </c>
      <c r="F222" s="16">
        <f>Tableau33[[#This Row],[Colonne5]]</f>
        <v>17</v>
      </c>
      <c r="G222" s="37"/>
      <c r="H222" s="17">
        <f>Tableau33[[#This Row],[Colonne7]]</f>
        <v>2.2200000000000002</v>
      </c>
      <c r="I222" s="16">
        <f>Tableau33[[#This Row],[Colonne8]]</f>
        <v>5.5</v>
      </c>
      <c r="J222" s="17">
        <f>Tableau33[[#This Row],[Colonne9]]</f>
        <v>2.34</v>
      </c>
      <c r="K222" s="30">
        <f t="shared" si="11"/>
        <v>0</v>
      </c>
    </row>
    <row r="223" spans="1:11" x14ac:dyDescent="0.2">
      <c r="A223" s="3"/>
      <c r="B223" s="9">
        <f>Tableau33[[#This Row],[Colonne1]]</f>
        <v>25325</v>
      </c>
      <c r="C223" s="57" t="str">
        <f>Tableau33[[#This Row],[Colonne2]]</f>
        <v>filets de sardines à l'huile d'olive</v>
      </c>
      <c r="D223" s="16">
        <f>Tableau33[[#This Row],[Colonne3]]</f>
        <v>100</v>
      </c>
      <c r="E223" s="16" t="str">
        <f>Tableau33[[#This Row],[Colonne4]]</f>
        <v>gr</v>
      </c>
      <c r="F223" s="16">
        <f>Tableau33[[#This Row],[Colonne5]]</f>
        <v>17</v>
      </c>
      <c r="G223" s="37"/>
      <c r="H223" s="17">
        <f>Tableau33[[#This Row],[Colonne7]]</f>
        <v>2.2200000000000002</v>
      </c>
      <c r="I223" s="16">
        <f>Tableau33[[#This Row],[Colonne8]]</f>
        <v>5.5</v>
      </c>
      <c r="J223" s="17">
        <f>Tableau33[[#This Row],[Colonne9]]</f>
        <v>2.34</v>
      </c>
      <c r="K223" s="30">
        <f t="shared" si="11"/>
        <v>0</v>
      </c>
    </row>
    <row r="224" spans="1:11" x14ac:dyDescent="0.2">
      <c r="A224" s="3"/>
      <c r="B224" s="4"/>
      <c r="C224" s="56"/>
      <c r="D224" s="25">
        <f>Tableau33[[#This Row],[Colonne3]]</f>
        <v>0</v>
      </c>
      <c r="G224" s="39"/>
      <c r="H224" s="26"/>
      <c r="J224" s="27" t="s">
        <v>13</v>
      </c>
      <c r="K224" s="26">
        <f>SUM(K218:K223)</f>
        <v>0</v>
      </c>
    </row>
    <row r="225" spans="1:11" x14ac:dyDescent="0.2">
      <c r="A225" s="3"/>
      <c r="B225" s="23" t="s">
        <v>200</v>
      </c>
      <c r="C225" s="56"/>
      <c r="D225" s="25">
        <f>Tableau33[[#This Row],[Colonne3]]</f>
        <v>0</v>
      </c>
      <c r="G225" s="39"/>
      <c r="H225" s="26"/>
      <c r="J225" s="26"/>
      <c r="K225" s="26"/>
    </row>
    <row r="226" spans="1:11" x14ac:dyDescent="0.2">
      <c r="A226" s="3"/>
      <c r="B226" s="9">
        <f>Tableau33[[#This Row],[Colonne1]]</f>
        <v>29187</v>
      </c>
      <c r="C226" s="57" t="str">
        <f>Tableau33[[#This Row],[Colonne2]]</f>
        <v>Bâtonnets d'oreille</v>
      </c>
      <c r="D226" s="16">
        <f>Tableau33[[#This Row],[Colonne3]]</f>
        <v>200</v>
      </c>
      <c r="E226" s="16" t="str">
        <f>Tableau33[[#This Row],[Colonne4]]</f>
        <v>Pièces</v>
      </c>
      <c r="F226" s="16">
        <f>Tableau33[[#This Row],[Colonne5]]</f>
        <v>12</v>
      </c>
      <c r="G226" s="37"/>
      <c r="H226" s="17">
        <f>Tableau33[[#This Row],[Colonne7]]</f>
        <v>1.48</v>
      </c>
      <c r="I226" s="16">
        <f>Tableau33[[#This Row],[Colonne8]]</f>
        <v>20</v>
      </c>
      <c r="J226" s="17">
        <f>Tableau33[[#This Row],[Colonne9]]</f>
        <v>1.78</v>
      </c>
      <c r="K226" s="30">
        <f t="shared" ref="K226:K244" si="12">G226*J226</f>
        <v>0</v>
      </c>
    </row>
    <row r="227" spans="1:11" x14ac:dyDescent="0.2">
      <c r="A227" s="3"/>
      <c r="B227" s="9">
        <f>Tableau33[[#This Row],[Colonne1]]</f>
        <v>32832</v>
      </c>
      <c r="C227" s="57" t="str">
        <f>Tableau33[[#This Row],[Colonne2]]</f>
        <v>Savon vert de Marseille (sans huile de palme)</v>
      </c>
      <c r="D227" s="16">
        <f>Tableau33[[#This Row],[Colonne3]]</f>
        <v>300</v>
      </c>
      <c r="E227" s="16" t="str">
        <f>Tableau33[[#This Row],[Colonne4]]</f>
        <v>gr</v>
      </c>
      <c r="F227" s="16">
        <f>Tableau33[[#This Row],[Colonne5]]</f>
        <v>10</v>
      </c>
      <c r="G227" s="37"/>
      <c r="H227" s="17">
        <f>Tableau33[[#This Row],[Colonne7]]</f>
        <v>1.68</v>
      </c>
      <c r="I227" s="16">
        <f>Tableau33[[#This Row],[Colonne8]]</f>
        <v>20</v>
      </c>
      <c r="J227" s="17">
        <f>Tableau33[[#This Row],[Colonne9]]</f>
        <v>2.02</v>
      </c>
      <c r="K227" s="30">
        <f t="shared" si="12"/>
        <v>0</v>
      </c>
    </row>
    <row r="228" spans="1:11" x14ac:dyDescent="0.2">
      <c r="A228" s="3"/>
      <c r="B228" s="9">
        <f>Tableau33[[#This Row],[Colonne1]]</f>
        <v>30991</v>
      </c>
      <c r="C228" s="57" t="str">
        <f>Tableau33[[#This Row],[Colonne2]]</f>
        <v>Shampooing douche argile verveine</v>
      </c>
      <c r="D228" s="16">
        <f>Tableau33[[#This Row],[Colonne3]]</f>
        <v>1</v>
      </c>
      <c r="E228" s="16" t="str">
        <f>Tableau33[[#This Row],[Colonne4]]</f>
        <v>l</v>
      </c>
      <c r="F228" s="16">
        <f>Tableau33[[#This Row],[Colonne5]]</f>
        <v>6</v>
      </c>
      <c r="G228" s="37"/>
      <c r="H228" s="17">
        <f>Tableau33[[#This Row],[Colonne7]]</f>
        <v>6.73</v>
      </c>
      <c r="I228" s="16">
        <f>Tableau33[[#This Row],[Colonne8]]</f>
        <v>20</v>
      </c>
      <c r="J228" s="17">
        <f>Tableau33[[#This Row],[Colonne9]]</f>
        <v>8.08</v>
      </c>
      <c r="K228" s="30">
        <f t="shared" si="12"/>
        <v>0</v>
      </c>
    </row>
    <row r="229" spans="1:11" x14ac:dyDescent="0.2">
      <c r="A229" s="3"/>
      <c r="B229" s="9">
        <f>Tableau33[[#This Row],[Colonne1]]</f>
        <v>24171</v>
      </c>
      <c r="C229" s="57" t="str">
        <f>Tableau33[[#This Row],[Colonne2]]</f>
        <v>shampooing douche miel pamplemousse</v>
      </c>
      <c r="D229" s="16">
        <f>Tableau33[[#This Row],[Colonne3]]</f>
        <v>1</v>
      </c>
      <c r="E229" s="16" t="str">
        <f>Tableau33[[#This Row],[Colonne4]]</f>
        <v>l</v>
      </c>
      <c r="F229" s="16">
        <f>Tableau33[[#This Row],[Colonne5]]</f>
        <v>6</v>
      </c>
      <c r="G229" s="37"/>
      <c r="H229" s="17">
        <f>Tableau33[[#This Row],[Colonne7]]</f>
        <v>6.73</v>
      </c>
      <c r="I229" s="16">
        <f>Tableau33[[#This Row],[Colonne8]]</f>
        <v>20</v>
      </c>
      <c r="J229" s="17">
        <f>Tableau33[[#This Row],[Colonne9]]</f>
        <v>8.08</v>
      </c>
      <c r="K229" s="30">
        <f t="shared" si="12"/>
        <v>0</v>
      </c>
    </row>
    <row r="230" spans="1:11" x14ac:dyDescent="0.2">
      <c r="A230" s="3"/>
      <c r="B230" s="9">
        <f>Tableau33[[#This Row],[Colonne1]]</f>
        <v>21463</v>
      </c>
      <c r="C230" s="57" t="str">
        <f>Tableau33[[#This Row],[Colonne2]]</f>
        <v>shampooing douche olive lavandin</v>
      </c>
      <c r="D230" s="16">
        <f>Tableau33[[#This Row],[Colonne3]]</f>
        <v>1</v>
      </c>
      <c r="E230" s="16" t="str">
        <f>Tableau33[[#This Row],[Colonne4]]</f>
        <v>l</v>
      </c>
      <c r="F230" s="16">
        <f>Tableau33[[#This Row],[Colonne5]]</f>
        <v>6</v>
      </c>
      <c r="G230" s="37"/>
      <c r="H230" s="17">
        <f>Tableau33[[#This Row],[Colonne7]]</f>
        <v>6.73</v>
      </c>
      <c r="I230" s="16">
        <f>Tableau33[[#This Row],[Colonne8]]</f>
        <v>20</v>
      </c>
      <c r="J230" s="17">
        <f>Tableau33[[#This Row],[Colonne9]]</f>
        <v>8.08</v>
      </c>
      <c r="K230" s="30">
        <f t="shared" si="12"/>
        <v>0</v>
      </c>
    </row>
    <row r="231" spans="1:11" x14ac:dyDescent="0.2">
      <c r="A231" s="3"/>
      <c r="B231" s="9">
        <f>Tableau33[[#This Row],[Colonne1]]</f>
        <v>20707</v>
      </c>
      <c r="C231" s="57" t="str">
        <f>Tableau33[[#This Row],[Colonne2]]</f>
        <v>savon main lavande</v>
      </c>
      <c r="D231" s="16">
        <f>Tableau33[[#This Row],[Colonne3]]</f>
        <v>1</v>
      </c>
      <c r="E231" s="16" t="str">
        <f>Tableau33[[#This Row],[Colonne4]]</f>
        <v>l</v>
      </c>
      <c r="F231" s="16">
        <f>Tableau33[[#This Row],[Colonne5]]</f>
        <v>6</v>
      </c>
      <c r="G231" s="37"/>
      <c r="H231" s="17">
        <f>Tableau33[[#This Row],[Colonne7]]</f>
        <v>6.09</v>
      </c>
      <c r="I231" s="16">
        <f>Tableau33[[#This Row],[Colonne8]]</f>
        <v>20</v>
      </c>
      <c r="J231" s="17">
        <f>Tableau33[[#This Row],[Colonne9]]</f>
        <v>7.31</v>
      </c>
      <c r="K231" s="30">
        <f t="shared" si="12"/>
        <v>0</v>
      </c>
    </row>
    <row r="232" spans="1:11" x14ac:dyDescent="0.2">
      <c r="A232" s="3"/>
      <c r="B232" s="9">
        <f>Tableau33[[#This Row],[Colonne1]]</f>
        <v>33161</v>
      </c>
      <c r="C232" s="57" t="str">
        <f>Tableau33[[#This Row],[Colonne2]]</f>
        <v>Extrait de pépin de pamplemousse</v>
      </c>
      <c r="D232" s="16">
        <f>Tableau33[[#This Row],[Colonne3]]</f>
        <v>50</v>
      </c>
      <c r="E232" s="16" t="str">
        <f>Tableau33[[#This Row],[Colonne4]]</f>
        <v>ml</v>
      </c>
      <c r="F232" s="16">
        <f>Tableau33[[#This Row],[Colonne5]]</f>
        <v>1</v>
      </c>
      <c r="G232" s="37"/>
      <c r="H232" s="17">
        <f>Tableau33[[#This Row],[Colonne7]]</f>
        <v>7.37</v>
      </c>
      <c r="I232" s="16">
        <f>Tableau33[[#This Row],[Colonne8]]</f>
        <v>5.5</v>
      </c>
      <c r="J232" s="17">
        <f>Tableau33[[#This Row],[Colonne9]]</f>
        <v>7.78</v>
      </c>
      <c r="K232" s="30">
        <f t="shared" si="12"/>
        <v>0</v>
      </c>
    </row>
    <row r="233" spans="1:11" x14ac:dyDescent="0.2">
      <c r="A233" s="3"/>
      <c r="B233" s="9">
        <f>Tableau33[[#This Row],[Colonne1]]</f>
        <v>25817</v>
      </c>
      <c r="C233" s="57" t="str">
        <f>Tableau33[[#This Row],[Colonne2]]</f>
        <v>Savon vert d'Alep</v>
      </c>
      <c r="D233" s="16">
        <f>Tableau33[[#This Row],[Colonne3]]</f>
        <v>200</v>
      </c>
      <c r="E233" s="16" t="str">
        <f>Tableau33[[#This Row],[Colonne4]]</f>
        <v>gr</v>
      </c>
      <c r="F233" s="16">
        <f>Tableau33[[#This Row],[Colonne5]]</f>
        <v>12</v>
      </c>
      <c r="G233" s="37"/>
      <c r="H233" s="17">
        <f>Tableau33[[#This Row],[Colonne7]]</f>
        <v>4.0199999999999996</v>
      </c>
      <c r="I233" s="16">
        <f>Tableau33[[#This Row],[Colonne8]]</f>
        <v>20</v>
      </c>
      <c r="J233" s="17">
        <f>Tableau33[[#This Row],[Colonne9]]</f>
        <v>4.82</v>
      </c>
      <c r="K233" s="30">
        <f t="shared" si="12"/>
        <v>0</v>
      </c>
    </row>
    <row r="234" spans="1:11" x14ac:dyDescent="0.2">
      <c r="A234" s="3"/>
      <c r="B234" s="9">
        <f>Tableau33[[#This Row],[Colonne1]]</f>
        <v>22276</v>
      </c>
      <c r="C234" s="57" t="str">
        <f>Tableau33[[#This Row],[Colonne2]]</f>
        <v>Dentifrice enfants à la fraise</v>
      </c>
      <c r="D234" s="16">
        <f>Tableau33[[#This Row],[Colonne3]]</f>
        <v>75</v>
      </c>
      <c r="E234" s="16" t="str">
        <f>Tableau33[[#This Row],[Colonne4]]</f>
        <v>ml</v>
      </c>
      <c r="F234" s="16">
        <f>Tableau33[[#This Row],[Colonne5]]</f>
        <v>12</v>
      </c>
      <c r="G234" s="37"/>
      <c r="H234" s="17">
        <f>Tableau33[[#This Row],[Colonne7]]</f>
        <v>3.65</v>
      </c>
      <c r="I234" s="16">
        <f>Tableau33[[#This Row],[Colonne8]]</f>
        <v>20</v>
      </c>
      <c r="J234" s="17">
        <f>Tableau33[[#This Row],[Colonne9]]</f>
        <v>4.38</v>
      </c>
      <c r="K234" s="30">
        <f t="shared" si="12"/>
        <v>0</v>
      </c>
    </row>
    <row r="235" spans="1:11" x14ac:dyDescent="0.2">
      <c r="A235" s="3"/>
      <c r="B235" s="9">
        <f>Tableau33[[#This Row],[Colonne1]]</f>
        <v>29001</v>
      </c>
      <c r="C235" s="57" t="str">
        <f>Tableau33[[#This Row],[Colonne2]]</f>
        <v>brosse à dents naturel mi-dure</v>
      </c>
      <c r="D235" s="16">
        <f>Tableau33[[#This Row],[Colonne3]]</f>
        <v>1</v>
      </c>
      <c r="E235" s="16" t="str">
        <f>Tableau33[[#This Row],[Colonne4]]</f>
        <v>Pièce</v>
      </c>
      <c r="F235" s="16">
        <f>Tableau33[[#This Row],[Colonne5]]</f>
        <v>6</v>
      </c>
      <c r="G235" s="37"/>
      <c r="H235" s="17">
        <f>Tableau33[[#This Row],[Colonne7]]</f>
        <v>1.21</v>
      </c>
      <c r="I235" s="16">
        <f>Tableau33[[#This Row],[Colonne8]]</f>
        <v>20</v>
      </c>
      <c r="J235" s="17">
        <f>Tableau33[[#This Row],[Colonne9]]</f>
        <v>1.45</v>
      </c>
      <c r="K235" s="30">
        <f t="shared" si="12"/>
        <v>0</v>
      </c>
    </row>
    <row r="236" spans="1:11" x14ac:dyDescent="0.2">
      <c r="A236" s="3"/>
      <c r="B236" s="9">
        <f>Tableau33[[#This Row],[Colonne1]]</f>
        <v>29007</v>
      </c>
      <c r="C236" s="57" t="str">
        <f>Tableau33[[#This Row],[Colonne2]]</f>
        <v>brosse à dents naturel mi-dure (3 têtes) - Recharge</v>
      </c>
      <c r="D236" s="16">
        <f>Tableau33[[#This Row],[Colonne3]]</f>
        <v>1</v>
      </c>
      <c r="E236" s="16" t="str">
        <f>Tableau33[[#This Row],[Colonne4]]</f>
        <v>Pièce</v>
      </c>
      <c r="F236" s="16">
        <f>Tableau33[[#This Row],[Colonne5]]</f>
        <v>6</v>
      </c>
      <c r="G236" s="37"/>
      <c r="H236" s="17">
        <f>Tableau33[[#This Row],[Colonne7]]</f>
        <v>1.7</v>
      </c>
      <c r="I236" s="16">
        <f>Tableau33[[#This Row],[Colonne8]]</f>
        <v>20</v>
      </c>
      <c r="J236" s="17">
        <f>Tableau33[[#This Row],[Colonne9]]</f>
        <v>2.04</v>
      </c>
      <c r="K236" s="30">
        <f t="shared" si="12"/>
        <v>0</v>
      </c>
    </row>
    <row r="237" spans="1:11" x14ac:dyDescent="0.2">
      <c r="A237" s="3"/>
      <c r="B237" s="9">
        <f>Tableau33[[#This Row],[Colonne1]]</f>
        <v>29002</v>
      </c>
      <c r="C237" s="57" t="str">
        <f>Tableau33[[#This Row],[Colonne2]]</f>
        <v>brosse à dents naturel souple</v>
      </c>
      <c r="D237" s="16">
        <f>Tableau33[[#This Row],[Colonne3]]</f>
        <v>1</v>
      </c>
      <c r="E237" s="16" t="str">
        <f>Tableau33[[#This Row],[Colonne4]]</f>
        <v>Pièce</v>
      </c>
      <c r="F237" s="16">
        <f>Tableau33[[#This Row],[Colonne5]]</f>
        <v>6</v>
      </c>
      <c r="G237" s="37"/>
      <c r="H237" s="17">
        <f>Tableau33[[#This Row],[Colonne7]]</f>
        <v>1.21</v>
      </c>
      <c r="I237" s="16">
        <f>Tableau33[[#This Row],[Colonne8]]</f>
        <v>20</v>
      </c>
      <c r="J237" s="17">
        <f>Tableau33[[#This Row],[Colonne9]]</f>
        <v>1.45</v>
      </c>
      <c r="K237" s="30">
        <f t="shared" si="12"/>
        <v>0</v>
      </c>
    </row>
    <row r="238" spans="1:11" x14ac:dyDescent="0.2">
      <c r="A238" s="3"/>
      <c r="B238" s="9">
        <f>Tableau33[[#This Row],[Colonne1]]</f>
        <v>29008</v>
      </c>
      <c r="C238" s="57" t="str">
        <f>Tableau33[[#This Row],[Colonne2]]</f>
        <v>brosse à dents naturel souple (3 têtes) - Recharge</v>
      </c>
      <c r="D238" s="16">
        <f>Tableau33[[#This Row],[Colonne3]]</f>
        <v>1</v>
      </c>
      <c r="E238" s="16" t="str">
        <f>Tableau33[[#This Row],[Colonne4]]</f>
        <v>Pièce</v>
      </c>
      <c r="F238" s="16">
        <f>Tableau33[[#This Row],[Colonne5]]</f>
        <v>6</v>
      </c>
      <c r="G238" s="37"/>
      <c r="H238" s="17">
        <f>Tableau33[[#This Row],[Colonne7]]</f>
        <v>1.7</v>
      </c>
      <c r="I238" s="16">
        <f>Tableau33[[#This Row],[Colonne8]]</f>
        <v>20</v>
      </c>
      <c r="J238" s="17">
        <f>Tableau33[[#This Row],[Colonne9]]</f>
        <v>2.04</v>
      </c>
      <c r="K238" s="30">
        <f t="shared" si="12"/>
        <v>0</v>
      </c>
    </row>
    <row r="239" spans="1:11" x14ac:dyDescent="0.2">
      <c r="A239" s="3"/>
      <c r="B239" s="9">
        <f>Tableau33[[#This Row],[Colonne1]]</f>
        <v>31335</v>
      </c>
      <c r="C239" s="57" t="str">
        <f>Tableau33[[#This Row],[Colonne2]]</f>
        <v>brosse à dents nylon médium-soft junior</v>
      </c>
      <c r="D239" s="16">
        <f>Tableau33[[#This Row],[Colonne3]]</f>
        <v>1</v>
      </c>
      <c r="E239" s="16" t="str">
        <f>Tableau33[[#This Row],[Colonne4]]</f>
        <v>Pièce</v>
      </c>
      <c r="F239" s="16">
        <f>Tableau33[[#This Row],[Colonne5]]</f>
        <v>6</v>
      </c>
      <c r="G239" s="37"/>
      <c r="H239" s="17">
        <f>Tableau33[[#This Row],[Colonne7]]</f>
        <v>1.04</v>
      </c>
      <c r="I239" s="16">
        <f>Tableau33[[#This Row],[Colonne8]]</f>
        <v>20</v>
      </c>
      <c r="J239" s="17">
        <f>Tableau33[[#This Row],[Colonne9]]</f>
        <v>1.25</v>
      </c>
      <c r="K239" s="30">
        <f t="shared" si="12"/>
        <v>0</v>
      </c>
    </row>
    <row r="240" spans="1:11" x14ac:dyDescent="0.2">
      <c r="A240" s="3"/>
      <c r="B240" s="9">
        <f>Tableau33[[#This Row],[Colonne1]]</f>
        <v>31449</v>
      </c>
      <c r="C240" s="57" t="str">
        <f>Tableau33[[#This Row],[Colonne2]]</f>
        <v>brosse à dents nylon médium-soft junior - Recharge</v>
      </c>
      <c r="D240" s="16">
        <f>Tableau33[[#This Row],[Colonne3]]</f>
        <v>1</v>
      </c>
      <c r="E240" s="16" t="str">
        <f>Tableau33[[#This Row],[Colonne4]]</f>
        <v>Pièce</v>
      </c>
      <c r="F240" s="16">
        <f>Tableau33[[#This Row],[Colonne5]]</f>
        <v>6</v>
      </c>
      <c r="G240" s="37"/>
      <c r="H240" s="17">
        <f>Tableau33[[#This Row],[Colonne7]]</f>
        <v>1.42</v>
      </c>
      <c r="I240" s="16">
        <f>Tableau33[[#This Row],[Colonne8]]</f>
        <v>20</v>
      </c>
      <c r="J240" s="17">
        <f>Tableau33[[#This Row],[Colonne9]]</f>
        <v>1.7</v>
      </c>
      <c r="K240" s="30">
        <f t="shared" si="12"/>
        <v>0</v>
      </c>
    </row>
    <row r="241" spans="1:11" x14ac:dyDescent="0.2">
      <c r="A241" s="3"/>
      <c r="B241" s="9">
        <f>Tableau33[[#This Row],[Colonne1]]</f>
        <v>29003</v>
      </c>
      <c r="C241" s="57" t="str">
        <f>Tableau33[[#This Row],[Colonne2]]</f>
        <v>brosse à dents nylon mi-dure</v>
      </c>
      <c r="D241" s="16">
        <f>Tableau33[[#This Row],[Colonne3]]</f>
        <v>1</v>
      </c>
      <c r="E241" s="16" t="str">
        <f>Tableau33[[#This Row],[Colonne4]]</f>
        <v>Pièce</v>
      </c>
      <c r="F241" s="16">
        <f>Tableau33[[#This Row],[Colonne5]]</f>
        <v>6</v>
      </c>
      <c r="G241" s="37"/>
      <c r="H241" s="17">
        <f>Tableau33[[#This Row],[Colonne7]]</f>
        <v>1.17</v>
      </c>
      <c r="I241" s="16">
        <f>Tableau33[[#This Row],[Colonne8]]</f>
        <v>20</v>
      </c>
      <c r="J241" s="17">
        <f>Tableau33[[#This Row],[Colonne9]]</f>
        <v>1.4</v>
      </c>
      <c r="K241" s="30">
        <f t="shared" si="12"/>
        <v>0</v>
      </c>
    </row>
    <row r="242" spans="1:11" x14ac:dyDescent="0.2">
      <c r="A242" s="3"/>
      <c r="B242" s="9">
        <f>Tableau33[[#This Row],[Colonne1]]</f>
        <v>29009</v>
      </c>
      <c r="C242" s="57" t="str">
        <f>Tableau33[[#This Row],[Colonne2]]</f>
        <v>brosse à dents nylon mi-dure - Recharge</v>
      </c>
      <c r="D242" s="16">
        <f>Tableau33[[#This Row],[Colonne3]]</f>
        <v>1</v>
      </c>
      <c r="E242" s="16" t="str">
        <f>Tableau33[[#This Row],[Colonne4]]</f>
        <v>Pièce</v>
      </c>
      <c r="F242" s="16">
        <f>Tableau33[[#This Row],[Colonne5]]</f>
        <v>6</v>
      </c>
      <c r="G242" s="37"/>
      <c r="H242" s="17">
        <f>Tableau33[[#This Row],[Colonne7]]</f>
        <v>1.5</v>
      </c>
      <c r="I242" s="16">
        <f>Tableau33[[#This Row],[Colonne8]]</f>
        <v>20</v>
      </c>
      <c r="J242" s="17">
        <f>Tableau33[[#This Row],[Colonne9]]</f>
        <v>1.8</v>
      </c>
      <c r="K242" s="30">
        <f t="shared" si="12"/>
        <v>0</v>
      </c>
    </row>
    <row r="243" spans="1:11" x14ac:dyDescent="0.2">
      <c r="A243" s="3"/>
      <c r="B243" s="9">
        <f>Tableau33[[#This Row],[Colonne1]]</f>
        <v>29005</v>
      </c>
      <c r="C243" s="57" t="str">
        <f>Tableau33[[#This Row],[Colonne2]]</f>
        <v>brosse à dents nylon souple</v>
      </c>
      <c r="D243" s="16">
        <f>Tableau33[[#This Row],[Colonne3]]</f>
        <v>1</v>
      </c>
      <c r="E243" s="16" t="str">
        <f>Tableau33[[#This Row],[Colonne4]]</f>
        <v>Pièce</v>
      </c>
      <c r="F243" s="16">
        <f>Tableau33[[#This Row],[Colonne5]]</f>
        <v>6</v>
      </c>
      <c r="G243" s="37"/>
      <c r="H243" s="17">
        <f>Tableau33[[#This Row],[Colonne7]]</f>
        <v>1.17</v>
      </c>
      <c r="I243" s="16">
        <f>Tableau33[[#This Row],[Colonne8]]</f>
        <v>20</v>
      </c>
      <c r="J243" s="17">
        <f>Tableau33[[#This Row],[Colonne9]]</f>
        <v>1.4</v>
      </c>
      <c r="K243" s="30">
        <f t="shared" si="12"/>
        <v>0</v>
      </c>
    </row>
    <row r="244" spans="1:11" x14ac:dyDescent="0.2">
      <c r="A244" s="3"/>
      <c r="B244" s="9">
        <f>Tableau33[[#This Row],[Colonne1]]</f>
        <v>29010</v>
      </c>
      <c r="C244" s="57" t="str">
        <f>Tableau33[[#This Row],[Colonne2]]</f>
        <v>brosse à dents nylon souple - Recharge</v>
      </c>
      <c r="D244" s="16">
        <f>Tableau33[[#This Row],[Colonne3]]</f>
        <v>1</v>
      </c>
      <c r="E244" s="16" t="str">
        <f>Tableau33[[#This Row],[Colonne4]]</f>
        <v>Pièce</v>
      </c>
      <c r="F244" s="16">
        <f>Tableau33[[#This Row],[Colonne5]]</f>
        <v>6</v>
      </c>
      <c r="G244" s="37"/>
      <c r="H244" s="17">
        <f>Tableau33[[#This Row],[Colonne7]]</f>
        <v>1.5</v>
      </c>
      <c r="I244" s="16">
        <f>Tableau33[[#This Row],[Colonne8]]</f>
        <v>20</v>
      </c>
      <c r="J244" s="17">
        <f>Tableau33[[#This Row],[Colonne9]]</f>
        <v>1.8</v>
      </c>
      <c r="K244" s="30">
        <f t="shared" si="12"/>
        <v>0</v>
      </c>
    </row>
    <row r="245" spans="1:11" x14ac:dyDescent="0.2">
      <c r="A245" s="3"/>
      <c r="B245" s="4"/>
      <c r="C245" s="56"/>
      <c r="D245" s="25">
        <f>Tableau33[[#This Row],[Colonne3]]</f>
        <v>0</v>
      </c>
      <c r="G245" s="39"/>
      <c r="H245" s="26"/>
      <c r="J245" s="27" t="s">
        <v>13</v>
      </c>
      <c r="K245" s="26">
        <f>SUM(K226:K243)</f>
        <v>0</v>
      </c>
    </row>
    <row r="246" spans="1:11" x14ac:dyDescent="0.2">
      <c r="A246" s="3"/>
      <c r="B246" s="23" t="s">
        <v>222</v>
      </c>
      <c r="C246" s="56"/>
      <c r="D246" s="25">
        <f>Tableau33[[#This Row],[Colonne3]]</f>
        <v>0</v>
      </c>
      <c r="G246" s="39"/>
      <c r="H246" s="26"/>
      <c r="J246" s="26"/>
      <c r="K246" s="26"/>
    </row>
    <row r="247" spans="1:11" x14ac:dyDescent="0.2">
      <c r="A247" s="3"/>
      <c r="B247" s="9">
        <f>Tableau33[[#This Row],[Colonne1]]</f>
        <v>30094</v>
      </c>
      <c r="C247" s="57" t="str">
        <f>Tableau33[[#This Row],[Colonne2]]</f>
        <v>Rouleaux papier toilette éco naturel</v>
      </c>
      <c r="D247" s="16">
        <f>Tableau33[[#This Row],[Colonne3]]</f>
        <v>12</v>
      </c>
      <c r="E247" s="16" t="str">
        <f>Tableau33[[#This Row],[Colonne4]]</f>
        <v>Roul.</v>
      </c>
      <c r="F247" s="16">
        <f>Tableau33[[#This Row],[Colonne5]]</f>
        <v>8</v>
      </c>
      <c r="G247" s="37"/>
      <c r="H247" s="17">
        <f>Tableau33[[#This Row],[Colonne7]]</f>
        <v>2.17</v>
      </c>
      <c r="I247" s="16">
        <f>Tableau33[[#This Row],[Colonne8]]</f>
        <v>20</v>
      </c>
      <c r="J247" s="17">
        <f>Tableau33[[#This Row],[Colonne9]]</f>
        <v>2.6</v>
      </c>
      <c r="K247" s="30">
        <f>G247*J247</f>
        <v>0</v>
      </c>
    </row>
    <row r="248" spans="1:11" x14ac:dyDescent="0.2">
      <c r="A248" s="3"/>
      <c r="B248" s="9">
        <f>Tableau33[[#This Row],[Colonne1]]</f>
        <v>28483</v>
      </c>
      <c r="C248" s="57" t="str">
        <f>Tableau33[[#This Row],[Colonne2]]</f>
        <v>rouleaux papier essuie-tout</v>
      </c>
      <c r="D248" s="16">
        <f>Tableau33[[#This Row],[Colonne3]]</f>
        <v>2</v>
      </c>
      <c r="E248" s="16" t="str">
        <f>Tableau33[[#This Row],[Colonne4]]</f>
        <v>Roul.</v>
      </c>
      <c r="F248" s="16">
        <f>Tableau33[[#This Row],[Colonne5]]</f>
        <v>12</v>
      </c>
      <c r="G248" s="37"/>
      <c r="H248" s="17">
        <f>Tableau33[[#This Row],[Colonne7]]</f>
        <v>0.72</v>
      </c>
      <c r="I248" s="16">
        <f>Tableau33[[#This Row],[Colonne8]]</f>
        <v>20</v>
      </c>
      <c r="J248" s="17">
        <f>Tableau33[[#This Row],[Colonne9]]</f>
        <v>0.86</v>
      </c>
      <c r="K248" s="30">
        <f>G248*J248</f>
        <v>0</v>
      </c>
    </row>
    <row r="249" spans="1:11" x14ac:dyDescent="0.2">
      <c r="A249" s="3"/>
      <c r="B249" s="4"/>
      <c r="C249" s="56"/>
      <c r="D249" s="25">
        <f>Tableau33[[#This Row],[Colonne3]]</f>
        <v>0</v>
      </c>
      <c r="G249" s="39"/>
      <c r="H249" s="26"/>
      <c r="J249" s="27" t="s">
        <v>13</v>
      </c>
      <c r="K249" s="26">
        <f>SUM(K247:K248)</f>
        <v>0</v>
      </c>
    </row>
    <row r="250" spans="1:11" x14ac:dyDescent="0.2">
      <c r="A250" s="3"/>
      <c r="B250" s="23" t="s">
        <v>226</v>
      </c>
      <c r="C250" s="56"/>
      <c r="D250" s="25">
        <f>Tableau33[[#This Row],[Colonne3]]</f>
        <v>0</v>
      </c>
      <c r="G250" s="39"/>
      <c r="H250" s="26"/>
      <c r="J250" s="26"/>
      <c r="K250" s="26"/>
    </row>
    <row r="251" spans="1:11" x14ac:dyDescent="0.2">
      <c r="A251" s="3"/>
      <c r="B251" s="9">
        <f>Tableau33[[#This Row],[Colonne1]]</f>
        <v>33254</v>
      </c>
      <c r="C251" s="57" t="str">
        <f>Tableau33[[#This Row],[Colonne2]]</f>
        <v>Lessive liquide délicate</v>
      </c>
      <c r="D251" s="16">
        <f>Tableau33[[#This Row],[Colonne3]]</f>
        <v>5</v>
      </c>
      <c r="E251" s="16" t="str">
        <f>Tableau33[[#This Row],[Colonne4]]</f>
        <v>l</v>
      </c>
      <c r="F251" s="16">
        <f>Tableau33[[#This Row],[Colonne5]]</f>
        <v>4</v>
      </c>
      <c r="G251" s="37"/>
      <c r="H251" s="17">
        <f>Tableau33[[#This Row],[Colonne7]]</f>
        <v>14.86</v>
      </c>
      <c r="I251" s="16">
        <f>Tableau33[[#This Row],[Colonne8]]</f>
        <v>20</v>
      </c>
      <c r="J251" s="17">
        <f>Tableau33[[#This Row],[Colonne9]]</f>
        <v>17.829999999999998</v>
      </c>
      <c r="K251" s="30">
        <f t="shared" ref="K251:K263" si="13">G251*J251</f>
        <v>0</v>
      </c>
    </row>
    <row r="252" spans="1:11" x14ac:dyDescent="0.2">
      <c r="A252" s="3"/>
      <c r="B252" s="9">
        <f>Tableau33[[#This Row],[Colonne1]]</f>
        <v>31272</v>
      </c>
      <c r="C252" s="57" t="str">
        <f>Tableau33[[#This Row],[Colonne2]]</f>
        <v>Lessive poudre universelle</v>
      </c>
      <c r="D252" s="16">
        <f>Tableau33[[#This Row],[Colonne3]]</f>
        <v>3</v>
      </c>
      <c r="E252" s="16" t="str">
        <f>Tableau33[[#This Row],[Colonne4]]</f>
        <v>kg</v>
      </c>
      <c r="F252" s="16">
        <f>Tableau33[[#This Row],[Colonne5]]</f>
        <v>3</v>
      </c>
      <c r="G252" s="37"/>
      <c r="H252" s="17">
        <f>Tableau33[[#This Row],[Colonne7]]</f>
        <v>15.78</v>
      </c>
      <c r="I252" s="16">
        <f>Tableau33[[#This Row],[Colonne8]]</f>
        <v>20</v>
      </c>
      <c r="J252" s="17">
        <f>Tableau33[[#This Row],[Colonne9]]</f>
        <v>18.940000000000001</v>
      </c>
      <c r="K252" s="30">
        <f t="shared" si="13"/>
        <v>0</v>
      </c>
    </row>
    <row r="253" spans="1:11" x14ac:dyDescent="0.2">
      <c r="A253" s="3"/>
      <c r="B253" s="9">
        <f>Tableau33[[#This Row],[Colonne1]]</f>
        <v>33256</v>
      </c>
      <c r="C253" s="57" t="str">
        <f>Tableau33[[#This Row],[Colonne2]]</f>
        <v>Lessive liquide</v>
      </c>
      <c r="D253" s="16">
        <f>Tableau33[[#This Row],[Colonne3]]</f>
        <v>5</v>
      </c>
      <c r="E253" s="16" t="str">
        <f>Tableau33[[#This Row],[Colonne4]]</f>
        <v>l</v>
      </c>
      <c r="F253" s="16">
        <f>Tableau33[[#This Row],[Colonne5]]</f>
        <v>4</v>
      </c>
      <c r="G253" s="37"/>
      <c r="H253" s="17">
        <f>Tableau33[[#This Row],[Colonne7]]</f>
        <v>15.89</v>
      </c>
      <c r="I253" s="16">
        <f>Tableau33[[#This Row],[Colonne8]]</f>
        <v>20</v>
      </c>
      <c r="J253" s="17">
        <f>Tableau33[[#This Row],[Colonne9]]</f>
        <v>19.07</v>
      </c>
      <c r="K253" s="30">
        <f t="shared" si="13"/>
        <v>0</v>
      </c>
    </row>
    <row r="254" spans="1:11" x14ac:dyDescent="0.2">
      <c r="A254" s="3"/>
      <c r="B254" s="9">
        <f>Tableau33[[#This Row],[Colonne1]]</f>
        <v>20078</v>
      </c>
      <c r="C254" s="57" t="str">
        <f>Tableau33[[#This Row],[Colonne2]]</f>
        <v>Lessive poudre comp'active</v>
      </c>
      <c r="D254" s="16">
        <f>Tableau33[[#This Row],[Colonne3]]</f>
        <v>4</v>
      </c>
      <c r="E254" s="16" t="str">
        <f>Tableau33[[#This Row],[Colonne4]]</f>
        <v>kg</v>
      </c>
      <c r="F254" s="16">
        <f>Tableau33[[#This Row],[Colonne5]]</f>
        <v>4</v>
      </c>
      <c r="G254" s="37"/>
      <c r="H254" s="17">
        <f>Tableau33[[#This Row],[Colonne7]]</f>
        <v>15.97</v>
      </c>
      <c r="I254" s="16">
        <f>Tableau33[[#This Row],[Colonne8]]</f>
        <v>20</v>
      </c>
      <c r="J254" s="17">
        <f>Tableau33[[#This Row],[Colonne9]]</f>
        <v>19.16</v>
      </c>
      <c r="K254" s="30">
        <f t="shared" si="13"/>
        <v>0</v>
      </c>
    </row>
    <row r="255" spans="1:11" x14ac:dyDescent="0.2">
      <c r="A255" s="3"/>
      <c r="B255" s="9">
        <f>Tableau33[[#This Row],[Colonne1]]</f>
        <v>34501</v>
      </c>
      <c r="C255" s="57" t="str">
        <f>Tableau33[[#This Row],[Colonne2]]</f>
        <v>Blanchissant oxygéné</v>
      </c>
      <c r="D255" s="16">
        <f>Tableau33[[#This Row],[Colonne3]]</f>
        <v>400</v>
      </c>
      <c r="E255" s="16" t="str">
        <f>Tableau33[[#This Row],[Colonne4]]</f>
        <v>g</v>
      </c>
      <c r="F255" s="16">
        <f>Tableau33[[#This Row],[Colonne5]]</f>
        <v>6</v>
      </c>
      <c r="G255" s="37"/>
      <c r="H255" s="17">
        <f>Tableau33[[#This Row],[Colonne7]]</f>
        <v>2.19</v>
      </c>
      <c r="I255" s="16">
        <f>Tableau33[[#This Row],[Colonne8]]</f>
        <v>20</v>
      </c>
      <c r="J255" s="17">
        <f>Tableau33[[#This Row],[Colonne9]]</f>
        <v>2.63</v>
      </c>
      <c r="K255" s="30">
        <f t="shared" si="13"/>
        <v>0</v>
      </c>
    </row>
    <row r="256" spans="1:11" x14ac:dyDescent="0.2">
      <c r="A256" s="3"/>
      <c r="B256" s="9">
        <f>Tableau33[[#This Row],[Colonne1]]</f>
        <v>33243</v>
      </c>
      <c r="C256" s="57" t="str">
        <f>Tableau33[[#This Row],[Colonne2]]</f>
        <v>Liquide vaisselle citron</v>
      </c>
      <c r="D256" s="16">
        <f>Tableau33[[#This Row],[Colonne3]]</f>
        <v>5</v>
      </c>
      <c r="E256" s="16" t="str">
        <f>Tableau33[[#This Row],[Colonne4]]</f>
        <v>l</v>
      </c>
      <c r="F256" s="16">
        <f>Tableau33[[#This Row],[Colonne5]]</f>
        <v>4</v>
      </c>
      <c r="G256" s="37"/>
      <c r="H256" s="17">
        <f>Tableau33[[#This Row],[Colonne7]]</f>
        <v>10.72</v>
      </c>
      <c r="I256" s="16">
        <f>Tableau33[[#This Row],[Colonne8]]</f>
        <v>20</v>
      </c>
      <c r="J256" s="17">
        <f>Tableau33[[#This Row],[Colonne9]]</f>
        <v>12.86</v>
      </c>
      <c r="K256" s="30">
        <f t="shared" si="13"/>
        <v>0</v>
      </c>
    </row>
    <row r="257" spans="1:11" x14ac:dyDescent="0.2">
      <c r="A257" s="3"/>
      <c r="B257" s="9">
        <f>Tableau33[[#This Row],[Colonne1]]</f>
        <v>33209</v>
      </c>
      <c r="C257" s="57" t="str">
        <f>Tableau33[[#This Row],[Colonne2]]</f>
        <v>Liquide vaisselle citron- aloé véra recharge</v>
      </c>
      <c r="D257" s="16">
        <f>Tableau33[[#This Row],[Colonne3]]</f>
        <v>15</v>
      </c>
      <c r="E257" s="16" t="str">
        <f>Tableau33[[#This Row],[Colonne4]]</f>
        <v>l</v>
      </c>
      <c r="F257" s="16">
        <f>Tableau33[[#This Row],[Colonne5]]</f>
        <v>1</v>
      </c>
      <c r="G257" s="37"/>
      <c r="H257" s="17">
        <f>Tableau33[[#This Row],[Colonne7]]</f>
        <v>29.85</v>
      </c>
      <c r="I257" s="16">
        <f>Tableau33[[#This Row],[Colonne8]]</f>
        <v>20</v>
      </c>
      <c r="J257" s="17">
        <f>Tableau33[[#This Row],[Colonne9]]</f>
        <v>35.82</v>
      </c>
      <c r="K257" s="30">
        <f t="shared" si="13"/>
        <v>0</v>
      </c>
    </row>
    <row r="258" spans="1:11" x14ac:dyDescent="0.2">
      <c r="A258" s="3"/>
      <c r="B258" s="9">
        <f>Tableau33[[#This Row],[Colonne1]]</f>
        <v>31521</v>
      </c>
      <c r="C258" s="57" t="str">
        <f>Tableau33[[#This Row],[Colonne2]]</f>
        <v>Robinet pour liquide vaisselle 15L</v>
      </c>
      <c r="D258" s="16">
        <f>Tableau33[[#This Row],[Colonne3]]</f>
        <v>1</v>
      </c>
      <c r="E258" s="16" t="str">
        <f>Tableau33[[#This Row],[Colonne4]]</f>
        <v>pièce</v>
      </c>
      <c r="F258" s="16">
        <f>Tableau33[[#This Row],[Colonne5]]</f>
        <v>1</v>
      </c>
      <c r="G258" s="37"/>
      <c r="H258" s="17">
        <f>Tableau33[[#This Row],[Colonne7]]</f>
        <v>0</v>
      </c>
      <c r="I258" s="16">
        <f>Tableau33[[#This Row],[Colonne8]]</f>
        <v>20</v>
      </c>
      <c r="J258" s="17">
        <f>Tableau33[[#This Row],[Colonne9]]</f>
        <v>0</v>
      </c>
      <c r="K258" s="30">
        <f t="shared" si="13"/>
        <v>0</v>
      </c>
    </row>
    <row r="259" spans="1:11" x14ac:dyDescent="0.2">
      <c r="A259" s="3"/>
      <c r="B259" s="9">
        <f>Tableau33[[#This Row],[Colonne1]]</f>
        <v>32313</v>
      </c>
      <c r="C259" s="57" t="str">
        <f>Tableau33[[#This Row],[Colonne2]]</f>
        <v>Sacs poubelles 30 L ( liens coulissants)</v>
      </c>
      <c r="D259" s="16">
        <f>Tableau33[[#This Row],[Colonne3]]</f>
        <v>15</v>
      </c>
      <c r="E259" s="16" t="str">
        <f>Tableau33[[#This Row],[Colonne4]]</f>
        <v>sacs</v>
      </c>
      <c r="F259" s="16">
        <f>Tableau33[[#This Row],[Colonne5]]</f>
        <v>16</v>
      </c>
      <c r="G259" s="37"/>
      <c r="H259" s="17">
        <f>Tableau33[[#This Row],[Colonne7]]</f>
        <v>4.1900000000000004</v>
      </c>
      <c r="I259" s="16">
        <f>Tableau33[[#This Row],[Colonne8]]</f>
        <v>20</v>
      </c>
      <c r="J259" s="17">
        <f>Tableau33[[#This Row],[Colonne9]]</f>
        <v>5.03</v>
      </c>
      <c r="K259" s="30">
        <f t="shared" si="13"/>
        <v>0</v>
      </c>
    </row>
    <row r="260" spans="1:11" x14ac:dyDescent="0.2">
      <c r="A260" s="3"/>
      <c r="B260" s="9">
        <f>Tableau33[[#This Row],[Colonne1]]</f>
        <v>27422</v>
      </c>
      <c r="C260" s="57" t="str">
        <f>Tableau33[[#This Row],[Colonne2]]</f>
        <v>Bicarbonate de soude (code mini)</v>
      </c>
      <c r="D260" s="16">
        <f>Tableau33[[#This Row],[Colonne3]]</f>
        <v>1</v>
      </c>
      <c r="E260" s="16" t="str">
        <f>Tableau33[[#This Row],[Colonne4]]</f>
        <v>kg</v>
      </c>
      <c r="F260" s="16">
        <f>Tableau33[[#This Row],[Colonne5]]</f>
        <v>3</v>
      </c>
      <c r="G260" s="37"/>
      <c r="H260" s="17">
        <f>Tableau33[[#This Row],[Colonne7]]</f>
        <v>6.27</v>
      </c>
      <c r="I260" s="16">
        <f>Tableau33[[#This Row],[Colonne8]]</f>
        <v>20</v>
      </c>
      <c r="J260" s="17">
        <f>Tableau33[[#This Row],[Colonne9]]</f>
        <v>7.52</v>
      </c>
      <c r="K260" s="30">
        <f t="shared" si="13"/>
        <v>0</v>
      </c>
    </row>
    <row r="261" spans="1:11" x14ac:dyDescent="0.2">
      <c r="A261" s="3"/>
      <c r="B261" s="9">
        <f>Tableau33[[#This Row],[Colonne1]]</f>
        <v>27422</v>
      </c>
      <c r="C261" s="57" t="str">
        <f>Tableau33[[#This Row],[Colonne2]]</f>
        <v>Bicarbonate de soude</v>
      </c>
      <c r="D261" s="16">
        <f>Tableau33[[#This Row],[Colonne3]]</f>
        <v>1</v>
      </c>
      <c r="E261" s="16" t="str">
        <f>Tableau33[[#This Row],[Colonne4]]</f>
        <v>kg</v>
      </c>
      <c r="F261" s="16">
        <f>Tableau33[[#This Row],[Colonne5]]</f>
        <v>24</v>
      </c>
      <c r="G261" s="37"/>
      <c r="H261" s="17">
        <f>Tableau33[[#This Row],[Colonne7]]</f>
        <v>5.7</v>
      </c>
      <c r="I261" s="16">
        <f>Tableau33[[#This Row],[Colonne8]]</f>
        <v>20</v>
      </c>
      <c r="J261" s="17">
        <f>Tableau33[[#This Row],[Colonne9]]</f>
        <v>6.84</v>
      </c>
      <c r="K261" s="30">
        <f t="shared" si="13"/>
        <v>0</v>
      </c>
    </row>
    <row r="262" spans="1:11" x14ac:dyDescent="0.2">
      <c r="A262" s="3"/>
      <c r="B262" s="9">
        <f>Tableau33[[#This Row],[Colonne1]]</f>
        <v>31245</v>
      </c>
      <c r="C262" s="57" t="str">
        <f>Tableau33[[#This Row],[Colonne2]]</f>
        <v>Vinaigre d'alcool blanc</v>
      </c>
      <c r="D262" s="16">
        <f>Tableau33[[#This Row],[Colonne3]]</f>
        <v>1</v>
      </c>
      <c r="E262" s="16" t="str">
        <f>Tableau33[[#This Row],[Colonne4]]</f>
        <v>l</v>
      </c>
      <c r="F262" s="16">
        <f>Tableau33[[#This Row],[Colonne5]]</f>
        <v>12</v>
      </c>
      <c r="G262" s="37"/>
      <c r="H262" s="17">
        <f>Tableau33[[#This Row],[Colonne7]]</f>
        <v>1.27</v>
      </c>
      <c r="I262" s="16">
        <f>Tableau33[[#This Row],[Colonne8]]</f>
        <v>20</v>
      </c>
      <c r="J262" s="17">
        <f>Tableau33[[#This Row],[Colonne9]]</f>
        <v>1.52</v>
      </c>
      <c r="K262" s="30">
        <f t="shared" si="13"/>
        <v>0</v>
      </c>
    </row>
    <row r="263" spans="1:11" x14ac:dyDescent="0.2">
      <c r="A263" s="3"/>
      <c r="B263" s="9">
        <f>Tableau33[[#This Row],[Colonne1]]</f>
        <v>33247</v>
      </c>
      <c r="C263" s="57" t="str">
        <f>Tableau33[[#This Row],[Colonne2]]</f>
        <v>Tablettes lave vaisselle (70 unités)</v>
      </c>
      <c r="D263" s="16">
        <f>Tableau33[[#This Row],[Colonne3]]</f>
        <v>1.4</v>
      </c>
      <c r="E263" s="16" t="str">
        <f>Tableau33[[#This Row],[Colonne4]]</f>
        <v>kg</v>
      </c>
      <c r="F263" s="16">
        <f>Tableau33[[#This Row],[Colonne5]]</f>
        <v>5</v>
      </c>
      <c r="G263" s="37"/>
      <c r="H263" s="17">
        <f>Tableau33[[#This Row],[Colonne7]]</f>
        <v>9.4499999999999993</v>
      </c>
      <c r="I263" s="16">
        <f>Tableau33[[#This Row],[Colonne8]]</f>
        <v>20</v>
      </c>
      <c r="J263" s="17">
        <f>Tableau33[[#This Row],[Colonne9]]</f>
        <v>11.34</v>
      </c>
      <c r="K263" s="30">
        <f t="shared" si="13"/>
        <v>0</v>
      </c>
    </row>
    <row r="264" spans="1:11" x14ac:dyDescent="0.2">
      <c r="A264" s="3"/>
      <c r="B264" s="4"/>
      <c r="C264" s="56"/>
      <c r="D264" s="25">
        <f>Tableau33[[#This Row],[Colonne3]]</f>
        <v>0</v>
      </c>
      <c r="G264" s="39"/>
      <c r="H264" s="26"/>
      <c r="J264" s="27" t="s">
        <v>13</v>
      </c>
      <c r="K264" s="26">
        <f>SUM(K251:K263)</f>
        <v>0</v>
      </c>
    </row>
    <row r="265" spans="1:11" x14ac:dyDescent="0.2">
      <c r="A265" s="3"/>
      <c r="B265" s="23" t="s">
        <v>243</v>
      </c>
      <c r="C265" s="56"/>
      <c r="D265" s="25">
        <f>Tableau33[[#This Row],[Colonne3]]</f>
        <v>0</v>
      </c>
      <c r="G265" s="39"/>
      <c r="H265" s="26"/>
      <c r="J265" s="26"/>
      <c r="K265" s="26"/>
    </row>
    <row r="266" spans="1:11" x14ac:dyDescent="0.2">
      <c r="A266" s="3"/>
      <c r="B266" s="9">
        <f>Tableau33[[#This Row],[Colonne1]]</f>
        <v>1</v>
      </c>
      <c r="C266" s="57" t="str">
        <f>Tableau33[[#This Row],[Colonne2]]</f>
        <v>Campanelle</v>
      </c>
      <c r="D266" s="16">
        <f>Tableau33[[#This Row],[Colonne3]]</f>
        <v>5</v>
      </c>
      <c r="E266" s="16" t="str">
        <f>Tableau33[[#This Row],[Colonne4]]</f>
        <v>kg</v>
      </c>
      <c r="F266" s="16">
        <f>Tableau33[[#This Row],[Colonne5]]</f>
        <v>1</v>
      </c>
      <c r="G266" s="37"/>
      <c r="H266" s="17">
        <f>Tableau33[[#This Row],[Colonne7]]</f>
        <v>0</v>
      </c>
      <c r="I266" s="16">
        <f>Tableau33[[#This Row],[Colonne8]]</f>
        <v>0</v>
      </c>
      <c r="J266" s="17">
        <f>Tableau33[[#This Row],[Colonne9]]</f>
        <v>24</v>
      </c>
      <c r="K266" s="30">
        <f>G266*J266</f>
        <v>0</v>
      </c>
    </row>
    <row r="267" spans="1:11" x14ac:dyDescent="0.2">
      <c r="A267" s="3"/>
      <c r="B267" s="9">
        <f>Tableau33[[#This Row],[Colonne1]]</f>
        <v>2</v>
      </c>
      <c r="C267" s="57" t="str">
        <f>Tableau33[[#This Row],[Colonne2]]</f>
        <v>Penne rigate</v>
      </c>
      <c r="D267" s="16">
        <f>Tableau33[[#This Row],[Colonne3]]</f>
        <v>5</v>
      </c>
      <c r="E267" s="16" t="str">
        <f>Tableau33[[#This Row],[Colonne4]]</f>
        <v>kg</v>
      </c>
      <c r="F267" s="16">
        <f>Tableau33[[#This Row],[Colonne5]]</f>
        <v>1</v>
      </c>
      <c r="G267" s="37"/>
      <c r="H267" s="17">
        <f>Tableau33[[#This Row],[Colonne7]]</f>
        <v>0</v>
      </c>
      <c r="I267" s="16">
        <f>Tableau33[[#This Row],[Colonne8]]</f>
        <v>0</v>
      </c>
      <c r="J267" s="17">
        <f>Tableau33[[#This Row],[Colonne9]]</f>
        <v>24</v>
      </c>
      <c r="K267" s="30">
        <f>G267*J267</f>
        <v>0</v>
      </c>
    </row>
    <row r="268" spans="1:11" x14ac:dyDescent="0.2">
      <c r="A268" s="3"/>
      <c r="B268" s="9">
        <f>Tableau33[[#This Row],[Colonne1]]</f>
        <v>3</v>
      </c>
      <c r="C268" s="57" t="str">
        <f>Tableau33[[#This Row],[Colonne2]]</f>
        <v>Tortillon</v>
      </c>
      <c r="D268" s="16">
        <f>Tableau33[[#This Row],[Colonne3]]</f>
        <v>5</v>
      </c>
      <c r="E268" s="16" t="str">
        <f>Tableau33[[#This Row],[Colonne4]]</f>
        <v>kg</v>
      </c>
      <c r="F268" s="16">
        <f>Tableau33[[#This Row],[Colonne5]]</f>
        <v>1</v>
      </c>
      <c r="G268" s="37"/>
      <c r="H268" s="17">
        <f>Tableau33[[#This Row],[Colonne7]]</f>
        <v>0</v>
      </c>
      <c r="I268" s="16">
        <f>Tableau33[[#This Row],[Colonne8]]</f>
        <v>0</v>
      </c>
      <c r="J268" s="17">
        <f>Tableau33[[#This Row],[Colonne9]]</f>
        <v>24</v>
      </c>
      <c r="K268" s="30">
        <f>G268*J268</f>
        <v>0</v>
      </c>
    </row>
    <row r="269" spans="1:11" x14ac:dyDescent="0.2">
      <c r="A269" s="3"/>
      <c r="B269" s="9">
        <f>Tableau33[[#This Row],[Colonne1]]</f>
        <v>4</v>
      </c>
      <c r="C269" s="57" t="str">
        <f>Tableau33[[#This Row],[Colonne2]]</f>
        <v>Torchiette</v>
      </c>
      <c r="D269" s="16">
        <f>Tableau33[[#This Row],[Colonne3]]</f>
        <v>5</v>
      </c>
      <c r="E269" s="16" t="str">
        <f>Tableau33[[#This Row],[Colonne4]]</f>
        <v>kg</v>
      </c>
      <c r="F269" s="16">
        <f>Tableau33[[#This Row],[Colonne5]]</f>
        <v>1</v>
      </c>
      <c r="G269" s="37"/>
      <c r="H269" s="17">
        <f>Tableau33[[#This Row],[Colonne7]]</f>
        <v>0</v>
      </c>
      <c r="I269" s="16">
        <f>Tableau33[[#This Row],[Colonne8]]</f>
        <v>0</v>
      </c>
      <c r="J269" s="17">
        <f>Tableau33[[#This Row],[Colonne9]]</f>
        <v>24</v>
      </c>
      <c r="K269" s="30">
        <f>G269*J269</f>
        <v>0</v>
      </c>
    </row>
    <row r="270" spans="1:11" x14ac:dyDescent="0.2">
      <c r="A270" s="3"/>
      <c r="B270" s="9">
        <f>Tableau33[[#This Row],[Colonne1]]</f>
        <v>5</v>
      </c>
      <c r="C270" s="57" t="str">
        <f>Tableau33[[#This Row],[Colonne2]]</f>
        <v>Torchiette la printanière</v>
      </c>
      <c r="D270" s="16">
        <f>Tableau33[[#This Row],[Colonne3]]</f>
        <v>5</v>
      </c>
      <c r="E270" s="16" t="str">
        <f>Tableau33[[#This Row],[Colonne4]]</f>
        <v>kg</v>
      </c>
      <c r="F270" s="16">
        <f>Tableau33[[#This Row],[Colonne5]]</f>
        <v>1</v>
      </c>
      <c r="G270" s="37"/>
      <c r="H270" s="17">
        <f>Tableau33[[#This Row],[Colonne7]]</f>
        <v>0</v>
      </c>
      <c r="I270" s="16">
        <f>Tableau33[[#This Row],[Colonne8]]</f>
        <v>0</v>
      </c>
      <c r="J270" s="17">
        <f>Tableau33[[#This Row],[Colonne9]]</f>
        <v>24</v>
      </c>
      <c r="K270" s="30">
        <f>G270*J270</f>
        <v>0</v>
      </c>
    </row>
    <row r="271" spans="1:11" x14ac:dyDescent="0.2">
      <c r="A271" s="3"/>
      <c r="B271" s="23"/>
      <c r="C271" s="56"/>
      <c r="D271" s="25">
        <f>Tableau33[[#This Row],[Colonne3]]</f>
        <v>0</v>
      </c>
      <c r="G271" s="39"/>
      <c r="H271" s="26"/>
      <c r="J271" s="27" t="s">
        <v>13</v>
      </c>
      <c r="K271" s="26">
        <f>SUM(K266:K270)</f>
        <v>0</v>
      </c>
    </row>
    <row r="272" spans="1:11" x14ac:dyDescent="0.2">
      <c r="A272" s="3"/>
      <c r="B272" s="23" t="s">
        <v>249</v>
      </c>
      <c r="C272" s="56"/>
      <c r="D272" s="25">
        <f>Tableau33[[#This Row],[Colonne3]]</f>
        <v>0</v>
      </c>
      <c r="G272" s="39"/>
      <c r="H272" s="26"/>
      <c r="J272" s="26"/>
      <c r="K272" s="26"/>
    </row>
    <row r="273" spans="1:11" x14ac:dyDescent="0.2">
      <c r="A273" s="3"/>
      <c r="B273" s="9">
        <f>Tableau33[[#This Row],[Colonne1]]</f>
        <v>6</v>
      </c>
      <c r="C273" s="57" t="str">
        <f>Tableau33[[#This Row],[Colonne2]]</f>
        <v>Torchiette printanière tomate/basilic</v>
      </c>
      <c r="D273" s="16">
        <f>Tableau33[[#This Row],[Colonne3]]</f>
        <v>5</v>
      </c>
      <c r="E273" s="16" t="str">
        <f>Tableau33[[#This Row],[Colonne4]]</f>
        <v>kg</v>
      </c>
      <c r="F273" s="16">
        <f>Tableau33[[#This Row],[Colonne5]]</f>
        <v>1</v>
      </c>
      <c r="G273" s="37"/>
      <c r="H273" s="17">
        <f>Tableau33[[#This Row],[Colonne7]]</f>
        <v>0</v>
      </c>
      <c r="I273" s="16">
        <f>Tableau33[[#This Row],[Colonne8]]</f>
        <v>0</v>
      </c>
      <c r="J273" s="17">
        <f>Tableau33[[#This Row],[Colonne9]]</f>
        <v>34</v>
      </c>
      <c r="K273" s="30">
        <f t="shared" ref="K273:K278" si="14">G273*J273</f>
        <v>0</v>
      </c>
    </row>
    <row r="274" spans="1:11" x14ac:dyDescent="0.2">
      <c r="A274" s="3"/>
      <c r="B274" s="9">
        <f>Tableau33[[#This Row],[Colonne1]]</f>
        <v>7</v>
      </c>
      <c r="C274" s="57" t="str">
        <f>Tableau33[[#This Row],[Colonne2]]</f>
        <v>Campanelle ail des ours</v>
      </c>
      <c r="D274" s="16">
        <f>Tableau33[[#This Row],[Colonne3]]</f>
        <v>5</v>
      </c>
      <c r="E274" s="16" t="str">
        <f>Tableau33[[#This Row],[Colonne4]]</f>
        <v>kg</v>
      </c>
      <c r="F274" s="16">
        <f>Tableau33[[#This Row],[Colonne5]]</f>
        <v>1</v>
      </c>
      <c r="G274" s="37"/>
      <c r="H274" s="17">
        <f>Tableau33[[#This Row],[Colonne7]]</f>
        <v>0</v>
      </c>
      <c r="I274" s="16">
        <f>Tableau33[[#This Row],[Colonne8]]</f>
        <v>0</v>
      </c>
      <c r="J274" s="17">
        <f>Tableau33[[#This Row],[Colonne9]]</f>
        <v>34</v>
      </c>
      <c r="K274" s="30">
        <f t="shared" si="14"/>
        <v>0</v>
      </c>
    </row>
    <row r="275" spans="1:11" x14ac:dyDescent="0.2">
      <c r="A275" s="3"/>
      <c r="B275" s="9">
        <f>Tableau33[[#This Row],[Colonne1]]</f>
        <v>8</v>
      </c>
      <c r="C275" s="57" t="str">
        <f>Tableau33[[#This Row],[Colonne2]]</f>
        <v>Tortillon aux lentilles blondes</v>
      </c>
      <c r="D275" s="16">
        <f>Tableau33[[#This Row],[Colonne3]]</f>
        <v>5</v>
      </c>
      <c r="E275" s="16" t="str">
        <f>Tableau33[[#This Row],[Colonne4]]</f>
        <v>kg</v>
      </c>
      <c r="F275" s="16">
        <f>Tableau33[[#This Row],[Colonne5]]</f>
        <v>1</v>
      </c>
      <c r="G275" s="37"/>
      <c r="H275" s="17">
        <f>Tableau33[[#This Row],[Colonne7]]</f>
        <v>0</v>
      </c>
      <c r="I275" s="16">
        <f>Tableau33[[#This Row],[Colonne8]]</f>
        <v>0</v>
      </c>
      <c r="J275" s="17">
        <f>Tableau33[[#This Row],[Colonne9]]</f>
        <v>30</v>
      </c>
      <c r="K275" s="30">
        <f t="shared" si="14"/>
        <v>0</v>
      </c>
    </row>
    <row r="276" spans="1:11" x14ac:dyDescent="0.2">
      <c r="A276" s="3"/>
      <c r="B276" s="9">
        <f>Tableau33[[#This Row],[Colonne1]]</f>
        <v>9</v>
      </c>
      <c r="C276" s="57" t="str">
        <f>Tableau33[[#This Row],[Colonne2]]</f>
        <v>Pâtes à potages</v>
      </c>
      <c r="D276" s="16">
        <f>Tableau33[[#This Row],[Colonne3]]</f>
        <v>5</v>
      </c>
      <c r="E276" s="16" t="str">
        <f>Tableau33[[#This Row],[Colonne4]]</f>
        <v>kg</v>
      </c>
      <c r="F276" s="16">
        <f>Tableau33[[#This Row],[Colonne5]]</f>
        <v>1</v>
      </c>
      <c r="G276" s="37"/>
      <c r="H276" s="17">
        <f>Tableau33[[#This Row],[Colonne7]]</f>
        <v>0</v>
      </c>
      <c r="I276" s="16">
        <f>Tableau33[[#This Row],[Colonne8]]</f>
        <v>0</v>
      </c>
      <c r="J276" s="17">
        <f>Tableau33[[#This Row],[Colonne9]]</f>
        <v>24</v>
      </c>
      <c r="K276" s="30">
        <f t="shared" si="14"/>
        <v>0</v>
      </c>
    </row>
    <row r="277" spans="1:11" x14ac:dyDescent="0.2">
      <c r="A277" s="3"/>
      <c r="B277" s="9">
        <f>Tableau33[[#This Row],[Colonne1]]</f>
        <v>10</v>
      </c>
      <c r="C277" s="57" t="str">
        <f>Tableau33[[#This Row],[Colonne2]]</f>
        <v>Tortillon petit épeautre</v>
      </c>
      <c r="D277" s="16">
        <f>Tableau33[[#This Row],[Colonne3]]</f>
        <v>5</v>
      </c>
      <c r="E277" s="16" t="str">
        <f>Tableau33[[#This Row],[Colonne4]]</f>
        <v>kg</v>
      </c>
      <c r="F277" s="16">
        <f>Tableau33[[#This Row],[Colonne5]]</f>
        <v>1</v>
      </c>
      <c r="G277" s="37"/>
      <c r="H277" s="17">
        <f>Tableau33[[#This Row],[Colonne7]]</f>
        <v>0</v>
      </c>
      <c r="I277" s="16">
        <f>Tableau33[[#This Row],[Colonne8]]</f>
        <v>0</v>
      </c>
      <c r="J277" s="17">
        <f>Tableau33[[#This Row],[Colonne9]]</f>
        <v>35</v>
      </c>
      <c r="K277" s="30">
        <f t="shared" si="14"/>
        <v>0</v>
      </c>
    </row>
    <row r="278" spans="1:11" x14ac:dyDescent="0.2">
      <c r="A278" s="3"/>
      <c r="B278" s="9">
        <f>Tableau33[[#This Row],[Colonne1]]</f>
        <v>11</v>
      </c>
      <c r="C278" s="57" t="str">
        <f>Tableau33[[#This Row],[Colonne2]]</f>
        <v>Lentille verte</v>
      </c>
      <c r="D278" s="16">
        <f>Tableau33[[#This Row],[Colonne3]]</f>
        <v>5</v>
      </c>
      <c r="E278" s="16" t="str">
        <f>Tableau33[[#This Row],[Colonne4]]</f>
        <v>kg</v>
      </c>
      <c r="F278" s="16">
        <f>Tableau33[[#This Row],[Colonne5]]</f>
        <v>1</v>
      </c>
      <c r="G278" s="37"/>
      <c r="H278" s="17">
        <f>Tableau33[[#This Row],[Colonne7]]</f>
        <v>0</v>
      </c>
      <c r="I278" s="16">
        <f>Tableau33[[#This Row],[Colonne8]]</f>
        <v>0</v>
      </c>
      <c r="J278" s="17">
        <f>Tableau33[[#This Row],[Colonne9]]</f>
        <v>20</v>
      </c>
      <c r="K278" s="30">
        <f t="shared" si="14"/>
        <v>0</v>
      </c>
    </row>
    <row r="279" spans="1:11" x14ac:dyDescent="0.2">
      <c r="A279" s="3"/>
      <c r="B279" s="23"/>
      <c r="C279" s="56"/>
      <c r="D279" s="25">
        <f>Tableau33[[#This Row],[Colonne3]]</f>
        <v>0</v>
      </c>
      <c r="G279" s="39"/>
      <c r="H279" s="26"/>
      <c r="J279" s="27" t="s">
        <v>13</v>
      </c>
      <c r="K279" s="26">
        <f>SUM(K273:K278)</f>
        <v>0</v>
      </c>
    </row>
    <row r="280" spans="1:11" x14ac:dyDescent="0.2">
      <c r="A280" s="3"/>
      <c r="B280" s="23" t="s">
        <v>256</v>
      </c>
      <c r="C280" s="56"/>
      <c r="D280" s="25">
        <f>Tableau33[[#This Row],[Colonne3]]</f>
        <v>0</v>
      </c>
      <c r="G280" s="39"/>
      <c r="H280" s="26"/>
      <c r="J280" s="26"/>
      <c r="K280" s="26"/>
    </row>
    <row r="281" spans="1:11" x14ac:dyDescent="0.2">
      <c r="A281" s="3"/>
      <c r="B281" s="9">
        <f>Tableau33[[#This Row],[Colonne1]]</f>
        <v>12</v>
      </c>
      <c r="C281" s="57" t="str">
        <f>Tableau33[[#This Row],[Colonne2]]</f>
        <v>Farine de blé T 65</v>
      </c>
      <c r="D281" s="16">
        <f>Tableau33[[#This Row],[Colonne3]]</f>
        <v>5</v>
      </c>
      <c r="E281" s="16" t="str">
        <f>Tableau33[[#This Row],[Colonne4]]</f>
        <v>kg</v>
      </c>
      <c r="F281" s="16">
        <f>Tableau33[[#This Row],[Colonne5]]</f>
        <v>1</v>
      </c>
      <c r="G281" s="37"/>
      <c r="H281" s="17">
        <f>Tableau33[[#This Row],[Colonne7]]</f>
        <v>0</v>
      </c>
      <c r="I281" s="16">
        <f>Tableau33[[#This Row],[Colonne8]]</f>
        <v>0</v>
      </c>
      <c r="J281" s="17">
        <f>Tableau33[[#This Row],[Colonne9]]</f>
        <v>9.8000000000000007</v>
      </c>
      <c r="K281" s="30">
        <f>G281*J281</f>
        <v>0</v>
      </c>
    </row>
    <row r="282" spans="1:11" x14ac:dyDescent="0.2">
      <c r="A282" s="3"/>
      <c r="B282" s="9">
        <f>Tableau33[[#This Row],[Colonne1]]</f>
        <v>13</v>
      </c>
      <c r="C282" s="57" t="str">
        <f>Tableau33[[#This Row],[Colonne2]]</f>
        <v>Farine de blé T 80</v>
      </c>
      <c r="D282" s="16">
        <f>Tableau33[[#This Row],[Colonne3]]</f>
        <v>5</v>
      </c>
      <c r="E282" s="16" t="str">
        <f>Tableau33[[#This Row],[Colonne4]]</f>
        <v>kg</v>
      </c>
      <c r="F282" s="16">
        <f>Tableau33[[#This Row],[Colonne5]]</f>
        <v>1</v>
      </c>
      <c r="G282" s="37"/>
      <c r="H282" s="17">
        <f>Tableau33[[#This Row],[Colonne7]]</f>
        <v>0</v>
      </c>
      <c r="I282" s="16">
        <f>Tableau33[[#This Row],[Colonne8]]</f>
        <v>0</v>
      </c>
      <c r="J282" s="17">
        <f>Tableau33[[#This Row],[Colonne9]]</f>
        <v>9.8000000000000007</v>
      </c>
      <c r="K282" s="30">
        <f>G282*J282</f>
        <v>0</v>
      </c>
    </row>
    <row r="283" spans="1:11" x14ac:dyDescent="0.2">
      <c r="A283" s="3"/>
      <c r="B283" s="9">
        <f>Tableau33[[#This Row],[Colonne1]]</f>
        <v>14</v>
      </c>
      <c r="C283" s="57" t="str">
        <f>Tableau33[[#This Row],[Colonne2]]</f>
        <v>Farine de blé T 110</v>
      </c>
      <c r="D283" s="16">
        <f>Tableau33[[#This Row],[Colonne3]]</f>
        <v>5</v>
      </c>
      <c r="E283" s="16" t="str">
        <f>Tableau33[[#This Row],[Colonne4]]</f>
        <v>kg</v>
      </c>
      <c r="F283" s="16">
        <f>Tableau33[[#This Row],[Colonne5]]</f>
        <v>1</v>
      </c>
      <c r="G283" s="37"/>
      <c r="H283" s="17">
        <f>Tableau33[[#This Row],[Colonne7]]</f>
        <v>0</v>
      </c>
      <c r="I283" s="16">
        <f>Tableau33[[#This Row],[Colonne8]]</f>
        <v>0</v>
      </c>
      <c r="J283" s="17">
        <f>Tableau33[[#This Row],[Colonne9]]</f>
        <v>9.8000000000000007</v>
      </c>
      <c r="K283" s="30">
        <f>G283*J283</f>
        <v>0</v>
      </c>
    </row>
    <row r="284" spans="1:11" x14ac:dyDescent="0.2">
      <c r="A284" s="3"/>
      <c r="B284" s="23"/>
      <c r="C284" s="56"/>
      <c r="D284" s="25">
        <f>Tableau33[[#This Row],[Colonne3]]</f>
        <v>0</v>
      </c>
      <c r="G284" s="39"/>
      <c r="H284" s="26"/>
      <c r="J284" s="27" t="s">
        <v>13</v>
      </c>
      <c r="K284" s="26">
        <f>SUM(K281:K283)</f>
        <v>0</v>
      </c>
    </row>
    <row r="285" spans="1:11" x14ac:dyDescent="0.2">
      <c r="A285" s="3"/>
      <c r="B285" s="23" t="s">
        <v>260</v>
      </c>
      <c r="C285" s="56"/>
      <c r="D285" s="25">
        <f>Tableau33[[#This Row],[Colonne3]]</f>
        <v>0</v>
      </c>
      <c r="G285" s="39"/>
      <c r="H285" s="26"/>
      <c r="J285" s="27"/>
      <c r="K285" s="26"/>
    </row>
    <row r="286" spans="1:11" x14ac:dyDescent="0.2">
      <c r="A286" s="3"/>
      <c r="B286" s="9">
        <f>Tableau33[[#This Row],[Colonne1]]</f>
        <v>15</v>
      </c>
      <c r="C286" s="57" t="str">
        <f>Tableau33[[#This Row],[Colonne2]]</f>
        <v>Colombie grain (suave, légèrement acide et léger)</v>
      </c>
      <c r="D286" s="16">
        <f>Tableau33[[#This Row],[Colonne3]]</f>
        <v>1</v>
      </c>
      <c r="E286" s="16" t="str">
        <f>Tableau33[[#This Row],[Colonne4]]</f>
        <v>kg</v>
      </c>
      <c r="F286" s="16">
        <f>Tableau33[[#This Row],[Colonne5]]</f>
        <v>1</v>
      </c>
      <c r="G286" s="37"/>
      <c r="H286" s="17">
        <f>Tableau33[[#This Row],[Colonne7]]</f>
        <v>12</v>
      </c>
      <c r="I286" s="16">
        <f>Tableau33[[#This Row],[Colonne8]]</f>
        <v>5.5</v>
      </c>
      <c r="J286" s="17">
        <f>Tableau33[[#This Row],[Colonne9]]</f>
        <v>12.66</v>
      </c>
      <c r="K286" s="30">
        <f t="shared" ref="K286:K298" si="15">G286*J286</f>
        <v>0</v>
      </c>
    </row>
    <row r="287" spans="1:11" x14ac:dyDescent="0.2">
      <c r="A287" s="3"/>
      <c r="B287" s="9">
        <f>Tableau33[[#This Row],[Colonne1]]</f>
        <v>16</v>
      </c>
      <c r="C287" s="57" t="str">
        <f>Tableau33[[#This Row],[Colonne2]]</f>
        <v>Colombie moulu  (suave, légèrement acide et léger)</v>
      </c>
      <c r="D287" s="16">
        <f>Tableau33[[#This Row],[Colonne3]]</f>
        <v>1</v>
      </c>
      <c r="E287" s="16" t="str">
        <f>Tableau33[[#This Row],[Colonne4]]</f>
        <v>kg</v>
      </c>
      <c r="F287" s="16">
        <f>Tableau33[[#This Row],[Colonne5]]</f>
        <v>1</v>
      </c>
      <c r="G287" s="37"/>
      <c r="H287" s="17">
        <f>Tableau33[[#This Row],[Colonne7]]</f>
        <v>12</v>
      </c>
      <c r="I287" s="16">
        <f>Tableau33[[#This Row],[Colonne8]]</f>
        <v>5.5</v>
      </c>
      <c r="J287" s="17">
        <f>Tableau33[[#This Row],[Colonne9]]</f>
        <v>12.66</v>
      </c>
      <c r="K287" s="30">
        <f t="shared" si="15"/>
        <v>0</v>
      </c>
    </row>
    <row r="288" spans="1:11" x14ac:dyDescent="0.2">
      <c r="A288" s="3"/>
      <c r="B288" s="9">
        <f>Tableau33[[#This Row],[Colonne1]]</f>
        <v>17</v>
      </c>
      <c r="C288" s="57" t="str">
        <f>Tableau33[[#This Row],[Colonne2]]</f>
        <v>Pérou grain (équilibré et suave)</v>
      </c>
      <c r="D288" s="16">
        <f>Tableau33[[#This Row],[Colonne3]]</f>
        <v>1</v>
      </c>
      <c r="E288" s="16" t="str">
        <f>Tableau33[[#This Row],[Colonne4]]</f>
        <v>kg</v>
      </c>
      <c r="F288" s="16">
        <f>Tableau33[[#This Row],[Colonne5]]</f>
        <v>1</v>
      </c>
      <c r="G288" s="37"/>
      <c r="H288" s="17">
        <f>Tableau33[[#This Row],[Colonne7]]</f>
        <v>12</v>
      </c>
      <c r="I288" s="16">
        <f>Tableau33[[#This Row],[Colonne8]]</f>
        <v>5.5</v>
      </c>
      <c r="J288" s="17">
        <f>Tableau33[[#This Row],[Colonne9]]</f>
        <v>12.66</v>
      </c>
      <c r="K288" s="30">
        <f t="shared" si="15"/>
        <v>0</v>
      </c>
    </row>
    <row r="289" spans="1:11" x14ac:dyDescent="0.2">
      <c r="A289" s="3"/>
      <c r="B289" s="9">
        <f>Tableau33[[#This Row],[Colonne1]]</f>
        <v>18</v>
      </c>
      <c r="C289" s="57" t="str">
        <f>Tableau33[[#This Row],[Colonne2]]</f>
        <v>Pérou moulu (équilibré et suave)</v>
      </c>
      <c r="D289" s="16">
        <f>Tableau33[[#This Row],[Colonne3]]</f>
        <v>1</v>
      </c>
      <c r="E289" s="16" t="str">
        <f>Tableau33[[#This Row],[Colonne4]]</f>
        <v>kg</v>
      </c>
      <c r="F289" s="16">
        <f>Tableau33[[#This Row],[Colonne5]]</f>
        <v>1</v>
      </c>
      <c r="G289" s="37"/>
      <c r="H289" s="17">
        <f>Tableau33[[#This Row],[Colonne7]]</f>
        <v>12</v>
      </c>
      <c r="I289" s="16">
        <f>Tableau33[[#This Row],[Colonne8]]</f>
        <v>5.5</v>
      </c>
      <c r="J289" s="17">
        <f>Tableau33[[#This Row],[Colonne9]]</f>
        <v>12.66</v>
      </c>
      <c r="K289" s="30">
        <f t="shared" si="15"/>
        <v>0</v>
      </c>
    </row>
    <row r="290" spans="1:11" x14ac:dyDescent="0.2">
      <c r="A290" s="3"/>
      <c r="B290" s="9">
        <f>Tableau33[[#This Row],[Colonne1]]</f>
        <v>19</v>
      </c>
      <c r="C290" s="57" t="str">
        <f>Tableau33[[#This Row],[Colonne2]]</f>
        <v>Brésil grain (typé et prononcé)</v>
      </c>
      <c r="D290" s="16">
        <f>Tableau33[[#This Row],[Colonne3]]</f>
        <v>1</v>
      </c>
      <c r="E290" s="16" t="str">
        <f>Tableau33[[#This Row],[Colonne4]]</f>
        <v>kg</v>
      </c>
      <c r="F290" s="16">
        <f>Tableau33[[#This Row],[Colonne5]]</f>
        <v>1</v>
      </c>
      <c r="G290" s="37"/>
      <c r="H290" s="17">
        <f>Tableau33[[#This Row],[Colonne7]]</f>
        <v>12</v>
      </c>
      <c r="I290" s="16">
        <f>Tableau33[[#This Row],[Colonne8]]</f>
        <v>5.5</v>
      </c>
      <c r="J290" s="17">
        <f>Tableau33[[#This Row],[Colonne9]]</f>
        <v>12.66</v>
      </c>
      <c r="K290" s="30">
        <f t="shared" si="15"/>
        <v>0</v>
      </c>
    </row>
    <row r="291" spans="1:11" x14ac:dyDescent="0.2">
      <c r="A291" s="3"/>
      <c r="B291" s="9">
        <f>Tableau33[[#This Row],[Colonne1]]</f>
        <v>20</v>
      </c>
      <c r="C291" s="57" t="str">
        <f>Tableau33[[#This Row],[Colonne2]]</f>
        <v>Brésil moulu (typé et prononcé)</v>
      </c>
      <c r="D291" s="16">
        <f>Tableau33[[#This Row],[Colonne3]]</f>
        <v>1</v>
      </c>
      <c r="E291" s="16" t="str">
        <f>Tableau33[[#This Row],[Colonne4]]</f>
        <v>kg</v>
      </c>
      <c r="F291" s="16">
        <f>Tableau33[[#This Row],[Colonne5]]</f>
        <v>1</v>
      </c>
      <c r="G291" s="37"/>
      <c r="H291" s="17">
        <f>Tableau33[[#This Row],[Colonne7]]</f>
        <v>12</v>
      </c>
      <c r="I291" s="16">
        <f>Tableau33[[#This Row],[Colonne8]]</f>
        <v>5.5</v>
      </c>
      <c r="J291" s="17">
        <f>Tableau33[[#This Row],[Colonne9]]</f>
        <v>12.66</v>
      </c>
      <c r="K291" s="30">
        <f t="shared" si="15"/>
        <v>0</v>
      </c>
    </row>
    <row r="292" spans="1:11" x14ac:dyDescent="0.2">
      <c r="A292" s="3"/>
      <c r="B292" s="9">
        <f>Tableau33[[#This Row],[Colonne1]]</f>
        <v>21</v>
      </c>
      <c r="C292" s="57" t="str">
        <f>Tableau33[[#This Row],[Colonne2]]</f>
        <v>Mexique grain (intense, équilibré et légèrement vanillé)</v>
      </c>
      <c r="D292" s="16">
        <f>Tableau33[[#This Row],[Colonne3]]</f>
        <v>1</v>
      </c>
      <c r="E292" s="16" t="str">
        <f>Tableau33[[#This Row],[Colonne4]]</f>
        <v>kg</v>
      </c>
      <c r="F292" s="16">
        <f>Tableau33[[#This Row],[Colonne5]]</f>
        <v>1</v>
      </c>
      <c r="G292" s="37"/>
      <c r="H292" s="17">
        <f>Tableau33[[#This Row],[Colonne7]]</f>
        <v>12</v>
      </c>
      <c r="I292" s="16">
        <f>Tableau33[[#This Row],[Colonne8]]</f>
        <v>5.5</v>
      </c>
      <c r="J292" s="17">
        <f>Tableau33[[#This Row],[Colonne9]]</f>
        <v>12.66</v>
      </c>
      <c r="K292" s="30">
        <f t="shared" si="15"/>
        <v>0</v>
      </c>
    </row>
    <row r="293" spans="1:11" x14ac:dyDescent="0.2">
      <c r="A293" s="3"/>
      <c r="B293" s="9">
        <f>Tableau33[[#This Row],[Colonne1]]</f>
        <v>22</v>
      </c>
      <c r="C293" s="57" t="str">
        <f>Tableau33[[#This Row],[Colonne2]]</f>
        <v>Mexique moulu (intense, équilibré et légèrement vanillé)</v>
      </c>
      <c r="D293" s="16">
        <f>Tableau33[[#This Row],[Colonne3]]</f>
        <v>1</v>
      </c>
      <c r="E293" s="16" t="str">
        <f>Tableau33[[#This Row],[Colonne4]]</f>
        <v>kg</v>
      </c>
      <c r="F293" s="16">
        <f>Tableau33[[#This Row],[Colonne5]]</f>
        <v>1</v>
      </c>
      <c r="G293" s="37"/>
      <c r="H293" s="17">
        <f>Tableau33[[#This Row],[Colonne7]]</f>
        <v>12</v>
      </c>
      <c r="I293" s="16">
        <f>Tableau33[[#This Row],[Colonne8]]</f>
        <v>5.5</v>
      </c>
      <c r="J293" s="17">
        <f>Tableau33[[#This Row],[Colonne9]]</f>
        <v>12.66</v>
      </c>
      <c r="K293" s="30">
        <f t="shared" si="15"/>
        <v>0</v>
      </c>
    </row>
    <row r="294" spans="1:11" x14ac:dyDescent="0.2">
      <c r="A294" s="3"/>
      <c r="B294" s="9">
        <f>Tableau33[[#This Row],[Colonne1]]</f>
        <v>23</v>
      </c>
      <c r="C294" s="57" t="str">
        <f>Tableau33[[#This Row],[Colonne2]]</f>
        <v>Honduras grain (légèrement corsé, doux et équilibré)</v>
      </c>
      <c r="D294" s="16">
        <f>Tableau33[[#This Row],[Colonne3]]</f>
        <v>1</v>
      </c>
      <c r="E294" s="16" t="str">
        <f>Tableau33[[#This Row],[Colonne4]]</f>
        <v>kg</v>
      </c>
      <c r="F294" s="16">
        <f>Tableau33[[#This Row],[Colonne5]]</f>
        <v>1</v>
      </c>
      <c r="G294" s="37"/>
      <c r="H294" s="17">
        <f>Tableau33[[#This Row],[Colonne7]]</f>
        <v>12</v>
      </c>
      <c r="I294" s="16">
        <f>Tableau33[[#This Row],[Colonne8]]</f>
        <v>5.5</v>
      </c>
      <c r="J294" s="17">
        <f>Tableau33[[#This Row],[Colonne9]]</f>
        <v>12.66</v>
      </c>
      <c r="K294" s="30">
        <f t="shared" si="15"/>
        <v>0</v>
      </c>
    </row>
    <row r="295" spans="1:11" x14ac:dyDescent="0.2">
      <c r="A295" s="3"/>
      <c r="B295" s="9">
        <f>Tableau33[[#This Row],[Colonne1]]</f>
        <v>24</v>
      </c>
      <c r="C295" s="57" t="str">
        <f>Tableau33[[#This Row],[Colonne2]]</f>
        <v>Bolivie grain (délicat et floral, noisetté, intense et velouté)</v>
      </c>
      <c r="D295" s="16">
        <f>Tableau33[[#This Row],[Colonne3]]</f>
        <v>1</v>
      </c>
      <c r="E295" s="16" t="str">
        <f>Tableau33[[#This Row],[Colonne4]]</f>
        <v>kg</v>
      </c>
      <c r="F295" s="16">
        <f>Tableau33[[#This Row],[Colonne5]]</f>
        <v>1</v>
      </c>
      <c r="G295" s="37"/>
      <c r="H295" s="17">
        <f>Tableau33[[#This Row],[Colonne7]]</f>
        <v>12</v>
      </c>
      <c r="I295" s="16">
        <f>Tableau33[[#This Row],[Colonne8]]</f>
        <v>5.5</v>
      </c>
      <c r="J295" s="17">
        <f>Tableau33[[#This Row],[Colonne9]]</f>
        <v>12.66</v>
      </c>
      <c r="K295" s="30">
        <f t="shared" si="15"/>
        <v>0</v>
      </c>
    </row>
    <row r="296" spans="1:11" x14ac:dyDescent="0.2">
      <c r="A296" s="3"/>
      <c r="B296" s="9">
        <f>Tableau33[[#This Row],[Colonne1]]</f>
        <v>25</v>
      </c>
      <c r="C296" s="57" t="str">
        <f>Tableau33[[#This Row],[Colonne2]]</f>
        <v>Bolivie moulu (délicat et floral, noisetté, intense et velouté)</v>
      </c>
      <c r="D296" s="16">
        <f>Tableau33[[#This Row],[Colonne3]]</f>
        <v>1</v>
      </c>
      <c r="E296" s="16" t="str">
        <f>Tableau33[[#This Row],[Colonne4]]</f>
        <v>kg</v>
      </c>
      <c r="F296" s="16">
        <f>Tableau33[[#This Row],[Colonne5]]</f>
        <v>1</v>
      </c>
      <c r="G296" s="37"/>
      <c r="H296" s="17">
        <f>Tableau33[[#This Row],[Colonne7]]</f>
        <v>12</v>
      </c>
      <c r="I296" s="16">
        <f>Tableau33[[#This Row],[Colonne8]]</f>
        <v>5.5</v>
      </c>
      <c r="J296" s="17">
        <f>Tableau33[[#This Row],[Colonne9]]</f>
        <v>12.66</v>
      </c>
      <c r="K296" s="30">
        <f t="shared" si="15"/>
        <v>0</v>
      </c>
    </row>
    <row r="297" spans="1:11" x14ac:dyDescent="0.2">
      <c r="A297" s="3"/>
      <c r="B297" s="9">
        <f>Tableau33[[#This Row],[Colonne1]]</f>
        <v>26</v>
      </c>
      <c r="C297" s="57" t="str">
        <f>Tableau33[[#This Row],[Colonne2]]</f>
        <v>Gatemala grain (acidulé et corsé)</v>
      </c>
      <c r="D297" s="16">
        <f>Tableau33[[#This Row],[Colonne3]]</f>
        <v>1</v>
      </c>
      <c r="E297" s="16" t="str">
        <f>Tableau33[[#This Row],[Colonne4]]</f>
        <v>kg</v>
      </c>
      <c r="F297" s="16">
        <f>Tableau33[[#This Row],[Colonne5]]</f>
        <v>1</v>
      </c>
      <c r="G297" s="37"/>
      <c r="H297" s="17">
        <f>Tableau33[[#This Row],[Colonne7]]</f>
        <v>12</v>
      </c>
      <c r="I297" s="16">
        <f>Tableau33[[#This Row],[Colonne8]]</f>
        <v>5.5</v>
      </c>
      <c r="J297" s="17">
        <f>Tableau33[[#This Row],[Colonne9]]</f>
        <v>12.66</v>
      </c>
      <c r="K297" s="30">
        <f t="shared" si="15"/>
        <v>0</v>
      </c>
    </row>
    <row r="298" spans="1:11" x14ac:dyDescent="0.2">
      <c r="A298" s="3"/>
      <c r="B298" s="9">
        <f>Tableau33[[#This Row],[Colonne1]]</f>
        <v>27</v>
      </c>
      <c r="C298" s="57" t="str">
        <f>Tableau33[[#This Row],[Colonne2]]</f>
        <v>Gatemala moulu (acidulé et corsé)</v>
      </c>
      <c r="D298" s="16">
        <f>Tableau33[[#This Row],[Colonne3]]</f>
        <v>1</v>
      </c>
      <c r="E298" s="16" t="str">
        <f>Tableau33[[#This Row],[Colonne4]]</f>
        <v>kg</v>
      </c>
      <c r="F298" s="16">
        <f>Tableau33[[#This Row],[Colonne5]]</f>
        <v>1</v>
      </c>
      <c r="G298" s="37"/>
      <c r="H298" s="17">
        <f>Tableau33[[#This Row],[Colonne7]]</f>
        <v>12</v>
      </c>
      <c r="I298" s="16">
        <f>Tableau33[[#This Row],[Colonne8]]</f>
        <v>5.5</v>
      </c>
      <c r="J298" s="17">
        <f>Tableau33[[#This Row],[Colonne9]]</f>
        <v>12.66</v>
      </c>
      <c r="K298" s="30">
        <f t="shared" si="15"/>
        <v>0</v>
      </c>
    </row>
    <row r="299" spans="1:11" x14ac:dyDescent="0.2">
      <c r="A299" s="3"/>
      <c r="B299" s="4"/>
      <c r="C299" s="3"/>
      <c r="H299" s="26"/>
      <c r="J299" s="31" t="s">
        <v>286</v>
      </c>
      <c r="K299" s="26">
        <f>SUM(K286:K297)</f>
        <v>0</v>
      </c>
    </row>
    <row r="300" spans="1:11" x14ac:dyDescent="0.2">
      <c r="A300" s="3"/>
      <c r="B300" s="4"/>
      <c r="C300" s="3"/>
      <c r="D300" s="32"/>
      <c r="E300" s="59" t="s">
        <v>287</v>
      </c>
      <c r="F300" s="60"/>
      <c r="G300" s="60"/>
      <c r="H300" s="60"/>
      <c r="I300" s="60"/>
      <c r="J300" s="60"/>
      <c r="K300" s="26">
        <f>K264+K249+K245+K224+K216+K212+K209+K205+K202+K199+K196+K193+K189+K184+K174+K167+K153+K146+K118+K97+K77+K66+K54+K46+K30+K20</f>
        <v>56.92</v>
      </c>
    </row>
    <row r="301" spans="1:11" x14ac:dyDescent="0.2">
      <c r="A301" s="3"/>
      <c r="B301" s="4"/>
      <c r="C301" s="3"/>
      <c r="E301" s="61" t="s">
        <v>288</v>
      </c>
      <c r="F301" s="61"/>
      <c r="G301" s="61"/>
      <c r="H301" s="61"/>
      <c r="I301" s="61"/>
      <c r="J301" s="61"/>
      <c r="K301" s="26">
        <f>K299</f>
        <v>0</v>
      </c>
    </row>
    <row r="302" spans="1:11" x14ac:dyDescent="0.2">
      <c r="B302" s="4"/>
      <c r="C302" s="3"/>
      <c r="E302" s="61" t="s">
        <v>289</v>
      </c>
      <c r="F302" s="61"/>
      <c r="G302" s="61"/>
      <c r="H302" s="61"/>
      <c r="I302" s="61"/>
      <c r="J302" s="61"/>
      <c r="K302" s="26">
        <f>K284+K279+K271</f>
        <v>0</v>
      </c>
    </row>
  </sheetData>
  <sheetProtection algorithmName="SHA-512" hashValue="LrsUxkeru9T8AUMiIUXAzTSVQp3JKz0plSyWmj5+1Xqcc33NODwlg69Hq8lVy09vjQd0aNYtLkr1NwdxQIQKCA==" saltValue="pwBpU86SSvS2nP/bb8FAEA==" spinCount="100000" sheet="1" formatCells="0" selectLockedCells="1"/>
  <protectedRanges>
    <protectedRange sqref="K9:K350" name="Plage4"/>
    <protectedRange sqref="B9:F350" name="Plage2"/>
    <protectedRange sqref="G9:G350" name="Plage1"/>
    <protectedRange sqref="H9:K350" name="Plage3"/>
  </protectedRanges>
  <mergeCells count="3">
    <mergeCell ref="E300:J300"/>
    <mergeCell ref="E301:J301"/>
    <mergeCell ref="E302:J30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3:O302"/>
  <sheetViews>
    <sheetView showGridLines="0" showZeros="0" zoomScaleNormal="100" workbookViewId="0">
      <selection activeCell="G28" sqref="G28"/>
    </sheetView>
  </sheetViews>
  <sheetFormatPr baseColWidth="10" defaultColWidth="11.375" defaultRowHeight="11.55" x14ac:dyDescent="0.2"/>
  <cols>
    <col min="1" max="1" width="11.375" style="1"/>
    <col min="2" max="2" width="7.625" style="1" customWidth="1"/>
    <col min="3" max="3" width="43.125" style="1" bestFit="1" customWidth="1"/>
    <col min="4" max="4" width="8.25" style="25" customWidth="1"/>
    <col min="5" max="5" width="6.375" style="25" bestFit="1" customWidth="1"/>
    <col min="6" max="6" width="7.875" style="25" bestFit="1" customWidth="1"/>
    <col min="7" max="7" width="7.625" style="25" bestFit="1" customWidth="1"/>
    <col min="8" max="8" width="7.875" style="25" bestFit="1" customWidth="1"/>
    <col min="9" max="9" width="4" style="25" bestFit="1" customWidth="1"/>
    <col min="10" max="10" width="7.875" style="25" bestFit="1" customWidth="1"/>
    <col min="11" max="11" width="11.875" style="25" customWidth="1"/>
    <col min="12" max="16384" width="11.375" style="1"/>
  </cols>
  <sheetData>
    <row r="3" spans="1:13" ht="19.899999999999999" customHeight="1" x14ac:dyDescent="0.25">
      <c r="C3" s="42" t="s">
        <v>295</v>
      </c>
    </row>
    <row r="4" spans="1:13" ht="19.899999999999999" customHeight="1" thickBot="1" x14ac:dyDescent="0.3">
      <c r="C4" s="42" t="s">
        <v>294</v>
      </c>
    </row>
    <row r="5" spans="1:13" ht="12.25" hidden="1" thickBot="1" x14ac:dyDescent="0.25"/>
    <row r="6" spans="1:13" ht="12.25" hidden="1" thickBot="1" x14ac:dyDescent="0.25">
      <c r="A6" s="3"/>
      <c r="D6" s="1"/>
      <c r="E6" s="1"/>
      <c r="F6" s="1"/>
      <c r="G6" s="1"/>
      <c r="H6" s="1"/>
      <c r="I6" s="1"/>
      <c r="J6" s="1"/>
      <c r="K6" s="1"/>
    </row>
    <row r="7" spans="1:13" ht="80.349999999999994" customHeight="1" thickTop="1" thickBot="1" x14ac:dyDescent="0.25">
      <c r="A7" s="3"/>
      <c r="B7" s="44" t="s">
        <v>290</v>
      </c>
      <c r="C7" s="33" t="s">
        <v>291</v>
      </c>
      <c r="D7" s="43" t="str">
        <f>Tableau33[[#This Row],[Colonne3]]</f>
        <v>Conditionnement</v>
      </c>
      <c r="E7" s="33" t="s">
        <v>278</v>
      </c>
      <c r="F7" s="33" t="s">
        <v>279</v>
      </c>
      <c r="G7" s="33" t="s">
        <v>280</v>
      </c>
      <c r="H7" s="34" t="s">
        <v>281</v>
      </c>
      <c r="I7" s="33" t="s">
        <v>282</v>
      </c>
      <c r="J7" s="34" t="s">
        <v>283</v>
      </c>
      <c r="K7" s="35" t="s">
        <v>284</v>
      </c>
      <c r="M7" s="41"/>
    </row>
    <row r="8" spans="1:13" ht="12.25" thickTop="1" x14ac:dyDescent="0.2">
      <c r="A8" s="3"/>
      <c r="B8" s="2" t="s">
        <v>0</v>
      </c>
      <c r="C8" s="2"/>
      <c r="D8" s="10"/>
      <c r="E8" s="11"/>
      <c r="F8" s="11"/>
      <c r="G8" s="11"/>
      <c r="H8" s="12"/>
      <c r="I8" s="11"/>
      <c r="J8" s="12"/>
      <c r="K8" s="12"/>
    </row>
    <row r="9" spans="1:13" x14ac:dyDescent="0.2">
      <c r="A9" s="3"/>
      <c r="B9" s="5">
        <f>Tableau33[[#This Row],[Colonne1]]</f>
        <v>27453</v>
      </c>
      <c r="C9" s="54" t="str">
        <f>Tableau33[[#This Row],[Colonne2]]</f>
        <v>Abricots secs calibre 2/3 (Turquie)</v>
      </c>
      <c r="D9" s="13">
        <f>Tableau33[[#This Row],[Colonne3]]</f>
        <v>5</v>
      </c>
      <c r="E9" s="13" t="str">
        <f>Tableau33[[#This Row],[Colonne4]]</f>
        <v>kg</v>
      </c>
      <c r="F9" s="13">
        <f>Tableau33[[#This Row],[Colonne5]]</f>
        <v>1</v>
      </c>
      <c r="G9" s="36"/>
      <c r="H9" s="14">
        <f>Tableau33[[#This Row],[Colonne7]]</f>
        <v>53.95</v>
      </c>
      <c r="I9" s="13">
        <f>Tableau33[[#This Row],[Colonne8]]</f>
        <v>5.5</v>
      </c>
      <c r="J9" s="14">
        <f>Tableau33[[#This Row],[Colonne9]]</f>
        <v>56.92</v>
      </c>
      <c r="K9" s="15">
        <f t="shared" ref="K9:K19" si="0">G9*J9</f>
        <v>0</v>
      </c>
    </row>
    <row r="10" spans="1:13" x14ac:dyDescent="0.2">
      <c r="A10" s="3"/>
      <c r="B10" s="6">
        <f>Tableau33[[#This Row],[Colonne1]]</f>
        <v>32224</v>
      </c>
      <c r="C10" s="54" t="str">
        <f>Tableau33[[#This Row],[Colonne2]]</f>
        <v>Amandes blanches natures</v>
      </c>
      <c r="D10" s="13">
        <f>Tableau33[[#This Row],[Colonne3]]</f>
        <v>3</v>
      </c>
      <c r="E10" s="16" t="str">
        <f>Tableau33[[#This Row],[Colonne4]]</f>
        <v>kg</v>
      </c>
      <c r="F10" s="16">
        <f>Tableau33[[#This Row],[Colonne5]]</f>
        <v>1</v>
      </c>
      <c r="G10" s="37"/>
      <c r="H10" s="17">
        <f>Tableau33[[#This Row],[Colonne7]]</f>
        <v>76.41</v>
      </c>
      <c r="I10" s="13">
        <f>Tableau33[[#This Row],[Colonne8]]</f>
        <v>5.5</v>
      </c>
      <c r="J10" s="14">
        <f>Tableau33[[#This Row],[Colonne9]]</f>
        <v>80.61</v>
      </c>
      <c r="K10" s="18">
        <f t="shared" si="0"/>
        <v>0</v>
      </c>
    </row>
    <row r="11" spans="1:13" x14ac:dyDescent="0.2">
      <c r="A11" s="3"/>
      <c r="B11" s="6">
        <f>Tableau33[[#This Row],[Colonne1]]</f>
        <v>32494</v>
      </c>
      <c r="C11" s="54" t="str">
        <f>Tableau33[[#This Row],[Colonne2]]</f>
        <v>Amandes décortiquées cal. 34/36 (Italie)</v>
      </c>
      <c r="D11" s="13">
        <f>Tableau33[[#This Row],[Colonne3]]</f>
        <v>10</v>
      </c>
      <c r="E11" s="16" t="str">
        <f>Tableau33[[#This Row],[Colonne4]]</f>
        <v>kg</v>
      </c>
      <c r="F11" s="16">
        <f>Tableau33[[#This Row],[Colonne5]]</f>
        <v>1</v>
      </c>
      <c r="G11" s="37"/>
      <c r="H11" s="17">
        <f>Tableau33[[#This Row],[Colonne7]]</f>
        <v>169.9</v>
      </c>
      <c r="I11" s="13">
        <f>Tableau33[[#This Row],[Colonne8]]</f>
        <v>5.5</v>
      </c>
      <c r="J11" s="14">
        <f>Tableau33[[#This Row],[Colonne9]]</f>
        <v>179.24</v>
      </c>
      <c r="K11" s="18">
        <f t="shared" si="0"/>
        <v>0</v>
      </c>
    </row>
    <row r="12" spans="1:13" x14ac:dyDescent="0.2">
      <c r="A12" s="3"/>
      <c r="B12" s="6">
        <f>Tableau33[[#This Row],[Colonne1]]</f>
        <v>20310</v>
      </c>
      <c r="C12" s="54" t="str">
        <f>Tableau33[[#This Row],[Colonne2]]</f>
        <v>noisettes décortiquées</v>
      </c>
      <c r="D12" s="13">
        <f>Tableau33[[#This Row],[Colonne3]]</f>
        <v>5</v>
      </c>
      <c r="E12" s="16" t="str">
        <f>Tableau33[[#This Row],[Colonne4]]</f>
        <v>kg</v>
      </c>
      <c r="F12" s="16">
        <f>Tableau33[[#This Row],[Colonne5]]</f>
        <v>1</v>
      </c>
      <c r="G12" s="37"/>
      <c r="H12" s="17">
        <f>Tableau33[[#This Row],[Colonne7]]</f>
        <v>85.45</v>
      </c>
      <c r="I12" s="13">
        <f>Tableau33[[#This Row],[Colonne8]]</f>
        <v>5.5</v>
      </c>
      <c r="J12" s="14">
        <f>Tableau33[[#This Row],[Colonne9]]</f>
        <v>90.15</v>
      </c>
      <c r="K12" s="18">
        <f t="shared" si="0"/>
        <v>0</v>
      </c>
    </row>
    <row r="13" spans="1:13" x14ac:dyDescent="0.2">
      <c r="A13" s="3"/>
      <c r="B13" s="6">
        <f>Tableau33[[#This Row],[Colonne1]]</f>
        <v>20324</v>
      </c>
      <c r="C13" s="54" t="str">
        <f>Tableau33[[#This Row],[Colonne2]]</f>
        <v>Noix de cajou (Viet Nam)</v>
      </c>
      <c r="D13" s="13">
        <f>Tableau33[[#This Row],[Colonne3]]</f>
        <v>3</v>
      </c>
      <c r="E13" s="16" t="str">
        <f>Tableau33[[#This Row],[Colonne4]]</f>
        <v>kg</v>
      </c>
      <c r="F13" s="16">
        <f>Tableau33[[#This Row],[Colonne5]]</f>
        <v>1</v>
      </c>
      <c r="G13" s="37"/>
      <c r="H13" s="17">
        <f>Tableau33[[#This Row],[Colonne7]]</f>
        <v>45.04</v>
      </c>
      <c r="I13" s="13">
        <f>Tableau33[[#This Row],[Colonne8]]</f>
        <v>5.5</v>
      </c>
      <c r="J13" s="14">
        <f>Tableau33[[#This Row],[Colonne9]]</f>
        <v>47.52</v>
      </c>
      <c r="K13" s="18">
        <f t="shared" si="0"/>
        <v>0</v>
      </c>
    </row>
    <row r="14" spans="1:13" x14ac:dyDescent="0.2">
      <c r="A14" s="3"/>
      <c r="B14" s="6">
        <f>Tableau33[[#This Row],[Colonne1]]</f>
        <v>20297</v>
      </c>
      <c r="C14" s="54" t="str">
        <f>Tableau33[[#This Row],[Colonne2]]</f>
        <v>figues</v>
      </c>
      <c r="D14" s="13">
        <f>Tableau33[[#This Row],[Colonne3]]</f>
        <v>5</v>
      </c>
      <c r="E14" s="16" t="str">
        <f>Tableau33[[#This Row],[Colonne4]]</f>
        <v>kg</v>
      </c>
      <c r="F14" s="16">
        <f>Tableau33[[#This Row],[Colonne5]]</f>
        <v>1</v>
      </c>
      <c r="G14" s="37"/>
      <c r="H14" s="17">
        <f>Tableau33[[#This Row],[Colonne7]]</f>
        <v>39.9</v>
      </c>
      <c r="I14" s="13">
        <f>Tableau33[[#This Row],[Colonne8]]</f>
        <v>5.5</v>
      </c>
      <c r="J14" s="14">
        <f>Tableau33[[#This Row],[Colonne9]]</f>
        <v>42.09</v>
      </c>
      <c r="K14" s="18">
        <f t="shared" si="0"/>
        <v>0</v>
      </c>
    </row>
    <row r="15" spans="1:13" x14ac:dyDescent="0.2">
      <c r="A15" s="3"/>
      <c r="B15" s="6">
        <f>Tableau33[[#This Row],[Colonne1]]</f>
        <v>34956</v>
      </c>
      <c r="C15" s="54" t="str">
        <f>Tableau33[[#This Row],[Colonne2]]</f>
        <v>raisins sultanine (Ouzbekistan)</v>
      </c>
      <c r="D15" s="13">
        <f>Tableau33[[#This Row],[Colonne3]]</f>
        <v>12.5</v>
      </c>
      <c r="E15" s="16" t="str">
        <f>Tableau33[[#This Row],[Colonne4]]</f>
        <v>kg</v>
      </c>
      <c r="F15" s="16">
        <f>Tableau33[[#This Row],[Colonne5]]</f>
        <v>1</v>
      </c>
      <c r="G15" s="37"/>
      <c r="H15" s="17">
        <f>Tableau33[[#This Row],[Colonne7]]</f>
        <v>62.05</v>
      </c>
      <c r="I15" s="13">
        <f>Tableau33[[#This Row],[Colonne8]]</f>
        <v>5.5</v>
      </c>
      <c r="J15" s="14">
        <f>Tableau33[[#This Row],[Colonne9]]</f>
        <v>65.459999999999994</v>
      </c>
      <c r="K15" s="18">
        <f t="shared" si="0"/>
        <v>0</v>
      </c>
    </row>
    <row r="16" spans="1:13" x14ac:dyDescent="0.2">
      <c r="A16" s="3"/>
      <c r="B16" s="6">
        <f>Tableau33[[#This Row],[Colonne1]]</f>
        <v>15091</v>
      </c>
      <c r="C16" s="54" t="str">
        <f>Tableau33[[#This Row],[Colonne2]]</f>
        <v>Pistaches coques grillées salées (Italie)</v>
      </c>
      <c r="D16" s="13">
        <f>Tableau33[[#This Row],[Colonne3]]</f>
        <v>5</v>
      </c>
      <c r="E16" s="16" t="str">
        <f>Tableau33[[#This Row],[Colonne4]]</f>
        <v>kg</v>
      </c>
      <c r="F16" s="16">
        <f>Tableau33[[#This Row],[Colonne5]]</f>
        <v>1</v>
      </c>
      <c r="G16" s="37"/>
      <c r="H16" s="17">
        <f>Tableau33[[#This Row],[Colonne7]]</f>
        <v>81.599999999999994</v>
      </c>
      <c r="I16" s="13">
        <f>Tableau33[[#This Row],[Colonne8]]</f>
        <v>5.5</v>
      </c>
      <c r="J16" s="14">
        <f>Tableau33[[#This Row],[Colonne9]]</f>
        <v>86.09</v>
      </c>
      <c r="K16" s="18">
        <f t="shared" si="0"/>
        <v>0</v>
      </c>
    </row>
    <row r="17" spans="1:15" x14ac:dyDescent="0.2">
      <c r="A17" s="3"/>
      <c r="B17" s="6">
        <f>Tableau33[[#This Row],[Colonne1]]</f>
        <v>26442</v>
      </c>
      <c r="C17" s="54" t="str">
        <f>Tableau33[[#This Row],[Colonne2]]</f>
        <v>Poudre d'amande blanche</v>
      </c>
      <c r="D17" s="13">
        <f>Tableau33[[#This Row],[Colonne3]]</f>
        <v>2</v>
      </c>
      <c r="E17" s="16" t="str">
        <f>Tableau33[[#This Row],[Colonne4]]</f>
        <v>kg</v>
      </c>
      <c r="F17" s="16">
        <f>Tableau33[[#This Row],[Colonne5]]</f>
        <v>1</v>
      </c>
      <c r="G17" s="37"/>
      <c r="H17" s="17">
        <f>Tableau33[[#This Row],[Colonne7]]</f>
        <v>59.38</v>
      </c>
      <c r="I17" s="13">
        <f>Tableau33[[#This Row],[Colonne8]]</f>
        <v>5.5</v>
      </c>
      <c r="J17" s="14">
        <f>Tableau33[[#This Row],[Colonne9]]</f>
        <v>62.65</v>
      </c>
      <c r="K17" s="18">
        <f t="shared" si="0"/>
        <v>0</v>
      </c>
      <c r="O17" s="19"/>
    </row>
    <row r="18" spans="1:15" x14ac:dyDescent="0.2">
      <c r="A18" s="3"/>
      <c r="B18" s="6">
        <f>Tableau33[[#This Row],[Colonne1]]</f>
        <v>31398</v>
      </c>
      <c r="C18" s="54" t="str">
        <f>Tableau33[[#This Row],[Colonne2]]</f>
        <v>Pruneau géant calibre 44/55</v>
      </c>
      <c r="D18" s="13">
        <f>Tableau33[[#This Row],[Colonne3]]</f>
        <v>2.5</v>
      </c>
      <c r="E18" s="16" t="str">
        <f>Tableau33[[#This Row],[Colonne4]]</f>
        <v>kg</v>
      </c>
      <c r="F18" s="16">
        <f>Tableau33[[#This Row],[Colonne5]]</f>
        <v>1</v>
      </c>
      <c r="G18" s="37"/>
      <c r="H18" s="17">
        <f>Tableau33[[#This Row],[Colonne7]]</f>
        <v>17.68</v>
      </c>
      <c r="I18" s="13">
        <f>Tableau33[[#This Row],[Colonne8]]</f>
        <v>5.5</v>
      </c>
      <c r="J18" s="14">
        <f>Tableau33[[#This Row],[Colonne9]]</f>
        <v>18.649999999999999</v>
      </c>
      <c r="K18" s="18">
        <f t="shared" si="0"/>
        <v>0</v>
      </c>
    </row>
    <row r="19" spans="1:15" x14ac:dyDescent="0.2">
      <c r="A19" s="3"/>
      <c r="B19" s="7">
        <f>Tableau33[[#This Row],[Colonne1]]</f>
        <v>25779</v>
      </c>
      <c r="C19" s="54" t="str">
        <f>Tableau33[[#This Row],[Colonne2]]</f>
        <v>poudre de noisettes</v>
      </c>
      <c r="D19" s="13">
        <f>Tableau33[[#This Row],[Colonne3]]</f>
        <v>150</v>
      </c>
      <c r="E19" s="20" t="str">
        <f>Tableau33[[#This Row],[Colonne4]]</f>
        <v>gr</v>
      </c>
      <c r="F19" s="20">
        <f>Tableau33[[#This Row],[Colonne5]]</f>
        <v>6</v>
      </c>
      <c r="G19" s="38"/>
      <c r="H19" s="21">
        <f>Tableau33[[#This Row],[Colonne7]]</f>
        <v>4.41</v>
      </c>
      <c r="I19" s="13">
        <f>Tableau33[[#This Row],[Colonne8]]</f>
        <v>5.5</v>
      </c>
      <c r="J19" s="14">
        <f>Tableau33[[#This Row],[Colonne9]]</f>
        <v>4.6500000000000004</v>
      </c>
      <c r="K19" s="22">
        <f t="shared" si="0"/>
        <v>0</v>
      </c>
    </row>
    <row r="20" spans="1:15" x14ac:dyDescent="0.2">
      <c r="A20" s="3"/>
      <c r="B20" s="23"/>
      <c r="C20" s="55"/>
      <c r="D20" s="24">
        <f>Tableau33[[#This Row],[Colonne3]]</f>
        <v>0</v>
      </c>
      <c r="E20" s="24"/>
      <c r="F20" s="24"/>
      <c r="G20" s="39"/>
      <c r="H20" s="26"/>
      <c r="I20" s="24"/>
      <c r="J20" s="27" t="s">
        <v>13</v>
      </c>
      <c r="K20" s="26">
        <f>SUM(K9:K19)</f>
        <v>0</v>
      </c>
    </row>
    <row r="21" spans="1:15" x14ac:dyDescent="0.2">
      <c r="A21" s="3"/>
      <c r="B21" s="23" t="s">
        <v>14</v>
      </c>
      <c r="C21" s="56"/>
      <c r="D21" s="25">
        <f>Tableau33[[#This Row],[Colonne3]]</f>
        <v>0</v>
      </c>
      <c r="G21" s="39"/>
      <c r="H21" s="26"/>
      <c r="J21" s="26"/>
      <c r="K21" s="26"/>
    </row>
    <row r="22" spans="1:15" x14ac:dyDescent="0.2">
      <c r="A22" s="3"/>
      <c r="B22" s="5">
        <f>Tableau33[[#This Row],[Colonne1]]</f>
        <v>20187</v>
      </c>
      <c r="C22" s="54" t="str">
        <f>Tableau33[[#This Row],[Colonne2]]</f>
        <v>Graines de lin doré</v>
      </c>
      <c r="D22" s="13">
        <f>Tableau33[[#This Row],[Colonne3]]</f>
        <v>3</v>
      </c>
      <c r="E22" s="13" t="str">
        <f>Tableau33[[#This Row],[Colonne4]]</f>
        <v>kg</v>
      </c>
      <c r="F22" s="13">
        <f>Tableau33[[#This Row],[Colonne5]]</f>
        <v>1</v>
      </c>
      <c r="G22" s="36"/>
      <c r="H22" s="14">
        <f>Tableau33[[#This Row],[Colonne7]]</f>
        <v>11.34</v>
      </c>
      <c r="I22" s="13">
        <f>Tableau33[[#This Row],[Colonne8]]</f>
        <v>5.5</v>
      </c>
      <c r="J22" s="14">
        <f>Tableau33[[#This Row],[Colonne9]]</f>
        <v>11.96</v>
      </c>
      <c r="K22" s="15">
        <f t="shared" ref="K22:K29" si="1">G22*J22</f>
        <v>0</v>
      </c>
    </row>
    <row r="23" spans="1:15" x14ac:dyDescent="0.2">
      <c r="A23" s="3"/>
      <c r="B23" s="6">
        <f>Tableau33[[#This Row],[Colonne1]]</f>
        <v>32944</v>
      </c>
      <c r="C23" s="57" t="str">
        <f>Tableau33[[#This Row],[Colonne2]]</f>
        <v>Graines de tournesol</v>
      </c>
      <c r="D23" s="16">
        <f>Tableau33[[#This Row],[Colonne3]]</f>
        <v>5</v>
      </c>
      <c r="E23" s="16" t="str">
        <f>Tableau33[[#This Row],[Colonne4]]</f>
        <v>kg</v>
      </c>
      <c r="F23" s="16">
        <f>Tableau33[[#This Row],[Colonne5]]</f>
        <v>1</v>
      </c>
      <c r="G23" s="37"/>
      <c r="H23" s="17">
        <f>Tableau33[[#This Row],[Colonne7]]</f>
        <v>16.38</v>
      </c>
      <c r="I23" s="16">
        <f>Tableau33[[#This Row],[Colonne8]]</f>
        <v>5.5</v>
      </c>
      <c r="J23" s="17">
        <f>Tableau33[[#This Row],[Colonne9]]</f>
        <v>17.28</v>
      </c>
      <c r="K23" s="18">
        <f t="shared" si="1"/>
        <v>0</v>
      </c>
    </row>
    <row r="24" spans="1:15" x14ac:dyDescent="0.2">
      <c r="A24" s="3"/>
      <c r="B24" s="6">
        <f>Tableau33[[#This Row],[Colonne1]]</f>
        <v>20250</v>
      </c>
      <c r="C24" s="57" t="str">
        <f>Tableau33[[#This Row],[Colonne2]]</f>
        <v>Graines de courges</v>
      </c>
      <c r="D24" s="16">
        <f>Tableau33[[#This Row],[Colonne3]]</f>
        <v>3</v>
      </c>
      <c r="E24" s="16" t="str">
        <f>Tableau33[[#This Row],[Colonne4]]</f>
        <v>kg</v>
      </c>
      <c r="F24" s="16">
        <f>Tableau33[[#This Row],[Colonne5]]</f>
        <v>1</v>
      </c>
      <c r="G24" s="37"/>
      <c r="H24" s="17">
        <f>Tableau33[[#This Row],[Colonne7]]</f>
        <v>27.9</v>
      </c>
      <c r="I24" s="16">
        <f>Tableau33[[#This Row],[Colonne8]]</f>
        <v>5.5</v>
      </c>
      <c r="J24" s="17">
        <f>Tableau33[[#This Row],[Colonne9]]</f>
        <v>29.43</v>
      </c>
      <c r="K24" s="18">
        <f t="shared" si="1"/>
        <v>0</v>
      </c>
    </row>
    <row r="25" spans="1:15" x14ac:dyDescent="0.2">
      <c r="A25" s="3"/>
      <c r="B25" s="6">
        <f>Tableau33[[#This Row],[Colonne1]]</f>
        <v>20182</v>
      </c>
      <c r="C25" s="57" t="str">
        <f>Tableau33[[#This Row],[Colonne2]]</f>
        <v>Sésame blond complet</v>
      </c>
      <c r="D25" s="16">
        <f>Tableau33[[#This Row],[Colonne3]]</f>
        <v>3</v>
      </c>
      <c r="E25" s="16" t="str">
        <f>Tableau33[[#This Row],[Colonne4]]</f>
        <v>kg</v>
      </c>
      <c r="F25" s="16">
        <f>Tableau33[[#This Row],[Colonne5]]</f>
        <v>1</v>
      </c>
      <c r="G25" s="37"/>
      <c r="H25" s="17">
        <f>Tableau33[[#This Row],[Colonne7]]</f>
        <v>12.12</v>
      </c>
      <c r="I25" s="16">
        <f>Tableau33[[#This Row],[Colonne8]]</f>
        <v>5.5</v>
      </c>
      <c r="J25" s="17">
        <f>Tableau33[[#This Row],[Colonne9]]</f>
        <v>12.79</v>
      </c>
      <c r="K25" s="18">
        <f t="shared" si="1"/>
        <v>0</v>
      </c>
    </row>
    <row r="26" spans="1:15" x14ac:dyDescent="0.2">
      <c r="A26" s="3"/>
      <c r="B26" s="6">
        <f>Tableau33[[#This Row],[Colonne1]]</f>
        <v>29725</v>
      </c>
      <c r="C26" s="57" t="str">
        <f>Tableau33[[#This Row],[Colonne2]]</f>
        <v>graines à germer roquette</v>
      </c>
      <c r="D26" s="16">
        <f>Tableau33[[#This Row],[Colonne3]]</f>
        <v>150</v>
      </c>
      <c r="E26" s="16" t="str">
        <f>Tableau33[[#This Row],[Colonne4]]</f>
        <v>gr</v>
      </c>
      <c r="F26" s="16">
        <f>Tableau33[[#This Row],[Colonne5]]</f>
        <v>6</v>
      </c>
      <c r="G26" s="37"/>
      <c r="H26" s="17">
        <f>Tableau33[[#This Row],[Colonne7]]</f>
        <v>4.1500000000000004</v>
      </c>
      <c r="I26" s="16">
        <f>Tableau33[[#This Row],[Colonne8]]</f>
        <v>5.5</v>
      </c>
      <c r="J26" s="17">
        <f>Tableau33[[#This Row],[Colonne9]]</f>
        <v>4.38</v>
      </c>
      <c r="K26" s="18">
        <f t="shared" si="1"/>
        <v>0</v>
      </c>
    </row>
    <row r="27" spans="1:15" x14ac:dyDescent="0.2">
      <c r="A27" s="3"/>
      <c r="B27" s="6">
        <f>Tableau33[[#This Row],[Colonne1]]</f>
        <v>28056</v>
      </c>
      <c r="C27" s="57" t="str">
        <f>Tableau33[[#This Row],[Colonne2]]</f>
        <v>brocoli à germer</v>
      </c>
      <c r="D27" s="16">
        <f>Tableau33[[#This Row],[Colonne3]]</f>
        <v>150</v>
      </c>
      <c r="E27" s="16" t="str">
        <f>Tableau33[[#This Row],[Colonne4]]</f>
        <v>gr</v>
      </c>
      <c r="F27" s="16">
        <f>Tableau33[[#This Row],[Colonne5]]</f>
        <v>6</v>
      </c>
      <c r="G27" s="37"/>
      <c r="H27" s="17">
        <f>Tableau33[[#This Row],[Colonne7]]</f>
        <v>3.59</v>
      </c>
      <c r="I27" s="16">
        <f>Tableau33[[#This Row],[Colonne8]]</f>
        <v>5.5</v>
      </c>
      <c r="J27" s="17">
        <f>Tableau33[[#This Row],[Colonne9]]</f>
        <v>3.79</v>
      </c>
      <c r="K27" s="18">
        <f t="shared" si="1"/>
        <v>0</v>
      </c>
    </row>
    <row r="28" spans="1:15" x14ac:dyDescent="0.2">
      <c r="A28" s="3"/>
      <c r="B28" s="6">
        <f>Tableau33[[#This Row],[Colonne1]]</f>
        <v>28104</v>
      </c>
      <c r="C28" s="57" t="str">
        <f>Tableau33[[#This Row],[Colonne2]]</f>
        <v>soja vert mungo à germer</v>
      </c>
      <c r="D28" s="16">
        <f>Tableau33[[#This Row],[Colonne3]]</f>
        <v>200</v>
      </c>
      <c r="E28" s="16" t="str">
        <f>Tableau33[[#This Row],[Colonne4]]</f>
        <v>gr</v>
      </c>
      <c r="F28" s="16">
        <f>Tableau33[[#This Row],[Colonne5]]</f>
        <v>6</v>
      </c>
      <c r="G28" s="37"/>
      <c r="H28" s="17">
        <f>Tableau33[[#This Row],[Colonne7]]</f>
        <v>1.6</v>
      </c>
      <c r="I28" s="16">
        <f>Tableau33[[#This Row],[Colonne8]]</f>
        <v>5.5</v>
      </c>
      <c r="J28" s="17">
        <f>Tableau33[[#This Row],[Colonne9]]</f>
        <v>1.69</v>
      </c>
      <c r="K28" s="18">
        <f t="shared" si="1"/>
        <v>0</v>
      </c>
    </row>
    <row r="29" spans="1:15" x14ac:dyDescent="0.2">
      <c r="A29" s="3"/>
      <c r="B29" s="7">
        <f>Tableau33[[#This Row],[Colonne1]]</f>
        <v>20023</v>
      </c>
      <c r="C29" s="58" t="str">
        <f>Tableau33[[#This Row],[Colonne2]]</f>
        <v>mélange pois chiche/lentilles/fenugrec à germer</v>
      </c>
      <c r="D29" s="20">
        <f>Tableau33[[#This Row],[Colonne3]]</f>
        <v>200</v>
      </c>
      <c r="E29" s="20" t="str">
        <f>Tableau33[[#This Row],[Colonne4]]</f>
        <v>gr</v>
      </c>
      <c r="F29" s="20">
        <f>Tableau33[[#This Row],[Colonne5]]</f>
        <v>6</v>
      </c>
      <c r="G29" s="38"/>
      <c r="H29" s="21">
        <f>Tableau33[[#This Row],[Colonne7]]</f>
        <v>2.8</v>
      </c>
      <c r="I29" s="20">
        <f>Tableau33[[#This Row],[Colonne8]]</f>
        <v>5.5</v>
      </c>
      <c r="J29" s="21">
        <f>Tableau33[[#This Row],[Colonne9]]</f>
        <v>2.95</v>
      </c>
      <c r="K29" s="22">
        <f t="shared" si="1"/>
        <v>0</v>
      </c>
    </row>
    <row r="30" spans="1:15" x14ac:dyDescent="0.2">
      <c r="A30" s="3"/>
      <c r="B30" s="4"/>
      <c r="C30" s="56"/>
      <c r="D30" s="25">
        <f>Tableau33[[#This Row],[Colonne3]]</f>
        <v>0</v>
      </c>
      <c r="G30" s="39"/>
      <c r="H30" s="26"/>
      <c r="J30" s="27" t="s">
        <v>13</v>
      </c>
      <c r="K30" s="26">
        <f>SUM(K22:K29)</f>
        <v>0</v>
      </c>
    </row>
    <row r="31" spans="1:15" x14ac:dyDescent="0.2">
      <c r="A31" s="3"/>
      <c r="B31" s="23" t="s">
        <v>23</v>
      </c>
      <c r="C31" s="56"/>
      <c r="D31" s="25">
        <f>Tableau33[[#This Row],[Colonne3]]</f>
        <v>0</v>
      </c>
      <c r="G31" s="39"/>
      <c r="H31" s="26"/>
      <c r="J31" s="26"/>
      <c r="K31" s="26"/>
    </row>
    <row r="32" spans="1:15" x14ac:dyDescent="0.2">
      <c r="A32" s="3"/>
      <c r="B32" s="5">
        <f>Tableau33[[#This Row],[Colonne1]]</f>
        <v>33121</v>
      </c>
      <c r="C32" s="54" t="str">
        <f>Tableau33[[#This Row],[Colonne2]]</f>
        <v>Avoine Calcium</v>
      </c>
      <c r="D32" s="13">
        <f>Tableau33[[#This Row],[Colonne3]]</f>
        <v>1</v>
      </c>
      <c r="E32" s="13" t="str">
        <f>Tableau33[[#This Row],[Colonne4]]</f>
        <v>l</v>
      </c>
      <c r="F32" s="13">
        <f>Tableau33[[#This Row],[Colonne5]]</f>
        <v>10</v>
      </c>
      <c r="G32" s="36"/>
      <c r="H32" s="14">
        <f>Tableau33[[#This Row],[Colonne7]]</f>
        <v>1.29</v>
      </c>
      <c r="I32" s="13">
        <f>Tableau33[[#This Row],[Colonne8]]</f>
        <v>5.5</v>
      </c>
      <c r="J32" s="14">
        <f>Tableau33[[#This Row],[Colonne9]]</f>
        <v>1.36</v>
      </c>
      <c r="K32" s="15">
        <f t="shared" ref="K32:K45" si="2">G32*J32</f>
        <v>0</v>
      </c>
    </row>
    <row r="33" spans="1:11" x14ac:dyDescent="0.2">
      <c r="A33" s="3"/>
      <c r="B33" s="6">
        <f>Tableau33[[#This Row],[Colonne1]]</f>
        <v>29485</v>
      </c>
      <c r="C33" s="57" t="str">
        <f>Tableau33[[#This Row],[Colonne2]]</f>
        <v>Avoine Nature</v>
      </c>
      <c r="D33" s="16">
        <f>Tableau33[[#This Row],[Colonne3]]</f>
        <v>1</v>
      </c>
      <c r="E33" s="16" t="str">
        <f>Tableau33[[#This Row],[Colonne4]]</f>
        <v>l</v>
      </c>
      <c r="F33" s="16">
        <f>Tableau33[[#This Row],[Colonne5]]</f>
        <v>12</v>
      </c>
      <c r="G33" s="37"/>
      <c r="H33" s="17">
        <f>Tableau33[[#This Row],[Colonne7]]</f>
        <v>1.3</v>
      </c>
      <c r="I33" s="16">
        <f>Tableau33[[#This Row],[Colonne8]]</f>
        <v>5.5</v>
      </c>
      <c r="J33" s="17">
        <f>Tableau33[[#This Row],[Colonne9]]</f>
        <v>1.37</v>
      </c>
      <c r="K33" s="18">
        <f t="shared" si="2"/>
        <v>0</v>
      </c>
    </row>
    <row r="34" spans="1:11" x14ac:dyDescent="0.2">
      <c r="A34" s="3"/>
      <c r="B34" s="6">
        <f>Tableau33[[#This Row],[Colonne1]]</f>
        <v>31313</v>
      </c>
      <c r="C34" s="57" t="str">
        <f>Tableau33[[#This Row],[Colonne2]]</f>
        <v>Riz Calcium</v>
      </c>
      <c r="D34" s="16">
        <f>Tableau33[[#This Row],[Colonne3]]</f>
        <v>1</v>
      </c>
      <c r="E34" s="16" t="str">
        <f>Tableau33[[#This Row],[Colonne4]]</f>
        <v>l</v>
      </c>
      <c r="F34" s="16">
        <f>Tableau33[[#This Row],[Colonne5]]</f>
        <v>12</v>
      </c>
      <c r="G34" s="37"/>
      <c r="H34" s="17">
        <f>Tableau33[[#This Row],[Colonne7]]</f>
        <v>1.3</v>
      </c>
      <c r="I34" s="16">
        <f>Tableau33[[#This Row],[Colonne8]]</f>
        <v>5.5</v>
      </c>
      <c r="J34" s="17">
        <f>Tableau33[[#This Row],[Colonne9]]</f>
        <v>1.37</v>
      </c>
      <c r="K34" s="18">
        <f t="shared" si="2"/>
        <v>0</v>
      </c>
    </row>
    <row r="35" spans="1:11" x14ac:dyDescent="0.2">
      <c r="A35" s="3"/>
      <c r="B35" s="6">
        <f>Tableau33[[#This Row],[Colonne1]]</f>
        <v>29483</v>
      </c>
      <c r="C35" s="57" t="str">
        <f>Tableau33[[#This Row],[Colonne2]]</f>
        <v>Riz Nature</v>
      </c>
      <c r="D35" s="16">
        <f>Tableau33[[#This Row],[Colonne3]]</f>
        <v>1</v>
      </c>
      <c r="E35" s="16" t="str">
        <f>Tableau33[[#This Row],[Colonne4]]</f>
        <v>l</v>
      </c>
      <c r="F35" s="16">
        <f>Tableau33[[#This Row],[Colonne5]]</f>
        <v>12</v>
      </c>
      <c r="G35" s="37"/>
      <c r="H35" s="17">
        <f>Tableau33[[#This Row],[Colonne7]]</f>
        <v>1.1499999999999999</v>
      </c>
      <c r="I35" s="16">
        <f>Tableau33[[#This Row],[Colonne8]]</f>
        <v>5.5</v>
      </c>
      <c r="J35" s="17">
        <f>Tableau33[[#This Row],[Colonne9]]</f>
        <v>1.21</v>
      </c>
      <c r="K35" s="18">
        <f t="shared" si="2"/>
        <v>0</v>
      </c>
    </row>
    <row r="36" spans="1:11" x14ac:dyDescent="0.2">
      <c r="A36" s="3"/>
      <c r="B36" s="6">
        <f>Tableau33[[#This Row],[Colonne1]]</f>
        <v>24167</v>
      </c>
      <c r="C36" s="57" t="str">
        <f>Tableau33[[#This Row],[Colonne2]]</f>
        <v>Sojade Calcium UHT (soja)</v>
      </c>
      <c r="D36" s="16">
        <f>Tableau33[[#This Row],[Colonne3]]</f>
        <v>1</v>
      </c>
      <c r="E36" s="16" t="str">
        <f>Tableau33[[#This Row],[Colonne4]]</f>
        <v>l</v>
      </c>
      <c r="F36" s="16">
        <f>Tableau33[[#This Row],[Colonne5]]</f>
        <v>6</v>
      </c>
      <c r="G36" s="37"/>
      <c r="H36" s="17">
        <f>Tableau33[[#This Row],[Colonne7]]</f>
        <v>1.44</v>
      </c>
      <c r="I36" s="16">
        <f>Tableau33[[#This Row],[Colonne8]]</f>
        <v>5.5</v>
      </c>
      <c r="J36" s="17">
        <f>Tableau33[[#This Row],[Colonne9]]</f>
        <v>1.52</v>
      </c>
      <c r="K36" s="18">
        <f t="shared" si="2"/>
        <v>0</v>
      </c>
    </row>
    <row r="37" spans="1:11" x14ac:dyDescent="0.2">
      <c r="A37" s="3"/>
      <c r="B37" s="6">
        <f>Tableau33[[#This Row],[Colonne1]]</f>
        <v>24166</v>
      </c>
      <c r="C37" s="57" t="str">
        <f>Tableau33[[#This Row],[Colonne2]]</f>
        <v>Sojade Nature UHT (soja)</v>
      </c>
      <c r="D37" s="16">
        <f>Tableau33[[#This Row],[Colonne3]]</f>
        <v>1</v>
      </c>
      <c r="E37" s="16" t="str">
        <f>Tableau33[[#This Row],[Colonne4]]</f>
        <v>l</v>
      </c>
      <c r="F37" s="16">
        <f>Tableau33[[#This Row],[Colonne5]]</f>
        <v>6</v>
      </c>
      <c r="G37" s="37"/>
      <c r="H37" s="17">
        <f>Tableau33[[#This Row],[Colonne7]]</f>
        <v>1.22</v>
      </c>
      <c r="I37" s="16">
        <f>Tableau33[[#This Row],[Colonne8]]</f>
        <v>5.5</v>
      </c>
      <c r="J37" s="17">
        <f>Tableau33[[#This Row],[Colonne9]]</f>
        <v>1.29</v>
      </c>
      <c r="K37" s="18">
        <f t="shared" si="2"/>
        <v>0</v>
      </c>
    </row>
    <row r="38" spans="1:11" x14ac:dyDescent="0.2">
      <c r="A38" s="3"/>
      <c r="B38" s="6">
        <f>Tableau33[[#This Row],[Colonne1]]</f>
        <v>20822</v>
      </c>
      <c r="C38" s="57" t="str">
        <f>Tableau33[[#This Row],[Colonne2]]</f>
        <v>Lait d'amande Tetra Pack</v>
      </c>
      <c r="D38" s="16">
        <f>Tableau33[[#This Row],[Colonne3]]</f>
        <v>1</v>
      </c>
      <c r="E38" s="16" t="str">
        <f>Tableau33[[#This Row],[Colonne4]]</f>
        <v>l</v>
      </c>
      <c r="F38" s="16">
        <f>Tableau33[[#This Row],[Colonne5]]</f>
        <v>6</v>
      </c>
      <c r="G38" s="37"/>
      <c r="H38" s="17">
        <f>Tableau33[[#This Row],[Colonne7]]</f>
        <v>3.16</v>
      </c>
      <c r="I38" s="16">
        <f>Tableau33[[#This Row],[Colonne8]]</f>
        <v>5.5</v>
      </c>
      <c r="J38" s="17">
        <f>Tableau33[[#This Row],[Colonne9]]</f>
        <v>3.33</v>
      </c>
      <c r="K38" s="18">
        <f t="shared" si="2"/>
        <v>0</v>
      </c>
    </row>
    <row r="39" spans="1:11" x14ac:dyDescent="0.2">
      <c r="A39" s="3"/>
      <c r="B39" s="6">
        <f>Tableau33[[#This Row],[Colonne1]]</f>
        <v>29113</v>
      </c>
      <c r="C39" s="57" t="str">
        <f>Tableau33[[#This Row],[Colonne2]]</f>
        <v>Lait de noix de coco (boite)</v>
      </c>
      <c r="D39" s="16">
        <f>Tableau33[[#This Row],[Colonne3]]</f>
        <v>400</v>
      </c>
      <c r="E39" s="16" t="str">
        <f>Tableau33[[#This Row],[Colonne4]]</f>
        <v>ml</v>
      </c>
      <c r="F39" s="16">
        <f>Tableau33[[#This Row],[Colonne5]]</f>
        <v>6</v>
      </c>
      <c r="G39" s="37"/>
      <c r="H39" s="17">
        <f>Tableau33[[#This Row],[Colonne7]]</f>
        <v>1.6</v>
      </c>
      <c r="I39" s="16">
        <f>Tableau33[[#This Row],[Colonne8]]</f>
        <v>5.5</v>
      </c>
      <c r="J39" s="17">
        <f>Tableau33[[#This Row],[Colonne9]]</f>
        <v>1.69</v>
      </c>
      <c r="K39" s="18">
        <f t="shared" si="2"/>
        <v>0</v>
      </c>
    </row>
    <row r="40" spans="1:11" x14ac:dyDescent="0.2">
      <c r="A40" s="3"/>
      <c r="B40" s="6">
        <f>Tableau33[[#This Row],[Colonne1]]</f>
        <v>20702</v>
      </c>
      <c r="C40" s="57" t="str">
        <f>Tableau33[[#This Row],[Colonne2]]</f>
        <v>Oat avoine cuisine (Crème d'avoine)</v>
      </c>
      <c r="D40" s="16">
        <f>Tableau33[[#This Row],[Colonne3]]</f>
        <v>20</v>
      </c>
      <c r="E40" s="16" t="str">
        <f>Tableau33[[#This Row],[Colonne4]]</f>
        <v>cl</v>
      </c>
      <c r="F40" s="16">
        <f>Tableau33[[#This Row],[Colonne5]]</f>
        <v>15</v>
      </c>
      <c r="G40" s="37"/>
      <c r="H40" s="17">
        <f>Tableau33[[#This Row],[Colonne7]]</f>
        <v>0.72</v>
      </c>
      <c r="I40" s="16">
        <f>Tableau33[[#This Row],[Colonne8]]</f>
        <v>5.5</v>
      </c>
      <c r="J40" s="17">
        <f>Tableau33[[#This Row],[Colonne9]]</f>
        <v>0.76</v>
      </c>
      <c r="K40" s="18">
        <f t="shared" si="2"/>
        <v>0</v>
      </c>
    </row>
    <row r="41" spans="1:11" x14ac:dyDescent="0.2">
      <c r="A41" s="3"/>
      <c r="B41" s="6">
        <f>Tableau33[[#This Row],[Colonne1]]</f>
        <v>34523</v>
      </c>
      <c r="C41" s="57" t="str">
        <f>Tableau33[[#This Row],[Colonne2]]</f>
        <v>Riz cuisine (Crème de riz)</v>
      </c>
      <c r="D41" s="16">
        <f>Tableau33[[#This Row],[Colonne3]]</f>
        <v>20</v>
      </c>
      <c r="E41" s="16" t="str">
        <f>Tableau33[[#This Row],[Colonne4]]</f>
        <v>cl</v>
      </c>
      <c r="F41" s="16">
        <f>Tableau33[[#This Row],[Colonne5]]</f>
        <v>15</v>
      </c>
      <c r="G41" s="37"/>
      <c r="H41" s="17">
        <f>Tableau33[[#This Row],[Colonne7]]</f>
        <v>0.72</v>
      </c>
      <c r="I41" s="16">
        <f>Tableau33[[#This Row],[Colonne8]]</f>
        <v>5.5</v>
      </c>
      <c r="J41" s="17">
        <f>Tableau33[[#This Row],[Colonne9]]</f>
        <v>0.76</v>
      </c>
      <c r="K41" s="18">
        <f t="shared" si="2"/>
        <v>0</v>
      </c>
    </row>
    <row r="42" spans="1:11" x14ac:dyDescent="0.2">
      <c r="A42" s="3"/>
      <c r="B42" s="6">
        <f>Tableau33[[#This Row],[Colonne1]]</f>
        <v>34524</v>
      </c>
      <c r="C42" s="57" t="str">
        <f>Tableau33[[#This Row],[Colonne2]]</f>
        <v>Soja cuisine (Crème de soja)</v>
      </c>
      <c r="D42" s="16">
        <f>Tableau33[[#This Row],[Colonne3]]</f>
        <v>20</v>
      </c>
      <c r="E42" s="16" t="str">
        <f>Tableau33[[#This Row],[Colonne4]]</f>
        <v>cl</v>
      </c>
      <c r="F42" s="16">
        <f>Tableau33[[#This Row],[Colonne5]]</f>
        <v>14</v>
      </c>
      <c r="G42" s="37"/>
      <c r="H42" s="17">
        <f>Tableau33[[#This Row],[Colonne7]]</f>
        <v>0.66</v>
      </c>
      <c r="I42" s="16">
        <f>Tableau33[[#This Row],[Colonne8]]</f>
        <v>5.5</v>
      </c>
      <c r="J42" s="17">
        <f>Tableau33[[#This Row],[Colonne9]]</f>
        <v>0.7</v>
      </c>
      <c r="K42" s="18">
        <f t="shared" si="2"/>
        <v>0</v>
      </c>
    </row>
    <row r="43" spans="1:11" x14ac:dyDescent="0.2">
      <c r="A43" s="3"/>
      <c r="B43" s="6">
        <f>Tableau33[[#This Row],[Colonne1]]</f>
        <v>28366</v>
      </c>
      <c r="C43" s="57" t="str">
        <f>Tableau33[[#This Row],[Colonne2]]</f>
        <v>Spelt epeautre cuisine (Crème d'épeautre)</v>
      </c>
      <c r="D43" s="16">
        <f>Tableau33[[#This Row],[Colonne3]]</f>
        <v>20</v>
      </c>
      <c r="E43" s="16" t="str">
        <f>Tableau33[[#This Row],[Colonne4]]</f>
        <v>cl</v>
      </c>
      <c r="F43" s="16">
        <f>Tableau33[[#This Row],[Colonne5]]</f>
        <v>15</v>
      </c>
      <c r="G43" s="37"/>
      <c r="H43" s="17">
        <f>Tableau33[[#This Row],[Colonne7]]</f>
        <v>0.72</v>
      </c>
      <c r="I43" s="16">
        <f>Tableau33[[#This Row],[Colonne8]]</f>
        <v>5.5</v>
      </c>
      <c r="J43" s="17">
        <f>Tableau33[[#This Row],[Colonne9]]</f>
        <v>0.76</v>
      </c>
      <c r="K43" s="18">
        <f t="shared" si="2"/>
        <v>0</v>
      </c>
    </row>
    <row r="44" spans="1:11" x14ac:dyDescent="0.2">
      <c r="A44" s="3"/>
      <c r="B44" s="6">
        <f>Tableau33[[#This Row],[Colonne1]]</f>
        <v>28220</v>
      </c>
      <c r="C44" s="57" t="str">
        <f>Tableau33[[#This Row],[Colonne2]]</f>
        <v>Amandina cuisine (Crème d'amande)</v>
      </c>
      <c r="D44" s="16" t="str">
        <f>Tableau33[[#This Row],[Colonne3]]</f>
        <v>3 x 20</v>
      </c>
      <c r="E44" s="16" t="str">
        <f>Tableau33[[#This Row],[Colonne4]]</f>
        <v>cl</v>
      </c>
      <c r="F44" s="16">
        <f>Tableau33[[#This Row],[Colonne5]]</f>
        <v>8</v>
      </c>
      <c r="G44" s="37"/>
      <c r="H44" s="17">
        <f>Tableau33[[#This Row],[Colonne7]]</f>
        <v>4.1500000000000004</v>
      </c>
      <c r="I44" s="16">
        <f>Tableau33[[#This Row],[Colonne8]]</f>
        <v>5.5</v>
      </c>
      <c r="J44" s="17">
        <f>Tableau33[[#This Row],[Colonne9]]</f>
        <v>4.38</v>
      </c>
      <c r="K44" s="18">
        <f t="shared" si="2"/>
        <v>0</v>
      </c>
    </row>
    <row r="45" spans="1:11" x14ac:dyDescent="0.2">
      <c r="A45" s="3"/>
      <c r="B45" s="7">
        <f>Tableau33[[#This Row],[Colonne1]]</f>
        <v>30802</v>
      </c>
      <c r="C45" s="58" t="str">
        <f>Tableau33[[#This Row],[Colonne2]]</f>
        <v>Coco cuisine (Crème d'amande)</v>
      </c>
      <c r="D45" s="20">
        <f>Tableau33[[#This Row],[Colonne3]]</f>
        <v>25</v>
      </c>
      <c r="E45" s="20" t="str">
        <f>Tableau33[[#This Row],[Colonne4]]</f>
        <v>cl</v>
      </c>
      <c r="F45" s="20">
        <f>Tableau33[[#This Row],[Colonne5]]</f>
        <v>24</v>
      </c>
      <c r="G45" s="38"/>
      <c r="H45" s="21">
        <f>Tableau33[[#This Row],[Colonne7]]</f>
        <v>1.32</v>
      </c>
      <c r="I45" s="20">
        <f>Tableau33[[#This Row],[Colonne8]]</f>
        <v>5.5</v>
      </c>
      <c r="J45" s="21">
        <f>Tableau33[[#This Row],[Colonne9]]</f>
        <v>1.39</v>
      </c>
      <c r="K45" s="22">
        <f t="shared" si="2"/>
        <v>0</v>
      </c>
    </row>
    <row r="46" spans="1:11" x14ac:dyDescent="0.2">
      <c r="A46" s="4"/>
      <c r="B46" s="4"/>
      <c r="C46" s="56"/>
      <c r="D46" s="25">
        <f>Tableau33[[#This Row],[Colonne3]]</f>
        <v>0</v>
      </c>
      <c r="G46" s="39"/>
      <c r="H46" s="26"/>
      <c r="J46" s="27" t="s">
        <v>13</v>
      </c>
      <c r="K46" s="26">
        <f>SUM(K32:K45)</f>
        <v>0</v>
      </c>
    </row>
    <row r="47" spans="1:11" x14ac:dyDescent="0.2">
      <c r="A47" s="3"/>
      <c r="B47" s="23" t="s">
        <v>42</v>
      </c>
      <c r="C47" s="53"/>
      <c r="D47" s="28">
        <f>Tableau33[[#This Row],[Colonne3]]</f>
        <v>0</v>
      </c>
      <c r="E47" s="28"/>
      <c r="F47" s="28"/>
      <c r="G47" s="40"/>
      <c r="H47" s="27"/>
      <c r="I47" s="28"/>
      <c r="J47" s="27"/>
      <c r="K47" s="27"/>
    </row>
    <row r="48" spans="1:11" x14ac:dyDescent="0.2">
      <c r="A48" s="3"/>
      <c r="B48" s="5">
        <f>Tableau33[[#This Row],[Colonne1]]</f>
        <v>23721</v>
      </c>
      <c r="C48" s="54" t="str">
        <f>Tableau33[[#This Row],[Colonne2]]</f>
        <v>Tablettes chocolat au lait</v>
      </c>
      <c r="D48" s="13">
        <f>Tableau33[[#This Row],[Colonne3]]</f>
        <v>100</v>
      </c>
      <c r="E48" s="13" t="str">
        <f>Tableau33[[#This Row],[Colonne4]]</f>
        <v>gr</v>
      </c>
      <c r="F48" s="13">
        <f>Tableau33[[#This Row],[Colonne5]]</f>
        <v>10</v>
      </c>
      <c r="G48" s="36"/>
      <c r="H48" s="14">
        <f>Tableau33[[#This Row],[Colonne7]]</f>
        <v>1.28</v>
      </c>
      <c r="I48" s="13">
        <f>Tableau33[[#This Row],[Colonne8]]</f>
        <v>20</v>
      </c>
      <c r="J48" s="14">
        <f>Tableau33[[#This Row],[Colonne9]]</f>
        <v>1.54</v>
      </c>
      <c r="K48" s="15">
        <f t="shared" ref="K48:K53" si="3">G48*J48</f>
        <v>0</v>
      </c>
    </row>
    <row r="49" spans="1:11" x14ac:dyDescent="0.2">
      <c r="A49" s="3"/>
      <c r="B49" s="6">
        <f>Tableau33[[#This Row],[Colonne1]]</f>
        <v>29574</v>
      </c>
      <c r="C49" s="57" t="str">
        <f>Tableau33[[#This Row],[Colonne2]]</f>
        <v>Tablettes chocolat au lait noisettes entières</v>
      </c>
      <c r="D49" s="16">
        <f>Tableau33[[#This Row],[Colonne3]]</f>
        <v>100</v>
      </c>
      <c r="E49" s="16" t="str">
        <f>Tableau33[[#This Row],[Colonne4]]</f>
        <v>gr</v>
      </c>
      <c r="F49" s="16">
        <f>Tableau33[[#This Row],[Colonne5]]</f>
        <v>10</v>
      </c>
      <c r="G49" s="37"/>
      <c r="H49" s="17">
        <f>Tableau33[[#This Row],[Colonne7]]</f>
        <v>1.61</v>
      </c>
      <c r="I49" s="16">
        <f>Tableau33[[#This Row],[Colonne8]]</f>
        <v>20</v>
      </c>
      <c r="J49" s="17">
        <f>Tableau33[[#This Row],[Colonne9]]</f>
        <v>1.93</v>
      </c>
      <c r="K49" s="18">
        <f t="shared" si="3"/>
        <v>0</v>
      </c>
    </row>
    <row r="50" spans="1:11" x14ac:dyDescent="0.2">
      <c r="A50" s="3"/>
      <c r="B50" s="6">
        <f>Tableau33[[#This Row],[Colonne1]]</f>
        <v>23732</v>
      </c>
      <c r="C50" s="57" t="str">
        <f>Tableau33[[#This Row],[Colonne2]]</f>
        <v>Tablettes chocolat noir extra 71%</v>
      </c>
      <c r="D50" s="16">
        <f>Tableau33[[#This Row],[Colonne3]]</f>
        <v>100</v>
      </c>
      <c r="E50" s="16" t="str">
        <f>Tableau33[[#This Row],[Colonne4]]</f>
        <v>gr</v>
      </c>
      <c r="F50" s="16">
        <f>Tableau33[[#This Row],[Colonne5]]</f>
        <v>10</v>
      </c>
      <c r="G50" s="37"/>
      <c r="H50" s="17">
        <f>Tableau33[[#This Row],[Colonne7]]</f>
        <v>1.28</v>
      </c>
      <c r="I50" s="16">
        <f>Tableau33[[#This Row],[Colonne8]]</f>
        <v>5.5</v>
      </c>
      <c r="J50" s="17">
        <f>Tableau33[[#This Row],[Colonne9]]</f>
        <v>1.35</v>
      </c>
      <c r="K50" s="18">
        <f t="shared" si="3"/>
        <v>0</v>
      </c>
    </row>
    <row r="51" spans="1:11" x14ac:dyDescent="0.2">
      <c r="A51" s="3"/>
      <c r="B51" s="6">
        <f>Tableau33[[#This Row],[Colonne1]]</f>
        <v>29913</v>
      </c>
      <c r="C51" s="57" t="str">
        <f>Tableau33[[#This Row],[Colonne2]]</f>
        <v>Tablette chocolat noir 85%</v>
      </c>
      <c r="D51" s="16">
        <f>Tableau33[[#This Row],[Colonne3]]</f>
        <v>100</v>
      </c>
      <c r="E51" s="16" t="str">
        <f>Tableau33[[#This Row],[Colonne4]]</f>
        <v>gr</v>
      </c>
      <c r="F51" s="16">
        <f>Tableau33[[#This Row],[Colonne5]]</f>
        <v>10</v>
      </c>
      <c r="G51" s="37"/>
      <c r="H51" s="17">
        <f>Tableau33[[#This Row],[Colonne7]]</f>
        <v>1.54</v>
      </c>
      <c r="I51" s="16">
        <f>Tableau33[[#This Row],[Colonne8]]</f>
        <v>5.5</v>
      </c>
      <c r="J51" s="17">
        <f>Tableau33[[#This Row],[Colonne9]]</f>
        <v>1.62</v>
      </c>
      <c r="K51" s="18">
        <f t="shared" si="3"/>
        <v>0</v>
      </c>
    </row>
    <row r="52" spans="1:11" x14ac:dyDescent="0.2">
      <c r="A52" s="3"/>
      <c r="B52" s="6">
        <f>Tableau33[[#This Row],[Colonne1]]</f>
        <v>28439</v>
      </c>
      <c r="C52" s="57" t="str">
        <f>Tableau33[[#This Row],[Colonne2]]</f>
        <v>Tablette chocolat noir noisettes entière</v>
      </c>
      <c r="D52" s="16">
        <f>Tableau33[[#This Row],[Colonne3]]</f>
        <v>100</v>
      </c>
      <c r="E52" s="16" t="str">
        <f>Tableau33[[#This Row],[Colonne4]]</f>
        <v>gr</v>
      </c>
      <c r="F52" s="16">
        <f>Tableau33[[#This Row],[Colonne5]]</f>
        <v>10</v>
      </c>
      <c r="G52" s="37"/>
      <c r="H52" s="17">
        <f>Tableau33[[#This Row],[Colonne7]]</f>
        <v>1.61</v>
      </c>
      <c r="I52" s="16">
        <f>Tableau33[[#This Row],[Colonne8]]</f>
        <v>20</v>
      </c>
      <c r="J52" s="17">
        <f>Tableau33[[#This Row],[Colonne9]]</f>
        <v>1.93</v>
      </c>
      <c r="K52" s="18">
        <f t="shared" si="3"/>
        <v>0</v>
      </c>
    </row>
    <row r="53" spans="1:11" x14ac:dyDescent="0.2">
      <c r="A53" s="3"/>
      <c r="B53" s="7">
        <f>Tableau33[[#This Row],[Colonne1]]</f>
        <v>32670</v>
      </c>
      <c r="C53" s="58" t="str">
        <f>Tableau33[[#This Row],[Colonne2]]</f>
        <v>Palets de chocolat noir dessert 55%</v>
      </c>
      <c r="D53" s="20">
        <f>Tableau33[[#This Row],[Colonne3]]</f>
        <v>1</v>
      </c>
      <c r="E53" s="20" t="str">
        <f>Tableau33[[#This Row],[Colonne4]]</f>
        <v>kg</v>
      </c>
      <c r="F53" s="20">
        <f>Tableau33[[#This Row],[Colonne5]]</f>
        <v>6</v>
      </c>
      <c r="G53" s="38"/>
      <c r="H53" s="21">
        <f>Tableau33[[#This Row],[Colonne7]]</f>
        <v>10.65</v>
      </c>
      <c r="I53" s="20">
        <f>Tableau33[[#This Row],[Colonne8]]</f>
        <v>5.5</v>
      </c>
      <c r="J53" s="21">
        <f>Tableau33[[#This Row],[Colonne9]]</f>
        <v>11.24</v>
      </c>
      <c r="K53" s="22">
        <f t="shared" si="3"/>
        <v>0</v>
      </c>
    </row>
    <row r="54" spans="1:11" x14ac:dyDescent="0.2">
      <c r="A54" s="3"/>
      <c r="B54" s="4"/>
      <c r="C54" s="56"/>
      <c r="D54" s="25">
        <f>Tableau33[[#This Row],[Colonne3]]</f>
        <v>0</v>
      </c>
      <c r="G54" s="39"/>
      <c r="H54" s="26"/>
      <c r="J54" s="27" t="s">
        <v>13</v>
      </c>
      <c r="K54" s="26">
        <f>SUM(K48:K53)</f>
        <v>0</v>
      </c>
    </row>
    <row r="55" spans="1:11" x14ac:dyDescent="0.2">
      <c r="A55" s="3"/>
      <c r="B55" s="23" t="s">
        <v>49</v>
      </c>
      <c r="C55" s="56"/>
      <c r="D55" s="25">
        <f>Tableau33[[#This Row],[Colonne3]]</f>
        <v>0</v>
      </c>
      <c r="G55" s="39"/>
      <c r="H55" s="26"/>
      <c r="J55" s="26"/>
      <c r="K55" s="26"/>
    </row>
    <row r="56" spans="1:11" x14ac:dyDescent="0.2">
      <c r="A56" s="3"/>
      <c r="B56" s="5">
        <f>Tableau33[[#This Row],[Colonne1]]</f>
        <v>26776</v>
      </c>
      <c r="C56" s="54" t="str">
        <f>Tableau33[[#This Row],[Colonne2]]</f>
        <v>Biscottes bises à l'huile d'olive</v>
      </c>
      <c r="D56" s="13">
        <f>Tableau33[[#This Row],[Colonne3]]</f>
        <v>270</v>
      </c>
      <c r="E56" s="13" t="str">
        <f>Tableau33[[#This Row],[Colonne4]]</f>
        <v>gr</v>
      </c>
      <c r="F56" s="13">
        <f>Tableau33[[#This Row],[Colonne5]]</f>
        <v>12</v>
      </c>
      <c r="G56" s="36"/>
      <c r="H56" s="14">
        <f>Tableau33[[#This Row],[Colonne7]]</f>
        <v>2.2200000000000002</v>
      </c>
      <c r="I56" s="13">
        <f>Tableau33[[#This Row],[Colonne8]]</f>
        <v>5.5</v>
      </c>
      <c r="J56" s="14">
        <f>Tableau33[[#This Row],[Colonne9]]</f>
        <v>2.34</v>
      </c>
      <c r="K56" s="15">
        <f t="shared" ref="K56:K65" si="4">G56*J56</f>
        <v>0</v>
      </c>
    </row>
    <row r="57" spans="1:11" x14ac:dyDescent="0.2">
      <c r="A57" s="3"/>
      <c r="B57" s="6">
        <f>Tableau33[[#This Row],[Colonne1]]</f>
        <v>34711</v>
      </c>
      <c r="C57" s="57" t="str">
        <f>Tableau33[[#This Row],[Colonne2]]</f>
        <v>Biscottes "Essentielle" Nature</v>
      </c>
      <c r="D57" s="16">
        <f>Tableau33[[#This Row],[Colonne3]]</f>
        <v>280</v>
      </c>
      <c r="E57" s="16" t="str">
        <f>Tableau33[[#This Row],[Colonne4]]</f>
        <v>gr</v>
      </c>
      <c r="F57" s="16">
        <f>Tableau33[[#This Row],[Colonne5]]</f>
        <v>8</v>
      </c>
      <c r="G57" s="37"/>
      <c r="H57" s="17">
        <f>Tableau33[[#This Row],[Colonne7]]</f>
        <v>2.61</v>
      </c>
      <c r="I57" s="16">
        <f>Tableau33[[#This Row],[Colonne8]]</f>
        <v>5.5</v>
      </c>
      <c r="J57" s="17">
        <f>Tableau33[[#This Row],[Colonne9]]</f>
        <v>2.75</v>
      </c>
      <c r="K57" s="18">
        <f t="shared" si="4"/>
        <v>0</v>
      </c>
    </row>
    <row r="58" spans="1:11" x14ac:dyDescent="0.2">
      <c r="A58" s="3"/>
      <c r="B58" s="6">
        <f>Tableau33[[#This Row],[Colonne1]]</f>
        <v>30817</v>
      </c>
      <c r="C58" s="57" t="str">
        <f>Tableau33[[#This Row],[Colonne2]]</f>
        <v>chocolade sans huile de palme</v>
      </c>
      <c r="D58" s="16">
        <f>Tableau33[[#This Row],[Colonne3]]</f>
        <v>750</v>
      </c>
      <c r="E58" s="16" t="str">
        <f>Tableau33[[#This Row],[Colonne4]]</f>
        <v>gr</v>
      </c>
      <c r="F58" s="16">
        <f>Tableau33[[#This Row],[Colonne5]]</f>
        <v>6</v>
      </c>
      <c r="G58" s="37"/>
      <c r="H58" s="17">
        <f>Tableau33[[#This Row],[Colonne7]]</f>
        <v>11.16</v>
      </c>
      <c r="I58" s="16">
        <f>Tableau33[[#This Row],[Colonne8]]</f>
        <v>5.5</v>
      </c>
      <c r="J58" s="17">
        <f>Tableau33[[#This Row],[Colonne9]]</f>
        <v>11.77</v>
      </c>
      <c r="K58" s="18">
        <f t="shared" si="4"/>
        <v>0</v>
      </c>
    </row>
    <row r="59" spans="1:11" x14ac:dyDescent="0.2">
      <c r="A59" s="3"/>
      <c r="B59" s="6">
        <f>Tableau33[[#This Row],[Colonne1]]</f>
        <v>20209</v>
      </c>
      <c r="C59" s="57" t="str">
        <f>Tableau33[[#This Row],[Colonne2]]</f>
        <v>purée d'amande complète</v>
      </c>
      <c r="D59" s="16">
        <f>Tableau33[[#This Row],[Colonne3]]</f>
        <v>700</v>
      </c>
      <c r="E59" s="16" t="str">
        <f>Tableau33[[#This Row],[Colonne4]]</f>
        <v>gr</v>
      </c>
      <c r="F59" s="16">
        <f>Tableau33[[#This Row],[Colonne5]]</f>
        <v>6</v>
      </c>
      <c r="G59" s="37"/>
      <c r="H59" s="17">
        <f>Tableau33[[#This Row],[Colonne7]]</f>
        <v>19.350000000000001</v>
      </c>
      <c r="I59" s="16">
        <f>Tableau33[[#This Row],[Colonne8]]</f>
        <v>5.5</v>
      </c>
      <c r="J59" s="17">
        <f>Tableau33[[#This Row],[Colonne9]]</f>
        <v>20.41</v>
      </c>
      <c r="K59" s="18">
        <f t="shared" si="4"/>
        <v>0</v>
      </c>
    </row>
    <row r="60" spans="1:11" x14ac:dyDescent="0.2">
      <c r="A60" s="3"/>
      <c r="B60" s="6">
        <f>Tableau33[[#This Row],[Colonne1]]</f>
        <v>20343</v>
      </c>
      <c r="C60" s="57" t="str">
        <f>Tableau33[[#This Row],[Colonne2]]</f>
        <v>purée de sésame blanc- tahin</v>
      </c>
      <c r="D60" s="16">
        <f>Tableau33[[#This Row],[Colonne3]]</f>
        <v>700</v>
      </c>
      <c r="E60" s="16" t="str">
        <f>Tableau33[[#This Row],[Colonne4]]</f>
        <v>gr</v>
      </c>
      <c r="F60" s="16">
        <f>Tableau33[[#This Row],[Colonne5]]</f>
        <v>6</v>
      </c>
      <c r="G60" s="37"/>
      <c r="H60" s="17">
        <f>Tableau33[[#This Row],[Colonne7]]</f>
        <v>7.2</v>
      </c>
      <c r="I60" s="16">
        <f>Tableau33[[#This Row],[Colonne8]]</f>
        <v>5.5</v>
      </c>
      <c r="J60" s="17">
        <f>Tableau33[[#This Row],[Colonne9]]</f>
        <v>7.6</v>
      </c>
      <c r="K60" s="18">
        <f t="shared" si="4"/>
        <v>0</v>
      </c>
    </row>
    <row r="61" spans="1:11" x14ac:dyDescent="0.2">
      <c r="A61" s="3"/>
      <c r="B61" s="6">
        <f>Tableau33[[#This Row],[Colonne1]]</f>
        <v>32787</v>
      </c>
      <c r="C61" s="57" t="str">
        <f>Tableau33[[#This Row],[Colonne2]]</f>
        <v>Pâte à tartiner noisettes cacao sans huile palme</v>
      </c>
      <c r="D61" s="16">
        <f>Tableau33[[#This Row],[Colonne3]]</f>
        <v>750</v>
      </c>
      <c r="E61" s="16" t="str">
        <f>Tableau33[[#This Row],[Colonne4]]</f>
        <v>gr</v>
      </c>
      <c r="F61" s="16">
        <f>Tableau33[[#This Row],[Colonne5]]</f>
        <v>6</v>
      </c>
      <c r="G61" s="37"/>
      <c r="H61" s="17">
        <f>Tableau33[[#This Row],[Colonne7]]</f>
        <v>6.6</v>
      </c>
      <c r="I61" s="16">
        <f>Tableau33[[#This Row],[Colonne8]]</f>
        <v>5.5</v>
      </c>
      <c r="J61" s="17">
        <f>Tableau33[[#This Row],[Colonne9]]</f>
        <v>6.96</v>
      </c>
      <c r="K61" s="18">
        <f t="shared" si="4"/>
        <v>0</v>
      </c>
    </row>
    <row r="62" spans="1:11" x14ac:dyDescent="0.2">
      <c r="A62" s="3"/>
      <c r="B62" s="6">
        <f>Tableau33[[#This Row],[Colonne1]]</f>
        <v>28858</v>
      </c>
      <c r="C62" s="57" t="str">
        <f>Tableau33[[#This Row],[Colonne2]]</f>
        <v>Pur cacao non sucré</v>
      </c>
      <c r="D62" s="16">
        <f>Tableau33[[#This Row],[Colonne3]]</f>
        <v>200</v>
      </c>
      <c r="E62" s="16" t="str">
        <f>Tableau33[[#This Row],[Colonne4]]</f>
        <v>gr</v>
      </c>
      <c r="F62" s="16">
        <f>Tableau33[[#This Row],[Colonne5]]</f>
        <v>6</v>
      </c>
      <c r="G62" s="37"/>
      <c r="H62" s="17">
        <f>Tableau33[[#This Row],[Colonne7]]</f>
        <v>3.66</v>
      </c>
      <c r="I62" s="16">
        <f>Tableau33[[#This Row],[Colonne8]]</f>
        <v>5.5</v>
      </c>
      <c r="J62" s="17">
        <f>Tableau33[[#This Row],[Colonne9]]</f>
        <v>3.86</v>
      </c>
      <c r="K62" s="18">
        <f t="shared" si="4"/>
        <v>0</v>
      </c>
    </row>
    <row r="63" spans="1:11" x14ac:dyDescent="0.2">
      <c r="A63" s="3"/>
      <c r="B63" s="6">
        <f>Tableau33[[#This Row],[Colonne1]]</f>
        <v>28857</v>
      </c>
      <c r="C63" s="57" t="str">
        <f>Tableau33[[#This Row],[Colonne2]]</f>
        <v>Chocolat poudre instantané</v>
      </c>
      <c r="D63" s="16">
        <f>Tableau33[[#This Row],[Colonne3]]</f>
        <v>400</v>
      </c>
      <c r="E63" s="16" t="str">
        <f>Tableau33[[#This Row],[Colonne4]]</f>
        <v>gr</v>
      </c>
      <c r="F63" s="16">
        <f>Tableau33[[#This Row],[Colonne5]]</f>
        <v>6</v>
      </c>
      <c r="G63" s="37"/>
      <c r="H63" s="17">
        <f>Tableau33[[#This Row],[Colonne7]]</f>
        <v>3.84</v>
      </c>
      <c r="I63" s="16">
        <f>Tableau33[[#This Row],[Colonne8]]</f>
        <v>5.5</v>
      </c>
      <c r="J63" s="17">
        <f>Tableau33[[#This Row],[Colonne9]]</f>
        <v>4.05</v>
      </c>
      <c r="K63" s="18">
        <f t="shared" si="4"/>
        <v>0</v>
      </c>
    </row>
    <row r="64" spans="1:11" x14ac:dyDescent="0.2">
      <c r="A64" s="3"/>
      <c r="B64" s="6">
        <f>Tableau33[[#This Row],[Colonne1]]</f>
        <v>32743</v>
      </c>
      <c r="C64" s="57" t="str">
        <f>Tableau33[[#This Row],[Colonne2]]</f>
        <v>Muesli de l'étudiant</v>
      </c>
      <c r="D64" s="16">
        <f>Tableau33[[#This Row],[Colonne3]]</f>
        <v>5</v>
      </c>
      <c r="E64" s="16" t="str">
        <f>Tableau33[[#This Row],[Colonne4]]</f>
        <v>kg</v>
      </c>
      <c r="F64" s="16">
        <f>Tableau33[[#This Row],[Colonne5]]</f>
        <v>1</v>
      </c>
      <c r="G64" s="37"/>
      <c r="H64" s="17">
        <f>Tableau33[[#This Row],[Colonne7]]</f>
        <v>22.4</v>
      </c>
      <c r="I64" s="16">
        <f>Tableau33[[#This Row],[Colonne8]]</f>
        <v>5.5</v>
      </c>
      <c r="J64" s="17">
        <f>Tableau33[[#This Row],[Colonne9]]</f>
        <v>23.63</v>
      </c>
      <c r="K64" s="18">
        <f t="shared" si="4"/>
        <v>0</v>
      </c>
    </row>
    <row r="65" spans="1:11" x14ac:dyDescent="0.2">
      <c r="A65" s="3"/>
      <c r="B65" s="7">
        <f>Tableau33[[#This Row],[Colonne1]]</f>
        <v>32745</v>
      </c>
      <c r="C65" s="58" t="str">
        <f>Tableau33[[#This Row],[Colonne2]]</f>
        <v>Petits flocons d'avoine - France</v>
      </c>
      <c r="D65" s="20">
        <f>Tableau33[[#This Row],[Colonne3]]</f>
        <v>5</v>
      </c>
      <c r="E65" s="20" t="str">
        <f>Tableau33[[#This Row],[Colonne4]]</f>
        <v>kg</v>
      </c>
      <c r="F65" s="20">
        <f>Tableau33[[#This Row],[Colonne5]]</f>
        <v>1</v>
      </c>
      <c r="G65" s="38"/>
      <c r="H65" s="21">
        <f>Tableau33[[#This Row],[Colonne7]]</f>
        <v>9.6</v>
      </c>
      <c r="I65" s="20">
        <f>Tableau33[[#This Row],[Colonne8]]</f>
        <v>5.5</v>
      </c>
      <c r="J65" s="21">
        <f>Tableau33[[#This Row],[Colonne9]]</f>
        <v>10.130000000000001</v>
      </c>
      <c r="K65" s="22">
        <f t="shared" si="4"/>
        <v>0</v>
      </c>
    </row>
    <row r="66" spans="1:11" x14ac:dyDescent="0.2">
      <c r="A66" s="3"/>
      <c r="B66" s="29"/>
      <c r="C66" s="56"/>
      <c r="D66" s="25">
        <f>Tableau33[[#This Row],[Colonne3]]</f>
        <v>0</v>
      </c>
      <c r="G66" s="39"/>
      <c r="H66" s="26"/>
      <c r="J66" s="27" t="s">
        <v>13</v>
      </c>
      <c r="K66" s="26">
        <f>SUM(K56:K65)</f>
        <v>0</v>
      </c>
    </row>
    <row r="67" spans="1:11" x14ac:dyDescent="0.2">
      <c r="A67" s="3"/>
      <c r="B67" s="23" t="s">
        <v>60</v>
      </c>
      <c r="C67" s="56"/>
      <c r="D67" s="25">
        <f>Tableau33[[#This Row],[Colonne3]]</f>
        <v>0</v>
      </c>
      <c r="G67" s="39"/>
      <c r="H67" s="26"/>
      <c r="J67" s="26"/>
      <c r="K67" s="26"/>
    </row>
    <row r="68" spans="1:11" x14ac:dyDescent="0.2">
      <c r="A68" s="3"/>
      <c r="B68" s="5">
        <f>Tableau33[[#This Row],[Colonne1]]</f>
        <v>31806</v>
      </c>
      <c r="C68" s="54" t="str">
        <f>Tableau33[[#This Row],[Colonne2]]</f>
        <v>Thé noir earl grey bergamote</v>
      </c>
      <c r="D68" s="13">
        <f>Tableau33[[#This Row],[Colonne3]]</f>
        <v>100</v>
      </c>
      <c r="E68" s="13" t="str">
        <f>Tableau33[[#This Row],[Colonne4]]</f>
        <v>gr</v>
      </c>
      <c r="F68" s="13">
        <f>Tableau33[[#This Row],[Colonne5]]</f>
        <v>5</v>
      </c>
      <c r="G68" s="36"/>
      <c r="H68" s="14">
        <f>Tableau33[[#This Row],[Colonne7]]</f>
        <v>4.53</v>
      </c>
      <c r="I68" s="13">
        <f>Tableau33[[#This Row],[Colonne8]]</f>
        <v>5.5</v>
      </c>
      <c r="J68" s="14">
        <f>Tableau33[[#This Row],[Colonne9]]</f>
        <v>4.78</v>
      </c>
      <c r="K68" s="15">
        <f t="shared" ref="K68:K76" si="5">G68*J68</f>
        <v>0</v>
      </c>
    </row>
    <row r="69" spans="1:11" x14ac:dyDescent="0.2">
      <c r="A69" s="3"/>
      <c r="B69" s="6">
        <f>Tableau33[[#This Row],[Colonne1]]</f>
        <v>31759</v>
      </c>
      <c r="C69" s="57" t="str">
        <f>Tableau33[[#This Row],[Colonne2]]</f>
        <v>Thé vert jasmin flowers</v>
      </c>
      <c r="D69" s="16">
        <f>Tableau33[[#This Row],[Colonne3]]</f>
        <v>100</v>
      </c>
      <c r="E69" s="16" t="str">
        <f>Tableau33[[#This Row],[Colonne4]]</f>
        <v>gr</v>
      </c>
      <c r="F69" s="16">
        <f>Tableau33[[#This Row],[Colonne5]]</f>
        <v>5</v>
      </c>
      <c r="G69" s="37"/>
      <c r="H69" s="17">
        <f>Tableau33[[#This Row],[Colonne7]]</f>
        <v>5.38</v>
      </c>
      <c r="I69" s="16">
        <f>Tableau33[[#This Row],[Colonne8]]</f>
        <v>5.5</v>
      </c>
      <c r="J69" s="17">
        <f>Tableau33[[#This Row],[Colonne9]]</f>
        <v>5.68</v>
      </c>
      <c r="K69" s="18">
        <f t="shared" si="5"/>
        <v>0</v>
      </c>
    </row>
    <row r="70" spans="1:11" x14ac:dyDescent="0.2">
      <c r="A70" s="3"/>
      <c r="B70" s="6">
        <f>Tableau33[[#This Row],[Colonne1]]</f>
        <v>31347</v>
      </c>
      <c r="C70" s="57" t="str">
        <f>Tableau33[[#This Row],[Colonne2]]</f>
        <v>Thé vert lézard'thé (gingembre peche guarana</v>
      </c>
      <c r="D70" s="16">
        <f>Tableau33[[#This Row],[Colonne3]]</f>
        <v>100</v>
      </c>
      <c r="E70" s="16" t="str">
        <f>Tableau33[[#This Row],[Colonne4]]</f>
        <v>gr</v>
      </c>
      <c r="F70" s="16">
        <f>Tableau33[[#This Row],[Colonne5]]</f>
        <v>5</v>
      </c>
      <c r="G70" s="37"/>
      <c r="H70" s="17">
        <f>Tableau33[[#This Row],[Colonne7]]</f>
        <v>4.79</v>
      </c>
      <c r="I70" s="16">
        <f>Tableau33[[#This Row],[Colonne8]]</f>
        <v>5.5</v>
      </c>
      <c r="J70" s="17">
        <f>Tableau33[[#This Row],[Colonne9]]</f>
        <v>5.05</v>
      </c>
      <c r="K70" s="18">
        <f t="shared" si="5"/>
        <v>0</v>
      </c>
    </row>
    <row r="71" spans="1:11" x14ac:dyDescent="0.2">
      <c r="A71" s="3"/>
      <c r="B71" s="6">
        <f>Tableau33[[#This Row],[Colonne1]]</f>
        <v>31626</v>
      </c>
      <c r="C71" s="57" t="str">
        <f>Tableau33[[#This Row],[Colonne2]]</f>
        <v>Thé vert médina (menthe)</v>
      </c>
      <c r="D71" s="16">
        <f>Tableau33[[#This Row],[Colonne3]]</f>
        <v>100</v>
      </c>
      <c r="E71" s="16" t="str">
        <f>Tableau33[[#This Row],[Colonne4]]</f>
        <v>gr</v>
      </c>
      <c r="F71" s="16">
        <f>Tableau33[[#This Row],[Colonne5]]</f>
        <v>5</v>
      </c>
      <c r="G71" s="37"/>
      <c r="H71" s="17">
        <f>Tableau33[[#This Row],[Colonne7]]</f>
        <v>4.04</v>
      </c>
      <c r="I71" s="16">
        <f>Tableau33[[#This Row],[Colonne8]]</f>
        <v>5.5</v>
      </c>
      <c r="J71" s="17">
        <f>Tableau33[[#This Row],[Colonne9]]</f>
        <v>4.26</v>
      </c>
      <c r="K71" s="18">
        <f t="shared" si="5"/>
        <v>0</v>
      </c>
    </row>
    <row r="72" spans="1:11" x14ac:dyDescent="0.2">
      <c r="A72" s="3"/>
      <c r="B72" s="6">
        <f>Tableau33[[#This Row],[Colonne1]]</f>
        <v>31612</v>
      </c>
      <c r="C72" s="57" t="str">
        <f>Tableau33[[#This Row],[Colonne2]]</f>
        <v>Thé roibois murmure de la forêt (fruits rouges)</v>
      </c>
      <c r="D72" s="16">
        <f>Tableau33[[#This Row],[Colonne3]]</f>
        <v>100</v>
      </c>
      <c r="E72" s="16" t="str">
        <f>Tableau33[[#This Row],[Colonne4]]</f>
        <v>gr</v>
      </c>
      <c r="F72" s="16">
        <f>Tableau33[[#This Row],[Colonne5]]</f>
        <v>5</v>
      </c>
      <c r="G72" s="37"/>
      <c r="H72" s="17">
        <f>Tableau33[[#This Row],[Colonne7]]</f>
        <v>3.97</v>
      </c>
      <c r="I72" s="16">
        <f>Tableau33[[#This Row],[Colonne8]]</f>
        <v>5.5</v>
      </c>
      <c r="J72" s="17">
        <f>Tableau33[[#This Row],[Colonne9]]</f>
        <v>4.1900000000000004</v>
      </c>
      <c r="K72" s="18">
        <f t="shared" si="5"/>
        <v>0</v>
      </c>
    </row>
    <row r="73" spans="1:11" x14ac:dyDescent="0.2">
      <c r="A73" s="3"/>
      <c r="B73" s="6">
        <f>Tableau33[[#This Row],[Colonne1]]</f>
        <v>31355</v>
      </c>
      <c r="C73" s="57" t="str">
        <f>Tableau33[[#This Row],[Colonne2]]</f>
        <v>Thé roibois asimbonanga (mangue, pêche, citron)</v>
      </c>
      <c r="D73" s="16">
        <f>Tableau33[[#This Row],[Colonne3]]</f>
        <v>100</v>
      </c>
      <c r="E73" s="16" t="str">
        <f>Tableau33[[#This Row],[Colonne4]]</f>
        <v>gr</v>
      </c>
      <c r="F73" s="16">
        <f>Tableau33[[#This Row],[Colonne5]]</f>
        <v>5</v>
      </c>
      <c r="G73" s="37"/>
      <c r="H73" s="17">
        <f>Tableau33[[#This Row],[Colonne7]]</f>
        <v>4.1399999999999997</v>
      </c>
      <c r="I73" s="16">
        <f>Tableau33[[#This Row],[Colonne8]]</f>
        <v>5.5</v>
      </c>
      <c r="J73" s="17">
        <f>Tableau33[[#This Row],[Colonne9]]</f>
        <v>4.37</v>
      </c>
      <c r="K73" s="18">
        <f t="shared" si="5"/>
        <v>0</v>
      </c>
    </row>
    <row r="74" spans="1:11" x14ac:dyDescent="0.2">
      <c r="A74" s="3"/>
      <c r="B74" s="6">
        <f>Tableau33[[#This Row],[Colonne1]]</f>
        <v>31353</v>
      </c>
      <c r="C74" s="57" t="str">
        <f>Tableau33[[#This Row],[Colonne2]]</f>
        <v>Thé roibois nature</v>
      </c>
      <c r="D74" s="16">
        <f>Tableau33[[#This Row],[Colonne3]]</f>
        <v>100</v>
      </c>
      <c r="E74" s="16" t="str">
        <f>Tableau33[[#This Row],[Colonne4]]</f>
        <v>gr</v>
      </c>
      <c r="F74" s="16">
        <f>Tableau33[[#This Row],[Colonne5]]</f>
        <v>5</v>
      </c>
      <c r="G74" s="37"/>
      <c r="H74" s="17">
        <f>Tableau33[[#This Row],[Colonne7]]</f>
        <v>3.11</v>
      </c>
      <c r="I74" s="16">
        <f>Tableau33[[#This Row],[Colonne8]]</f>
        <v>5.5</v>
      </c>
      <c r="J74" s="17">
        <f>Tableau33[[#This Row],[Colonne9]]</f>
        <v>3.28</v>
      </c>
      <c r="K74" s="18">
        <f t="shared" si="5"/>
        <v>0</v>
      </c>
    </row>
    <row r="75" spans="1:11" x14ac:dyDescent="0.2">
      <c r="A75" s="3"/>
      <c r="B75" s="6">
        <f>Tableau33[[#This Row],[Colonne1]]</f>
        <v>31958</v>
      </c>
      <c r="C75" s="57" t="str">
        <f>Tableau33[[#This Row],[Colonne2]]</f>
        <v>Maté vert</v>
      </c>
      <c r="D75" s="16">
        <f>Tableau33[[#This Row],[Colonne3]]</f>
        <v>100</v>
      </c>
      <c r="E75" s="16" t="str">
        <f>Tableau33[[#This Row],[Colonne4]]</f>
        <v>gr</v>
      </c>
      <c r="F75" s="16">
        <f>Tableau33[[#This Row],[Colonne5]]</f>
        <v>5</v>
      </c>
      <c r="G75" s="37"/>
      <c r="H75" s="17">
        <f>Tableau33[[#This Row],[Colonne7]]</f>
        <v>3.64</v>
      </c>
      <c r="I75" s="16">
        <f>Tableau33[[#This Row],[Colonne8]]</f>
        <v>5.5</v>
      </c>
      <c r="J75" s="17">
        <f>Tableau33[[#This Row],[Colonne9]]</f>
        <v>3.84</v>
      </c>
      <c r="K75" s="18">
        <f t="shared" si="5"/>
        <v>0</v>
      </c>
    </row>
    <row r="76" spans="1:11" x14ac:dyDescent="0.2">
      <c r="A76" s="3"/>
      <c r="B76" s="7">
        <f>Tableau33[[#This Row],[Colonne1]]</f>
        <v>27745</v>
      </c>
      <c r="C76" s="58" t="str">
        <f>Tableau33[[#This Row],[Colonne2]]</f>
        <v>Tisane d'allaitement</v>
      </c>
      <c r="D76" s="20">
        <f>Tableau33[[#This Row],[Colonne3]]</f>
        <v>100</v>
      </c>
      <c r="E76" s="20" t="str">
        <f>Tableau33[[#This Row],[Colonne4]]</f>
        <v>gr</v>
      </c>
      <c r="F76" s="20">
        <f>Tableau33[[#This Row],[Colonne5]]</f>
        <v>6</v>
      </c>
      <c r="G76" s="38"/>
      <c r="H76" s="21">
        <f>Tableau33[[#This Row],[Colonne7]]</f>
        <v>2.35</v>
      </c>
      <c r="I76" s="20">
        <f>Tableau33[[#This Row],[Colonne8]]</f>
        <v>5.5</v>
      </c>
      <c r="J76" s="21">
        <f>Tableau33[[#This Row],[Colonne9]]</f>
        <v>2.48</v>
      </c>
      <c r="K76" s="22">
        <f t="shared" si="5"/>
        <v>0</v>
      </c>
    </row>
    <row r="77" spans="1:11" x14ac:dyDescent="0.2">
      <c r="A77" s="3"/>
      <c r="B77" s="23"/>
      <c r="C77" s="55"/>
      <c r="D77" s="24">
        <f>Tableau33[[#This Row],[Colonne3]]</f>
        <v>0</v>
      </c>
      <c r="E77" s="24"/>
      <c r="F77" s="24"/>
      <c r="G77" s="39"/>
      <c r="H77" s="26"/>
      <c r="I77" s="24"/>
      <c r="J77" s="27" t="s">
        <v>13</v>
      </c>
      <c r="K77" s="26">
        <f>SUM(K68:K76)</f>
        <v>0</v>
      </c>
    </row>
    <row r="78" spans="1:11" x14ac:dyDescent="0.2">
      <c r="A78" s="3"/>
      <c r="B78" s="23" t="s">
        <v>70</v>
      </c>
      <c r="C78" s="56"/>
      <c r="D78" s="25">
        <f>Tableau33[[#This Row],[Colonne3]]</f>
        <v>0</v>
      </c>
      <c r="G78" s="39"/>
      <c r="H78" s="26"/>
      <c r="J78" s="26"/>
      <c r="K78" s="26"/>
    </row>
    <row r="79" spans="1:11" x14ac:dyDescent="0.2">
      <c r="A79" s="3"/>
      <c r="B79" s="5">
        <f>Tableau33[[#This Row],[Colonne1]]</f>
        <v>23597</v>
      </c>
      <c r="C79" s="54" t="str">
        <f>Tableau33[[#This Row],[Colonne2]]</f>
        <v>Compote pomme vanille</v>
      </c>
      <c r="D79" s="13">
        <f>Tableau33[[#This Row],[Colonne3]]</f>
        <v>700</v>
      </c>
      <c r="E79" s="13" t="str">
        <f>Tableau33[[#This Row],[Colonne4]]</f>
        <v>gr</v>
      </c>
      <c r="F79" s="13">
        <f>Tableau33[[#This Row],[Colonne5]]</f>
        <v>6</v>
      </c>
      <c r="G79" s="36"/>
      <c r="H79" s="14">
        <f>Tableau33[[#This Row],[Colonne7]]</f>
        <v>2.79</v>
      </c>
      <c r="I79" s="13">
        <f>Tableau33[[#This Row],[Colonne8]]</f>
        <v>5.5</v>
      </c>
      <c r="J79" s="14">
        <f>Tableau33[[#This Row],[Colonne9]]</f>
        <v>2.94</v>
      </c>
      <c r="K79" s="15">
        <f t="shared" ref="K79:K96" si="6">G79*J79</f>
        <v>0</v>
      </c>
    </row>
    <row r="80" spans="1:11" x14ac:dyDescent="0.2">
      <c r="A80" s="3"/>
      <c r="B80" s="6">
        <f>Tableau33[[#This Row],[Colonne1]]</f>
        <v>30081</v>
      </c>
      <c r="C80" s="57" t="str">
        <f>Tableau33[[#This Row],[Colonne2]]</f>
        <v>Compote pomme banane</v>
      </c>
      <c r="D80" s="16">
        <f>Tableau33[[#This Row],[Colonne3]]</f>
        <v>1.075</v>
      </c>
      <c r="E80" s="16" t="str">
        <f>Tableau33[[#This Row],[Colonne4]]</f>
        <v>kg</v>
      </c>
      <c r="F80" s="16">
        <f>Tableau33[[#This Row],[Colonne5]]</f>
        <v>6</v>
      </c>
      <c r="G80" s="37"/>
      <c r="H80" s="17">
        <f>Tableau33[[#This Row],[Colonne7]]</f>
        <v>3.65</v>
      </c>
      <c r="I80" s="16">
        <f>Tableau33[[#This Row],[Colonne8]]</f>
        <v>5.5</v>
      </c>
      <c r="J80" s="17">
        <f>Tableau33[[#This Row],[Colonne9]]</f>
        <v>3.85</v>
      </c>
      <c r="K80" s="18">
        <f t="shared" si="6"/>
        <v>0</v>
      </c>
    </row>
    <row r="81" spans="1:11" x14ac:dyDescent="0.2">
      <c r="A81" s="3"/>
      <c r="B81" s="6">
        <f>Tableau33[[#This Row],[Colonne1]]</f>
        <v>30082</v>
      </c>
      <c r="C81" s="57" t="str">
        <f>Tableau33[[#This Row],[Colonne2]]</f>
        <v>Compote pomme abricot</v>
      </c>
      <c r="D81" s="16">
        <f>Tableau33[[#This Row],[Colonne3]]</f>
        <v>1.075</v>
      </c>
      <c r="E81" s="16" t="str">
        <f>Tableau33[[#This Row],[Colonne4]]</f>
        <v>kg</v>
      </c>
      <c r="F81" s="16">
        <f>Tableau33[[#This Row],[Colonne5]]</f>
        <v>6</v>
      </c>
      <c r="G81" s="37"/>
      <c r="H81" s="17">
        <f>Tableau33[[#This Row],[Colonne7]]</f>
        <v>3.82</v>
      </c>
      <c r="I81" s="16">
        <f>Tableau33[[#This Row],[Colonne8]]</f>
        <v>5.5</v>
      </c>
      <c r="J81" s="17">
        <f>Tableau33[[#This Row],[Colonne9]]</f>
        <v>4.03</v>
      </c>
      <c r="K81" s="18">
        <f t="shared" si="6"/>
        <v>0</v>
      </c>
    </row>
    <row r="82" spans="1:11" x14ac:dyDescent="0.2">
      <c r="A82" s="3"/>
      <c r="B82" s="6">
        <f>Tableau33[[#This Row],[Colonne1]]</f>
        <v>30082</v>
      </c>
      <c r="C82" s="57" t="str">
        <f>Tableau33[[#This Row],[Colonne2]]</f>
        <v>Compote pomme poire</v>
      </c>
      <c r="D82" s="16">
        <f>Tableau33[[#This Row],[Colonne3]]</f>
        <v>1.075</v>
      </c>
      <c r="E82" s="16" t="str">
        <f>Tableau33[[#This Row],[Colonne4]]</f>
        <v>kg</v>
      </c>
      <c r="F82" s="16">
        <f>Tableau33[[#This Row],[Colonne5]]</f>
        <v>6</v>
      </c>
      <c r="G82" s="37"/>
      <c r="H82" s="17">
        <f>Tableau33[[#This Row],[Colonne7]]</f>
        <v>4.03</v>
      </c>
      <c r="I82" s="16">
        <f>Tableau33[[#This Row],[Colonne8]]</f>
        <v>5.5</v>
      </c>
      <c r="J82" s="17">
        <f>Tableau33[[#This Row],[Colonne9]]</f>
        <v>4.25</v>
      </c>
      <c r="K82" s="18">
        <f t="shared" si="6"/>
        <v>0</v>
      </c>
    </row>
    <row r="83" spans="1:11" x14ac:dyDescent="0.2">
      <c r="A83" s="3"/>
      <c r="B83" s="6">
        <f>Tableau33[[#This Row],[Colonne1]]</f>
        <v>23968</v>
      </c>
      <c r="C83" s="57" t="str">
        <f>Tableau33[[#This Row],[Colonne2]]</f>
        <v>Compote pomme</v>
      </c>
      <c r="D83" s="16">
        <f>Tableau33[[#This Row],[Colonne3]]</f>
        <v>1.075</v>
      </c>
      <c r="E83" s="16" t="str">
        <f>Tableau33[[#This Row],[Colonne4]]</f>
        <v>kg</v>
      </c>
      <c r="F83" s="16">
        <f>Tableau33[[#This Row],[Colonne5]]</f>
        <v>6</v>
      </c>
      <c r="G83" s="37"/>
      <c r="H83" s="17">
        <f>Tableau33[[#This Row],[Colonne7]]</f>
        <v>3.51</v>
      </c>
      <c r="I83" s="16">
        <f>Tableau33[[#This Row],[Colonne8]]</f>
        <v>5.5</v>
      </c>
      <c r="J83" s="17">
        <f>Tableau33[[#This Row],[Colonne9]]</f>
        <v>3.7</v>
      </c>
      <c r="K83" s="18">
        <f t="shared" si="6"/>
        <v>0</v>
      </c>
    </row>
    <row r="84" spans="1:11" x14ac:dyDescent="0.2">
      <c r="A84" s="3"/>
      <c r="B84" s="6">
        <f>Tableau33[[#This Row],[Colonne1]]</f>
        <v>20982</v>
      </c>
      <c r="C84" s="57" t="str">
        <f>Tableau33[[#This Row],[Colonne2]]</f>
        <v>Pâte d'amande blanche</v>
      </c>
      <c r="D84" s="16">
        <f>Tableau33[[#This Row],[Colonne3]]</f>
        <v>2.5</v>
      </c>
      <c r="E84" s="16" t="str">
        <f>Tableau33[[#This Row],[Colonne4]]</f>
        <v>kg</v>
      </c>
      <c r="F84" s="16">
        <f>Tableau33[[#This Row],[Colonne5]]</f>
        <v>1</v>
      </c>
      <c r="G84" s="37"/>
      <c r="H84" s="17">
        <f>Tableau33[[#This Row],[Colonne7]]</f>
        <v>43.65</v>
      </c>
      <c r="I84" s="16">
        <f>Tableau33[[#This Row],[Colonne8]]</f>
        <v>5.5</v>
      </c>
      <c r="J84" s="17">
        <f>Tableau33[[#This Row],[Colonne9]]</f>
        <v>46.05</v>
      </c>
      <c r="K84" s="18">
        <f t="shared" si="6"/>
        <v>0</v>
      </c>
    </row>
    <row r="85" spans="1:11" x14ac:dyDescent="0.2">
      <c r="A85" s="3"/>
      <c r="B85" s="6">
        <f>Tableau33[[#This Row],[Colonne1]]</f>
        <v>23312</v>
      </c>
      <c r="C85" s="57" t="str">
        <f>Tableau33[[#This Row],[Colonne2]]</f>
        <v>Flans chocolat</v>
      </c>
      <c r="D85" s="16">
        <f>Tableau33[[#This Row],[Colonne3]]</f>
        <v>11</v>
      </c>
      <c r="E85" s="16" t="str">
        <f>Tableau33[[#This Row],[Colonne4]]</f>
        <v>gr</v>
      </c>
      <c r="F85" s="16">
        <f>Tableau33[[#This Row],[Colonne5]]</f>
        <v>30</v>
      </c>
      <c r="G85" s="37"/>
      <c r="H85" s="17">
        <f>Tableau33[[#This Row],[Colonne7]]</f>
        <v>0.67</v>
      </c>
      <c r="I85" s="16">
        <f>Tableau33[[#This Row],[Colonne8]]</f>
        <v>5.5</v>
      </c>
      <c r="J85" s="17">
        <f>Tableau33[[#This Row],[Colonne9]]</f>
        <v>0.71</v>
      </c>
      <c r="K85" s="18">
        <f t="shared" si="6"/>
        <v>0</v>
      </c>
    </row>
    <row r="86" spans="1:11" x14ac:dyDescent="0.2">
      <c r="A86" s="3"/>
      <c r="B86" s="6">
        <f>Tableau33[[#This Row],[Colonne1]]</f>
        <v>22380</v>
      </c>
      <c r="C86" s="57" t="str">
        <f>Tableau33[[#This Row],[Colonne2]]</f>
        <v>Eau de fleur oranger</v>
      </c>
      <c r="D86" s="16">
        <f>Tableau33[[#This Row],[Colonne3]]</f>
        <v>50</v>
      </c>
      <c r="E86" s="16" t="str">
        <f>Tableau33[[#This Row],[Colonne4]]</f>
        <v>ml</v>
      </c>
      <c r="F86" s="16">
        <f>Tableau33[[#This Row],[Colonne5]]</f>
        <v>3</v>
      </c>
      <c r="G86" s="37"/>
      <c r="H86" s="17">
        <f>Tableau33[[#This Row],[Colonne7]]</f>
        <v>2.16</v>
      </c>
      <c r="I86" s="16">
        <f>Tableau33[[#This Row],[Colonne8]]</f>
        <v>5.5</v>
      </c>
      <c r="J86" s="17">
        <f>Tableau33[[#This Row],[Colonne9]]</f>
        <v>2.2799999999999998</v>
      </c>
      <c r="K86" s="18">
        <f t="shared" si="6"/>
        <v>0</v>
      </c>
    </row>
    <row r="87" spans="1:11" x14ac:dyDescent="0.2">
      <c r="A87" s="3"/>
      <c r="B87" s="6">
        <f>Tableau33[[#This Row],[Colonne1]]</f>
        <v>24123</v>
      </c>
      <c r="C87" s="57" t="str">
        <f>Tableau33[[#This Row],[Colonne2]]</f>
        <v>Sucre de canne blond semoule</v>
      </c>
      <c r="D87" s="16">
        <f>Tableau33[[#This Row],[Colonne3]]</f>
        <v>25</v>
      </c>
      <c r="E87" s="16" t="str">
        <f>Tableau33[[#This Row],[Colonne4]]</f>
        <v>kg</v>
      </c>
      <c r="F87" s="16">
        <f>Tableau33[[#This Row],[Colonne5]]</f>
        <v>1</v>
      </c>
      <c r="G87" s="37"/>
      <c r="H87" s="17">
        <f>Tableau33[[#This Row],[Colonne7]]</f>
        <v>46.88</v>
      </c>
      <c r="I87" s="16">
        <f>Tableau33[[#This Row],[Colonne8]]</f>
        <v>5.5</v>
      </c>
      <c r="J87" s="17">
        <f>Tableau33[[#This Row],[Colonne9]]</f>
        <v>49.46</v>
      </c>
      <c r="K87" s="18">
        <f t="shared" si="6"/>
        <v>0</v>
      </c>
    </row>
    <row r="88" spans="1:11" x14ac:dyDescent="0.2">
      <c r="A88" s="3"/>
      <c r="B88" s="6">
        <f>Tableau33[[#This Row],[Colonne1]]</f>
        <v>27097</v>
      </c>
      <c r="C88" s="57" t="str">
        <f>Tableau33[[#This Row],[Colonne2]]</f>
        <v>Sucre de canne roux semoule</v>
      </c>
      <c r="D88" s="16">
        <f>Tableau33[[#This Row],[Colonne3]]</f>
        <v>25</v>
      </c>
      <c r="E88" s="16" t="str">
        <f>Tableau33[[#This Row],[Colonne4]]</f>
        <v>kg</v>
      </c>
      <c r="F88" s="16">
        <f>Tableau33[[#This Row],[Colonne5]]</f>
        <v>1</v>
      </c>
      <c r="G88" s="37"/>
      <c r="H88" s="17">
        <f>Tableau33[[#This Row],[Colonne7]]</f>
        <v>64.69</v>
      </c>
      <c r="I88" s="16">
        <f>Tableau33[[#This Row],[Colonne8]]</f>
        <v>5.5</v>
      </c>
      <c r="J88" s="17">
        <f>Tableau33[[#This Row],[Colonne9]]</f>
        <v>68.25</v>
      </c>
      <c r="K88" s="18">
        <f t="shared" si="6"/>
        <v>0</v>
      </c>
    </row>
    <row r="89" spans="1:11" x14ac:dyDescent="0.2">
      <c r="A89" s="3"/>
      <c r="B89" s="6">
        <f>Tableau33[[#This Row],[Colonne1]]</f>
        <v>34796</v>
      </c>
      <c r="C89" s="57" t="str">
        <f>Tableau33[[#This Row],[Colonne2]]</f>
        <v>Sucre Mascobado</v>
      </c>
      <c r="D89" s="16">
        <f>Tableau33[[#This Row],[Colonne3]]</f>
        <v>5</v>
      </c>
      <c r="E89" s="16" t="str">
        <f>Tableau33[[#This Row],[Colonne4]]</f>
        <v>kg</v>
      </c>
      <c r="F89" s="16">
        <f>Tableau33[[#This Row],[Colonne5]]</f>
        <v>1</v>
      </c>
      <c r="G89" s="37"/>
      <c r="H89" s="17">
        <f>Tableau33[[#This Row],[Colonne7]]</f>
        <v>20.72</v>
      </c>
      <c r="I89" s="16">
        <f>Tableau33[[#This Row],[Colonne8]]</f>
        <v>5.5</v>
      </c>
      <c r="J89" s="17">
        <f>Tableau33[[#This Row],[Colonne9]]</f>
        <v>21.86</v>
      </c>
      <c r="K89" s="18">
        <f t="shared" si="6"/>
        <v>0</v>
      </c>
    </row>
    <row r="90" spans="1:11" x14ac:dyDescent="0.2">
      <c r="A90" s="3"/>
      <c r="B90" s="6">
        <f>Tableau33[[#This Row],[Colonne1]]</f>
        <v>23618</v>
      </c>
      <c r="C90" s="57" t="str">
        <f>Tableau33[[#This Row],[Colonne2]]</f>
        <v>Rapadura</v>
      </c>
      <c r="D90" s="16">
        <f>Tableau33[[#This Row],[Colonne3]]</f>
        <v>10</v>
      </c>
      <c r="E90" s="16" t="str">
        <f>Tableau33[[#This Row],[Colonne4]]</f>
        <v>kg</v>
      </c>
      <c r="F90" s="16">
        <f>Tableau33[[#This Row],[Colonne5]]</f>
        <v>1</v>
      </c>
      <c r="G90" s="37"/>
      <c r="H90" s="17">
        <f>Tableau33[[#This Row],[Colonne7]]</f>
        <v>36.5</v>
      </c>
      <c r="I90" s="16">
        <f>Tableau33[[#This Row],[Colonne8]]</f>
        <v>5.5</v>
      </c>
      <c r="J90" s="17">
        <f>Tableau33[[#This Row],[Colonne9]]</f>
        <v>38.51</v>
      </c>
      <c r="K90" s="18">
        <f t="shared" si="6"/>
        <v>0</v>
      </c>
    </row>
    <row r="91" spans="1:11" x14ac:dyDescent="0.2">
      <c r="A91" s="3"/>
      <c r="B91" s="6">
        <f>Tableau33[[#This Row],[Colonne1]]</f>
        <v>27248</v>
      </c>
      <c r="C91" s="57" t="str">
        <f>Tableau33[[#This Row],[Colonne2]]</f>
        <v>Sirop de fraise</v>
      </c>
      <c r="D91" s="16">
        <f>Tableau33[[#This Row],[Colonne3]]</f>
        <v>50</v>
      </c>
      <c r="E91" s="16" t="str">
        <f>Tableau33[[#This Row],[Colonne4]]</f>
        <v>cl</v>
      </c>
      <c r="F91" s="16">
        <f>Tableau33[[#This Row],[Colonne5]]</f>
        <v>6</v>
      </c>
      <c r="G91" s="37"/>
      <c r="H91" s="17">
        <f>Tableau33[[#This Row],[Colonne7]]</f>
        <v>4.74</v>
      </c>
      <c r="I91" s="16">
        <f>Tableau33[[#This Row],[Colonne8]]</f>
        <v>5.5</v>
      </c>
      <c r="J91" s="17">
        <f>Tableau33[[#This Row],[Colonne9]]</f>
        <v>5</v>
      </c>
      <c r="K91" s="18">
        <f t="shared" si="6"/>
        <v>0</v>
      </c>
    </row>
    <row r="92" spans="1:11" x14ac:dyDescent="0.2">
      <c r="A92" s="3"/>
      <c r="B92" s="6">
        <f>Tableau33[[#This Row],[Colonne1]]</f>
        <v>27239</v>
      </c>
      <c r="C92" s="57" t="str">
        <f>Tableau33[[#This Row],[Colonne2]]</f>
        <v>Sirop de citron</v>
      </c>
      <c r="D92" s="16">
        <f>Tableau33[[#This Row],[Colonne3]]</f>
        <v>1</v>
      </c>
      <c r="E92" s="16" t="str">
        <f>Tableau33[[#This Row],[Colonne4]]</f>
        <v>l</v>
      </c>
      <c r="F92" s="16">
        <f>Tableau33[[#This Row],[Colonne5]]</f>
        <v>6</v>
      </c>
      <c r="G92" s="37"/>
      <c r="H92" s="17">
        <f>Tableau33[[#This Row],[Colonne7]]</f>
        <v>5.99</v>
      </c>
      <c r="I92" s="16">
        <f>Tableau33[[#This Row],[Colonne8]]</f>
        <v>5.5</v>
      </c>
      <c r="J92" s="17">
        <f>Tableau33[[#This Row],[Colonne9]]</f>
        <v>6.32</v>
      </c>
      <c r="K92" s="18">
        <f t="shared" si="6"/>
        <v>0</v>
      </c>
    </row>
    <row r="93" spans="1:11" x14ac:dyDescent="0.2">
      <c r="A93" s="3"/>
      <c r="B93" s="6">
        <f>Tableau33[[#This Row],[Colonne1]]</f>
        <v>27239</v>
      </c>
      <c r="C93" s="57" t="str">
        <f>Tableau33[[#This Row],[Colonne2]]</f>
        <v>Sirop de menthe</v>
      </c>
      <c r="D93" s="16">
        <f>Tableau33[[#This Row],[Colonne3]]</f>
        <v>1</v>
      </c>
      <c r="E93" s="16" t="str">
        <f>Tableau33[[#This Row],[Colonne4]]</f>
        <v>l</v>
      </c>
      <c r="F93" s="16">
        <f>Tableau33[[#This Row],[Colonne5]]</f>
        <v>6</v>
      </c>
      <c r="G93" s="37"/>
      <c r="H93" s="17">
        <f>Tableau33[[#This Row],[Colonne7]]</f>
        <v>4.0599999999999996</v>
      </c>
      <c r="I93" s="16">
        <f>Tableau33[[#This Row],[Colonne8]]</f>
        <v>5.5</v>
      </c>
      <c r="J93" s="17">
        <f>Tableau33[[#This Row],[Colonne9]]</f>
        <v>4.28</v>
      </c>
      <c r="K93" s="18">
        <f t="shared" si="6"/>
        <v>0</v>
      </c>
    </row>
    <row r="94" spans="1:11" x14ac:dyDescent="0.2">
      <c r="A94" s="3"/>
      <c r="B94" s="6">
        <f>Tableau33[[#This Row],[Colonne1]]</f>
        <v>23273</v>
      </c>
      <c r="C94" s="57" t="str">
        <f>Tableau33[[#This Row],[Colonne2]]</f>
        <v>Sirop de grenadine</v>
      </c>
      <c r="D94" s="16">
        <f>Tableau33[[#This Row],[Colonne3]]</f>
        <v>1</v>
      </c>
      <c r="E94" s="16" t="str">
        <f>Tableau33[[#This Row],[Colonne4]]</f>
        <v>l</v>
      </c>
      <c r="F94" s="16">
        <f>Tableau33[[#This Row],[Colonne5]]</f>
        <v>6</v>
      </c>
      <c r="G94" s="37"/>
      <c r="H94" s="17">
        <f>Tableau33[[#This Row],[Colonne7]]</f>
        <v>5.99</v>
      </c>
      <c r="I94" s="16">
        <f>Tableau33[[#This Row],[Colonne8]]</f>
        <v>5.5</v>
      </c>
      <c r="J94" s="17">
        <f>Tableau33[[#This Row],[Colonne9]]</f>
        <v>6.32</v>
      </c>
      <c r="K94" s="18">
        <f t="shared" si="6"/>
        <v>0</v>
      </c>
    </row>
    <row r="95" spans="1:11" x14ac:dyDescent="0.2">
      <c r="A95" s="3"/>
      <c r="B95" s="6">
        <f>Tableau33[[#This Row],[Colonne1]]</f>
        <v>26413</v>
      </c>
      <c r="C95" s="57" t="str">
        <f>Tableau33[[#This Row],[Colonne2]]</f>
        <v>Fructose</v>
      </c>
      <c r="D95" s="16">
        <f>Tableau33[[#This Row],[Colonne3]]</f>
        <v>1</v>
      </c>
      <c r="E95" s="16" t="str">
        <f>Tableau33[[#This Row],[Colonne4]]</f>
        <v>kg</v>
      </c>
      <c r="F95" s="16">
        <f>Tableau33[[#This Row],[Colonne5]]</f>
        <v>6</v>
      </c>
      <c r="G95" s="37"/>
      <c r="H95" s="17">
        <f>Tableau33[[#This Row],[Colonne7]]</f>
        <v>3.16</v>
      </c>
      <c r="I95" s="16">
        <f>Tableau33[[#This Row],[Colonne8]]</f>
        <v>5.5</v>
      </c>
      <c r="J95" s="17">
        <f>Tableau33[[#This Row],[Colonne9]]</f>
        <v>3.33</v>
      </c>
      <c r="K95" s="18">
        <f t="shared" si="6"/>
        <v>0</v>
      </c>
    </row>
    <row r="96" spans="1:11" x14ac:dyDescent="0.2">
      <c r="A96" s="3"/>
      <c r="B96" s="7">
        <f>Tableau33[[#This Row],[Colonne1]]</f>
        <v>22420</v>
      </c>
      <c r="C96" s="58" t="str">
        <f>Tableau33[[#This Row],[Colonne2]]</f>
        <v>Extrait de vanille</v>
      </c>
      <c r="D96" s="20">
        <f>Tableau33[[#This Row],[Colonne3]]</f>
        <v>50</v>
      </c>
      <c r="E96" s="20" t="str">
        <f>Tableau33[[#This Row],[Colonne4]]</f>
        <v>ml</v>
      </c>
      <c r="F96" s="20">
        <f>Tableau33[[#This Row],[Colonne5]]</f>
        <v>3</v>
      </c>
      <c r="G96" s="38"/>
      <c r="H96" s="21">
        <f>Tableau33[[#This Row],[Colonne7]]</f>
        <v>6.21</v>
      </c>
      <c r="I96" s="20">
        <f>Tableau33[[#This Row],[Colonne8]]</f>
        <v>5.5</v>
      </c>
      <c r="J96" s="21">
        <f>Tableau33[[#This Row],[Colonne9]]</f>
        <v>6.55</v>
      </c>
      <c r="K96" s="22">
        <f t="shared" si="6"/>
        <v>0</v>
      </c>
    </row>
    <row r="97" spans="1:11" x14ac:dyDescent="0.2">
      <c r="A97" s="3"/>
      <c r="B97" s="4"/>
      <c r="C97" s="56"/>
      <c r="D97" s="25">
        <f>Tableau33[[#This Row],[Colonne3]]</f>
        <v>0</v>
      </c>
      <c r="G97" s="39"/>
      <c r="H97" s="26"/>
      <c r="J97" s="27" t="s">
        <v>13</v>
      </c>
      <c r="K97" s="26">
        <f>SUM(K79:K96)</f>
        <v>0</v>
      </c>
    </row>
    <row r="98" spans="1:11" x14ac:dyDescent="0.2">
      <c r="A98" s="3"/>
      <c r="B98" s="23" t="s">
        <v>89</v>
      </c>
      <c r="C98" s="56"/>
      <c r="D98" s="25">
        <f>Tableau33[[#This Row],[Colonne3]]</f>
        <v>0</v>
      </c>
      <c r="G98" s="39"/>
      <c r="H98" s="26"/>
      <c r="J98" s="26"/>
      <c r="K98" s="26"/>
    </row>
    <row r="99" spans="1:11" x14ac:dyDescent="0.2">
      <c r="A99" s="3"/>
      <c r="B99" s="5">
        <f>Tableau33[[#This Row],[Colonne1]]</f>
        <v>35204</v>
      </c>
      <c r="C99" s="54" t="str">
        <f>Tableau33[[#This Row],[Colonne2]]</f>
        <v>Pur jus de citrons jaunes</v>
      </c>
      <c r="D99" s="13">
        <f>Tableau33[[#This Row],[Colonne3]]</f>
        <v>1</v>
      </c>
      <c r="E99" s="13" t="str">
        <f>Tableau33[[#This Row],[Colonne4]]</f>
        <v>L</v>
      </c>
      <c r="F99" s="13">
        <f>Tableau33[[#This Row],[Colonne5]]</f>
        <v>6</v>
      </c>
      <c r="G99" s="36"/>
      <c r="H99" s="14">
        <f>Tableau33[[#This Row],[Colonne7]]</f>
        <v>2.79</v>
      </c>
      <c r="I99" s="13">
        <f>Tableau33[[#This Row],[Colonne8]]</f>
        <v>5.5</v>
      </c>
      <c r="J99" s="14">
        <f>Tableau33[[#This Row],[Colonne9]]</f>
        <v>2.94</v>
      </c>
      <c r="K99" s="15">
        <f t="shared" ref="K99:K117" si="7">G99*J99</f>
        <v>0</v>
      </c>
    </row>
    <row r="100" spans="1:11" x14ac:dyDescent="0.2">
      <c r="A100" s="3"/>
      <c r="B100" s="6">
        <f>Tableau33[[#This Row],[Colonne1]]</f>
        <v>22746</v>
      </c>
      <c r="C100" s="57" t="str">
        <f>Tableau33[[#This Row],[Colonne2]]</f>
        <v>Cornichons aigres-doux</v>
      </c>
      <c r="D100" s="16">
        <f>Tableau33[[#This Row],[Colonne3]]</f>
        <v>680</v>
      </c>
      <c r="E100" s="16" t="str">
        <f>Tableau33[[#This Row],[Colonne4]]</f>
        <v>gr</v>
      </c>
      <c r="F100" s="16">
        <f>Tableau33[[#This Row],[Colonne5]]</f>
        <v>6</v>
      </c>
      <c r="G100" s="37"/>
      <c r="H100" s="17">
        <f>Tableau33[[#This Row],[Colonne7]]</f>
        <v>2.5</v>
      </c>
      <c r="I100" s="16">
        <f>Tableau33[[#This Row],[Colonne8]]</f>
        <v>5.5</v>
      </c>
      <c r="J100" s="17">
        <f>Tableau33[[#This Row],[Colonne9]]</f>
        <v>2.64</v>
      </c>
      <c r="K100" s="18">
        <f t="shared" si="7"/>
        <v>0</v>
      </c>
    </row>
    <row r="101" spans="1:11" x14ac:dyDescent="0.2">
      <c r="A101" s="3"/>
      <c r="B101" s="6">
        <f>Tableau33[[#This Row],[Colonne1]]</f>
        <v>34456</v>
      </c>
      <c r="C101" s="57" t="str">
        <f>Tableau33[[#This Row],[Colonne2]]</f>
        <v>cornichons</v>
      </c>
      <c r="D101" s="16">
        <f>Tableau33[[#This Row],[Colonne3]]</f>
        <v>37</v>
      </c>
      <c r="E101" s="16" t="str">
        <f>Tableau33[[#This Row],[Colonne4]]</f>
        <v>cl</v>
      </c>
      <c r="F101" s="16">
        <f>Tableau33[[#This Row],[Colonne5]]</f>
        <v>12</v>
      </c>
      <c r="G101" s="37"/>
      <c r="H101" s="17">
        <f>Tableau33[[#This Row],[Colonne7]]</f>
        <v>2.33</v>
      </c>
      <c r="I101" s="16">
        <f>Tableau33[[#This Row],[Colonne8]]</f>
        <v>5.5</v>
      </c>
      <c r="J101" s="17">
        <f>Tableau33[[#This Row],[Colonne9]]</f>
        <v>2.46</v>
      </c>
      <c r="K101" s="18">
        <f t="shared" si="7"/>
        <v>0</v>
      </c>
    </row>
    <row r="102" spans="1:11" x14ac:dyDescent="0.2">
      <c r="A102" s="3"/>
      <c r="B102" s="6">
        <f>Tableau33[[#This Row],[Colonne1]]</f>
        <v>41095</v>
      </c>
      <c r="C102" s="57" t="str">
        <f>Tableau33[[#This Row],[Colonne2]]</f>
        <v>Moutarde de Dijon extra forte</v>
      </c>
      <c r="D102" s="16">
        <f>Tableau33[[#This Row],[Colonne3]]</f>
        <v>5</v>
      </c>
      <c r="E102" s="16" t="str">
        <f>Tableau33[[#This Row],[Colonne4]]</f>
        <v>kg</v>
      </c>
      <c r="F102" s="16">
        <f>Tableau33[[#This Row],[Colonne5]]</f>
        <v>1</v>
      </c>
      <c r="G102" s="37"/>
      <c r="H102" s="17">
        <f>Tableau33[[#This Row],[Colonne7]]</f>
        <v>23.43</v>
      </c>
      <c r="I102" s="16">
        <f>Tableau33[[#This Row],[Colonne8]]</f>
        <v>5.5</v>
      </c>
      <c r="J102" s="17">
        <f>Tableau33[[#This Row],[Colonne9]]</f>
        <v>24.72</v>
      </c>
      <c r="K102" s="18">
        <f t="shared" si="7"/>
        <v>0</v>
      </c>
    </row>
    <row r="103" spans="1:11" x14ac:dyDescent="0.2">
      <c r="A103" s="3"/>
      <c r="B103" s="6">
        <f>Tableau33[[#This Row],[Colonne1]]</f>
        <v>20055</v>
      </c>
      <c r="C103" s="57" t="str">
        <f>Tableau33[[#This Row],[Colonne2]]</f>
        <v>Moutarde de Dijon forte</v>
      </c>
      <c r="D103" s="16">
        <f>Tableau33[[#This Row],[Colonne3]]</f>
        <v>700</v>
      </c>
      <c r="E103" s="16" t="str">
        <f>Tableau33[[#This Row],[Colonne4]]</f>
        <v>gr</v>
      </c>
      <c r="F103" s="16">
        <f>Tableau33[[#This Row],[Colonne5]]</f>
        <v>6</v>
      </c>
      <c r="G103" s="37"/>
      <c r="H103" s="17">
        <f>Tableau33[[#This Row],[Colonne7]]</f>
        <v>4.58</v>
      </c>
      <c r="I103" s="16">
        <f>Tableau33[[#This Row],[Colonne8]]</f>
        <v>5.5</v>
      </c>
      <c r="J103" s="17">
        <f>Tableau33[[#This Row],[Colonne9]]</f>
        <v>4.83</v>
      </c>
      <c r="K103" s="18">
        <f t="shared" si="7"/>
        <v>0</v>
      </c>
    </row>
    <row r="104" spans="1:11" x14ac:dyDescent="0.2">
      <c r="A104" s="3"/>
      <c r="B104" s="6">
        <f>Tableau33[[#This Row],[Colonne1]]</f>
        <v>24314</v>
      </c>
      <c r="C104" s="57" t="str">
        <f>Tableau33[[#This Row],[Colonne2]]</f>
        <v>Moutarde à l'ancienne au citron</v>
      </c>
      <c r="D104" s="16">
        <f>Tableau33[[#This Row],[Colonne3]]</f>
        <v>200</v>
      </c>
      <c r="E104" s="16" t="str">
        <f>Tableau33[[#This Row],[Colonne4]]</f>
        <v>gr</v>
      </c>
      <c r="F104" s="16">
        <f>Tableau33[[#This Row],[Colonne5]]</f>
        <v>6</v>
      </c>
      <c r="G104" s="37"/>
      <c r="H104" s="17">
        <f>Tableau33[[#This Row],[Colonne7]]</f>
        <v>2.4500000000000002</v>
      </c>
      <c r="I104" s="16">
        <f>Tableau33[[#This Row],[Colonne8]]</f>
        <v>5.5</v>
      </c>
      <c r="J104" s="17">
        <f>Tableau33[[#This Row],[Colonne9]]</f>
        <v>2.58</v>
      </c>
      <c r="K104" s="18">
        <f t="shared" si="7"/>
        <v>0</v>
      </c>
    </row>
    <row r="105" spans="1:11" x14ac:dyDescent="0.2">
      <c r="A105" s="3"/>
      <c r="B105" s="6">
        <f>Tableau33[[#This Row],[Colonne1]]</f>
        <v>28633</v>
      </c>
      <c r="C105" s="57" t="str">
        <f>Tableau33[[#This Row],[Colonne2]]</f>
        <v>moutarde à l'ancienne en graine</v>
      </c>
      <c r="D105" s="16">
        <f>Tableau33[[#This Row],[Colonne3]]</f>
        <v>200</v>
      </c>
      <c r="E105" s="16" t="str">
        <f>Tableau33[[#This Row],[Colonne4]]</f>
        <v>gr</v>
      </c>
      <c r="F105" s="16">
        <f>Tableau33[[#This Row],[Colonne5]]</f>
        <v>12</v>
      </c>
      <c r="G105" s="37"/>
      <c r="H105" s="17">
        <f>Tableau33[[#This Row],[Colonne7]]</f>
        <v>1.72</v>
      </c>
      <c r="I105" s="16">
        <f>Tableau33[[#This Row],[Colonne8]]</f>
        <v>5.5</v>
      </c>
      <c r="J105" s="17">
        <f>Tableau33[[#This Row],[Colonne9]]</f>
        <v>1.81</v>
      </c>
      <c r="K105" s="18">
        <f t="shared" si="7"/>
        <v>0</v>
      </c>
    </row>
    <row r="106" spans="1:11" x14ac:dyDescent="0.2">
      <c r="A106" s="3"/>
      <c r="B106" s="6">
        <f>Tableau33[[#This Row],[Colonne1]]</f>
        <v>24059</v>
      </c>
      <c r="C106" s="57" t="str">
        <f>Tableau33[[#This Row],[Colonne2]]</f>
        <v>Ketchup - Bocal verre</v>
      </c>
      <c r="D106" s="16">
        <f>Tableau33[[#This Row],[Colonne3]]</f>
        <v>340</v>
      </c>
      <c r="E106" s="16" t="str">
        <f>Tableau33[[#This Row],[Colonne4]]</f>
        <v>gr</v>
      </c>
      <c r="F106" s="16">
        <f>Tableau33[[#This Row],[Colonne5]]</f>
        <v>6</v>
      </c>
      <c r="G106" s="37"/>
      <c r="H106" s="17">
        <f>Tableau33[[#This Row],[Colonne7]]</f>
        <v>2.35</v>
      </c>
      <c r="I106" s="16">
        <f>Tableau33[[#This Row],[Colonne8]]</f>
        <v>5.5</v>
      </c>
      <c r="J106" s="17">
        <f>Tableau33[[#This Row],[Colonne9]]</f>
        <v>2.48</v>
      </c>
      <c r="K106" s="18">
        <f t="shared" si="7"/>
        <v>0</v>
      </c>
    </row>
    <row r="107" spans="1:11" x14ac:dyDescent="0.2">
      <c r="A107" s="3"/>
      <c r="B107" s="6">
        <f>Tableau33[[#This Row],[Colonne1]]</f>
        <v>23250</v>
      </c>
      <c r="C107" s="57" t="str">
        <f>Tableau33[[#This Row],[Colonne2]]</f>
        <v>Mayonnaise - Bocal verre</v>
      </c>
      <c r="D107" s="16">
        <f>Tableau33[[#This Row],[Colonne3]]</f>
        <v>245</v>
      </c>
      <c r="E107" s="16" t="str">
        <f>Tableau33[[#This Row],[Colonne4]]</f>
        <v>gr</v>
      </c>
      <c r="F107" s="16">
        <f>Tableau33[[#This Row],[Colonne5]]</f>
        <v>6</v>
      </c>
      <c r="G107" s="37"/>
      <c r="H107" s="17">
        <f>Tableau33[[#This Row],[Colonne7]]</f>
        <v>2.14</v>
      </c>
      <c r="I107" s="16">
        <f>Tableau33[[#This Row],[Colonne8]]</f>
        <v>5.5</v>
      </c>
      <c r="J107" s="17">
        <f>Tableau33[[#This Row],[Colonne9]]</f>
        <v>2.2599999999999998</v>
      </c>
      <c r="K107" s="18">
        <f t="shared" si="7"/>
        <v>0</v>
      </c>
    </row>
    <row r="108" spans="1:11" x14ac:dyDescent="0.2">
      <c r="A108" s="3"/>
      <c r="B108" s="6">
        <f>Tableau33[[#This Row],[Colonne1]]</f>
        <v>23345</v>
      </c>
      <c r="C108" s="57" t="str">
        <f>Tableau33[[#This Row],[Colonne2]]</f>
        <v>Olives noires de Nyons Nature</v>
      </c>
      <c r="D108" s="16">
        <f>Tableau33[[#This Row],[Colonne3]]</f>
        <v>2.5</v>
      </c>
      <c r="E108" s="16" t="str">
        <f>Tableau33[[#This Row],[Colonne4]]</f>
        <v>kg</v>
      </c>
      <c r="F108" s="16">
        <f>Tableau33[[#This Row],[Colonne5]]</f>
        <v>2</v>
      </c>
      <c r="G108" s="37"/>
      <c r="H108" s="17">
        <f>Tableau33[[#This Row],[Colonne7]]</f>
        <v>29.23</v>
      </c>
      <c r="I108" s="16">
        <f>Tableau33[[#This Row],[Colonne8]]</f>
        <v>5.5</v>
      </c>
      <c r="J108" s="17">
        <f>Tableau33[[#This Row],[Colonne9]]</f>
        <v>30.84</v>
      </c>
      <c r="K108" s="18">
        <f t="shared" si="7"/>
        <v>0</v>
      </c>
    </row>
    <row r="109" spans="1:11" x14ac:dyDescent="0.2">
      <c r="A109" s="3"/>
      <c r="B109" s="6">
        <f>Tableau33[[#This Row],[Colonne1]]</f>
        <v>22209</v>
      </c>
      <c r="C109" s="57" t="str">
        <f>Tableau33[[#This Row],[Colonne2]]</f>
        <v>Olives noires Nature</v>
      </c>
      <c r="D109" s="16">
        <f>Tableau33[[#This Row],[Colonne3]]</f>
        <v>5</v>
      </c>
      <c r="E109" s="16" t="str">
        <f>Tableau33[[#This Row],[Colonne4]]</f>
        <v>kg</v>
      </c>
      <c r="F109" s="16">
        <f>Tableau33[[#This Row],[Colonne5]]</f>
        <v>1</v>
      </c>
      <c r="G109" s="37"/>
      <c r="H109" s="17">
        <f>Tableau33[[#This Row],[Colonne7]]</f>
        <v>26.51</v>
      </c>
      <c r="I109" s="16">
        <f>Tableau33[[#This Row],[Colonne8]]</f>
        <v>5.5</v>
      </c>
      <c r="J109" s="17">
        <f>Tableau33[[#This Row],[Colonne9]]</f>
        <v>27.97</v>
      </c>
      <c r="K109" s="18">
        <f t="shared" si="7"/>
        <v>0</v>
      </c>
    </row>
    <row r="110" spans="1:11" x14ac:dyDescent="0.2">
      <c r="A110" s="3"/>
      <c r="B110" s="6">
        <f>Tableau33[[#This Row],[Colonne1]]</f>
        <v>22210</v>
      </c>
      <c r="C110" s="57" t="str">
        <f>Tableau33[[#This Row],[Colonne2]]</f>
        <v>Olives noires à la provençale</v>
      </c>
      <c r="D110" s="16">
        <f>Tableau33[[#This Row],[Colonne3]]</f>
        <v>5</v>
      </c>
      <c r="E110" s="16" t="str">
        <f>Tableau33[[#This Row],[Colonne4]]</f>
        <v>kg</v>
      </c>
      <c r="F110" s="16">
        <f>Tableau33[[#This Row],[Colonne5]]</f>
        <v>1</v>
      </c>
      <c r="G110" s="37"/>
      <c r="H110" s="17">
        <f>Tableau33[[#This Row],[Colonne7]]</f>
        <v>29.9</v>
      </c>
      <c r="I110" s="16">
        <f>Tableau33[[#This Row],[Colonne8]]</f>
        <v>5.5</v>
      </c>
      <c r="J110" s="17">
        <f>Tableau33[[#This Row],[Colonne9]]</f>
        <v>31.54</v>
      </c>
      <c r="K110" s="18">
        <f t="shared" si="7"/>
        <v>0</v>
      </c>
    </row>
    <row r="111" spans="1:11" x14ac:dyDescent="0.2">
      <c r="A111" s="3"/>
      <c r="B111" s="6">
        <f>Tableau33[[#This Row],[Colonne1]]</f>
        <v>22205</v>
      </c>
      <c r="C111" s="57" t="str">
        <f>Tableau33[[#This Row],[Colonne2]]</f>
        <v>Olives noires dénoyautées</v>
      </c>
      <c r="D111" s="16">
        <f>Tableau33[[#This Row],[Colonne3]]</f>
        <v>5</v>
      </c>
      <c r="E111" s="16" t="str">
        <f>Tableau33[[#This Row],[Colonne4]]</f>
        <v>kg</v>
      </c>
      <c r="F111" s="16">
        <f>Tableau33[[#This Row],[Colonne5]]</f>
        <v>1</v>
      </c>
      <c r="G111" s="37"/>
      <c r="H111" s="17">
        <f>Tableau33[[#This Row],[Colonne7]]</f>
        <v>44.6</v>
      </c>
      <c r="I111" s="16">
        <f>Tableau33[[#This Row],[Colonne8]]</f>
        <v>5.5</v>
      </c>
      <c r="J111" s="17">
        <f>Tableau33[[#This Row],[Colonne9]]</f>
        <v>47.05</v>
      </c>
      <c r="K111" s="18">
        <f t="shared" si="7"/>
        <v>0</v>
      </c>
    </row>
    <row r="112" spans="1:11" x14ac:dyDescent="0.2">
      <c r="A112" s="3"/>
      <c r="B112" s="6">
        <f>Tableau33[[#This Row],[Colonne1]]</f>
        <v>21209</v>
      </c>
      <c r="C112" s="57" t="str">
        <f>Tableau33[[#This Row],[Colonne2]]</f>
        <v>Pulpe de tomate</v>
      </c>
      <c r="D112" s="16">
        <f>Tableau33[[#This Row],[Colonne3]]</f>
        <v>500</v>
      </c>
      <c r="E112" s="16" t="str">
        <f>Tableau33[[#This Row],[Colonne4]]</f>
        <v>gr</v>
      </c>
      <c r="F112" s="16">
        <f>Tableau33[[#This Row],[Colonne5]]</f>
        <v>12</v>
      </c>
      <c r="G112" s="37"/>
      <c r="H112" s="17">
        <f>Tableau33[[#This Row],[Colonne7]]</f>
        <v>1.63</v>
      </c>
      <c r="I112" s="16">
        <f>Tableau33[[#This Row],[Colonne8]]</f>
        <v>5.5</v>
      </c>
      <c r="J112" s="17">
        <f>Tableau33[[#This Row],[Colonne9]]</f>
        <v>1.72</v>
      </c>
      <c r="K112" s="18">
        <f t="shared" si="7"/>
        <v>0</v>
      </c>
    </row>
    <row r="113" spans="1:11" x14ac:dyDescent="0.2">
      <c r="A113" s="3"/>
      <c r="B113" s="6">
        <f>Tableau33[[#This Row],[Colonne1]]</f>
        <v>33125</v>
      </c>
      <c r="C113" s="57" t="str">
        <f>Tableau33[[#This Row],[Colonne2]]</f>
        <v>Passata de tomate</v>
      </c>
      <c r="D113" s="16">
        <f>Tableau33[[#This Row],[Colonne3]]</f>
        <v>680</v>
      </c>
      <c r="E113" s="16" t="str">
        <f>Tableau33[[#This Row],[Colonne4]]</f>
        <v>gr</v>
      </c>
      <c r="F113" s="16">
        <f>Tableau33[[#This Row],[Colonne5]]</f>
        <v>12</v>
      </c>
      <c r="G113" s="37"/>
      <c r="H113" s="17">
        <f>Tableau33[[#This Row],[Colonne7]]</f>
        <v>1.2</v>
      </c>
      <c r="I113" s="16">
        <f>Tableau33[[#This Row],[Colonne8]]</f>
        <v>5.5</v>
      </c>
      <c r="J113" s="17">
        <f>Tableau33[[#This Row],[Colonne9]]</f>
        <v>1.27</v>
      </c>
      <c r="K113" s="18">
        <f t="shared" si="7"/>
        <v>0</v>
      </c>
    </row>
    <row r="114" spans="1:11" x14ac:dyDescent="0.2">
      <c r="A114" s="3"/>
      <c r="B114" s="6">
        <f>Tableau33[[#This Row],[Colonne1]]</f>
        <v>27231</v>
      </c>
      <c r="C114" s="57" t="str">
        <f>Tableau33[[#This Row],[Colonne2]]</f>
        <v>Vinaigre d'alcool (bidon plastique)</v>
      </c>
      <c r="D114" s="16">
        <f>Tableau33[[#This Row],[Colonne3]]</f>
        <v>5</v>
      </c>
      <c r="E114" s="16" t="str">
        <f>Tableau33[[#This Row],[Colonne4]]</f>
        <v>L</v>
      </c>
      <c r="F114" s="16">
        <f>Tableau33[[#This Row],[Colonne5]]</f>
        <v>2</v>
      </c>
      <c r="G114" s="37"/>
      <c r="H114" s="17">
        <f>Tableau33[[#This Row],[Colonne7]]</f>
        <v>7.8</v>
      </c>
      <c r="I114" s="16">
        <f>Tableau33[[#This Row],[Colonne8]]</f>
        <v>5.5</v>
      </c>
      <c r="J114" s="17">
        <f>Tableau33[[#This Row],[Colonne9]]</f>
        <v>8.23</v>
      </c>
      <c r="K114" s="18">
        <f t="shared" si="7"/>
        <v>0</v>
      </c>
    </row>
    <row r="115" spans="1:11" x14ac:dyDescent="0.2">
      <c r="A115" s="3"/>
      <c r="B115" s="6">
        <f>Tableau33[[#This Row],[Colonne1]]</f>
        <v>24321</v>
      </c>
      <c r="C115" s="57" t="str">
        <f>Tableau33[[#This Row],[Colonne2]]</f>
        <v>Vinaigre de cidre</v>
      </c>
      <c r="D115" s="16">
        <f>Tableau33[[#This Row],[Colonne3]]</f>
        <v>1</v>
      </c>
      <c r="E115" s="16" t="str">
        <f>Tableau33[[#This Row],[Colonne4]]</f>
        <v>L</v>
      </c>
      <c r="F115" s="16">
        <f>Tableau33[[#This Row],[Colonne5]]</f>
        <v>6</v>
      </c>
      <c r="G115" s="37"/>
      <c r="H115" s="17">
        <f>Tableau33[[#This Row],[Colonne7]]</f>
        <v>3.49</v>
      </c>
      <c r="I115" s="16">
        <f>Tableau33[[#This Row],[Colonne8]]</f>
        <v>5.5</v>
      </c>
      <c r="J115" s="17">
        <f>Tableau33[[#This Row],[Colonne9]]</f>
        <v>3.68</v>
      </c>
      <c r="K115" s="18">
        <f t="shared" si="7"/>
        <v>0</v>
      </c>
    </row>
    <row r="116" spans="1:11" x14ac:dyDescent="0.2">
      <c r="A116" s="3"/>
      <c r="B116" s="6">
        <f>Tableau33[[#This Row],[Colonne1]]</f>
        <v>30459</v>
      </c>
      <c r="C116" s="57" t="str">
        <f>Tableau33[[#This Row],[Colonne2]]</f>
        <v>Vinaigre balsamique de Modène</v>
      </c>
      <c r="D116" s="16">
        <f>Tableau33[[#This Row],[Colonne3]]</f>
        <v>50</v>
      </c>
      <c r="E116" s="16" t="str">
        <f>Tableau33[[#This Row],[Colonne4]]</f>
        <v>cl</v>
      </c>
      <c r="F116" s="16">
        <f>Tableau33[[#This Row],[Colonne5]]</f>
        <v>6</v>
      </c>
      <c r="G116" s="37"/>
      <c r="H116" s="17">
        <f>Tableau33[[#This Row],[Colonne7]]</f>
        <v>4.8099999999999996</v>
      </c>
      <c r="I116" s="16">
        <f>Tableau33[[#This Row],[Colonne8]]</f>
        <v>5.5</v>
      </c>
      <c r="J116" s="17">
        <f>Tableau33[[#This Row],[Colonne9]]</f>
        <v>5.07</v>
      </c>
      <c r="K116" s="18">
        <f t="shared" si="7"/>
        <v>0</v>
      </c>
    </row>
    <row r="117" spans="1:11" x14ac:dyDescent="0.2">
      <c r="A117" s="3"/>
      <c r="B117" s="7">
        <f>Tableau33[[#This Row],[Colonne1]]</f>
        <v>24023</v>
      </c>
      <c r="C117" s="58" t="str">
        <f>Tableau33[[#This Row],[Colonne2]]</f>
        <v>sauce tomate à la provencale</v>
      </c>
      <c r="D117" s="20">
        <f>Tableau33[[#This Row],[Colonne3]]</f>
        <v>340</v>
      </c>
      <c r="E117" s="20" t="str">
        <f>Tableau33[[#This Row],[Colonne4]]</f>
        <v>gr</v>
      </c>
      <c r="F117" s="20">
        <f>Tableau33[[#This Row],[Colonne5]]</f>
        <v>6</v>
      </c>
      <c r="G117" s="38"/>
      <c r="H117" s="21">
        <f>Tableau33[[#This Row],[Colonne7]]</f>
        <v>2.31</v>
      </c>
      <c r="I117" s="20">
        <f>Tableau33[[#This Row],[Colonne8]]</f>
        <v>5.5</v>
      </c>
      <c r="J117" s="21">
        <f>Tableau33[[#This Row],[Colonne9]]</f>
        <v>2.44</v>
      </c>
      <c r="K117" s="22">
        <f t="shared" si="7"/>
        <v>0</v>
      </c>
    </row>
    <row r="118" spans="1:11" x14ac:dyDescent="0.2">
      <c r="A118" s="3"/>
      <c r="B118" s="4"/>
      <c r="C118" s="56"/>
      <c r="D118" s="25">
        <f>Tableau33[[#This Row],[Colonne3]]</f>
        <v>0</v>
      </c>
      <c r="G118" s="39"/>
      <c r="H118" s="26"/>
      <c r="J118" s="27" t="s">
        <v>13</v>
      </c>
      <c r="K118" s="26">
        <f>SUM(K99:K117)</f>
        <v>0</v>
      </c>
    </row>
    <row r="119" spans="1:11" x14ac:dyDescent="0.2">
      <c r="A119" s="3"/>
      <c r="B119" s="23" t="s">
        <v>110</v>
      </c>
      <c r="C119" s="56"/>
      <c r="D119" s="25">
        <f>Tableau33[[#This Row],[Colonne3]]</f>
        <v>0</v>
      </c>
      <c r="G119" s="39"/>
      <c r="H119" s="26"/>
      <c r="J119" s="26"/>
      <c r="K119" s="26"/>
    </row>
    <row r="120" spans="1:11" x14ac:dyDescent="0.2">
      <c r="A120" s="3"/>
      <c r="B120" s="5">
        <f>Tableau33[[#This Row],[Colonne1]]</f>
        <v>25231</v>
      </c>
      <c r="C120" s="54" t="str">
        <f>Tableau33[[#This Row],[Colonne2]]</f>
        <v>Sel fin de l'atlantique</v>
      </c>
      <c r="D120" s="13">
        <f>Tableau33[[#This Row],[Colonne3]]</f>
        <v>25</v>
      </c>
      <c r="E120" s="13" t="str">
        <f>Tableau33[[#This Row],[Colonne4]]</f>
        <v>kg</v>
      </c>
      <c r="F120" s="13">
        <f>Tableau33[[#This Row],[Colonne5]]</f>
        <v>1</v>
      </c>
      <c r="G120" s="36"/>
      <c r="H120" s="14">
        <f>Tableau33[[#This Row],[Colonne7]]</f>
        <v>26.75</v>
      </c>
      <c r="I120" s="13">
        <f>Tableau33[[#This Row],[Colonne8]]</f>
        <v>5.5</v>
      </c>
      <c r="J120" s="14">
        <f>Tableau33[[#This Row],[Colonne9]]</f>
        <v>28.22</v>
      </c>
      <c r="K120" s="15">
        <f t="shared" ref="K120:K145" si="8">G120*J120</f>
        <v>0</v>
      </c>
    </row>
    <row r="121" spans="1:11" x14ac:dyDescent="0.2">
      <c r="A121" s="3"/>
      <c r="B121" s="5">
        <f>Tableau33[[#This Row],[Colonne1]]</f>
        <v>25617</v>
      </c>
      <c r="C121" s="57" t="str">
        <f>Tableau33[[#This Row],[Colonne2]]</f>
        <v>Sel fin</v>
      </c>
      <c r="D121" s="16">
        <f>Tableau33[[#This Row],[Colonne3]]</f>
        <v>5</v>
      </c>
      <c r="E121" s="16" t="str">
        <f>Tableau33[[#This Row],[Colonne4]]</f>
        <v>kg</v>
      </c>
      <c r="F121" s="16">
        <f>Tableau33[[#This Row],[Colonne5]]</f>
        <v>1</v>
      </c>
      <c r="G121" s="37"/>
      <c r="H121" s="17">
        <f>Tableau33[[#This Row],[Colonne7]]</f>
        <v>11.24</v>
      </c>
      <c r="I121" s="16">
        <f>Tableau33[[#This Row],[Colonne8]]</f>
        <v>5.5</v>
      </c>
      <c r="J121" s="17">
        <f>Tableau33[[#This Row],[Colonne9]]</f>
        <v>11.86</v>
      </c>
      <c r="K121" s="18">
        <f t="shared" si="8"/>
        <v>0</v>
      </c>
    </row>
    <row r="122" spans="1:11" x14ac:dyDescent="0.2">
      <c r="A122" s="3"/>
      <c r="B122" s="5">
        <f>Tableau33[[#This Row],[Colonne1]]</f>
        <v>25616</v>
      </c>
      <c r="C122" s="57" t="str">
        <f>Tableau33[[#This Row],[Colonne2]]</f>
        <v>Sel gros</v>
      </c>
      <c r="D122" s="16">
        <f>Tableau33[[#This Row],[Colonne3]]</f>
        <v>5</v>
      </c>
      <c r="E122" s="16" t="str">
        <f>Tableau33[[#This Row],[Colonne4]]</f>
        <v>kg</v>
      </c>
      <c r="F122" s="16">
        <f>Tableau33[[#This Row],[Colonne5]]</f>
        <v>1</v>
      </c>
      <c r="G122" s="37"/>
      <c r="H122" s="17">
        <f>Tableau33[[#This Row],[Colonne7]]</f>
        <v>6.49</v>
      </c>
      <c r="I122" s="16">
        <f>Tableau33[[#This Row],[Colonne8]]</f>
        <v>5.5</v>
      </c>
      <c r="J122" s="17">
        <f>Tableau33[[#This Row],[Colonne9]]</f>
        <v>6.85</v>
      </c>
      <c r="K122" s="18">
        <f t="shared" si="8"/>
        <v>0</v>
      </c>
    </row>
    <row r="123" spans="1:11" x14ac:dyDescent="0.2">
      <c r="A123" s="3"/>
      <c r="B123" s="5">
        <f>Tableau33[[#This Row],[Colonne1]]</f>
        <v>22890</v>
      </c>
      <c r="C123" s="57" t="str">
        <f>Tableau33[[#This Row],[Colonne2]]</f>
        <v>Aïl semoule</v>
      </c>
      <c r="D123" s="16">
        <f>Tableau33[[#This Row],[Colonne3]]</f>
        <v>150</v>
      </c>
      <c r="E123" s="16" t="str">
        <f>Tableau33[[#This Row],[Colonne4]]</f>
        <v>gr</v>
      </c>
      <c r="F123" s="16">
        <f>Tableau33[[#This Row],[Colonne5]]</f>
        <v>6</v>
      </c>
      <c r="G123" s="37"/>
      <c r="H123" s="17">
        <f>Tableau33[[#This Row],[Colonne7]]</f>
        <v>3.97</v>
      </c>
      <c r="I123" s="16">
        <f>Tableau33[[#This Row],[Colonne8]]</f>
        <v>5.5</v>
      </c>
      <c r="J123" s="17">
        <f>Tableau33[[#This Row],[Colonne9]]</f>
        <v>4.1900000000000004</v>
      </c>
      <c r="K123" s="18">
        <f t="shared" si="8"/>
        <v>0</v>
      </c>
    </row>
    <row r="124" spans="1:11" x14ac:dyDescent="0.2">
      <c r="A124" s="3"/>
      <c r="B124" s="5">
        <f>Tableau33[[#This Row],[Colonne1]]</f>
        <v>23528</v>
      </c>
      <c r="C124" s="57" t="str">
        <f>Tableau33[[#This Row],[Colonne2]]</f>
        <v>Basilic</v>
      </c>
      <c r="D124" s="16">
        <f>Tableau33[[#This Row],[Colonne3]]</f>
        <v>30</v>
      </c>
      <c r="E124" s="16" t="str">
        <f>Tableau33[[#This Row],[Colonne4]]</f>
        <v>gr</v>
      </c>
      <c r="F124" s="16">
        <f>Tableau33[[#This Row],[Colonne5]]</f>
        <v>6</v>
      </c>
      <c r="G124" s="37"/>
      <c r="H124" s="17">
        <f>Tableau33[[#This Row],[Colonne7]]</f>
        <v>2.15</v>
      </c>
      <c r="I124" s="16">
        <f>Tableau33[[#This Row],[Colonne8]]</f>
        <v>5.5</v>
      </c>
      <c r="J124" s="17">
        <f>Tableau33[[#This Row],[Colonne9]]</f>
        <v>2.27</v>
      </c>
      <c r="K124" s="18">
        <f t="shared" si="8"/>
        <v>0</v>
      </c>
    </row>
    <row r="125" spans="1:11" x14ac:dyDescent="0.2">
      <c r="A125" s="3"/>
      <c r="B125" s="5">
        <f>Tableau33[[#This Row],[Colonne1]]</f>
        <v>22892</v>
      </c>
      <c r="C125" s="57" t="str">
        <f>Tableau33[[#This Row],[Colonne2]]</f>
        <v>Cannelle en poudre</v>
      </c>
      <c r="D125" s="16">
        <f>Tableau33[[#This Row],[Colonne3]]</f>
        <v>80</v>
      </c>
      <c r="E125" s="16" t="str">
        <f>Tableau33[[#This Row],[Colonne4]]</f>
        <v>gr</v>
      </c>
      <c r="F125" s="16">
        <f>Tableau33[[#This Row],[Colonne5]]</f>
        <v>6</v>
      </c>
      <c r="G125" s="37"/>
      <c r="H125" s="17">
        <f>Tableau33[[#This Row],[Colonne7]]</f>
        <v>2.37</v>
      </c>
      <c r="I125" s="16">
        <f>Tableau33[[#This Row],[Colonne8]]</f>
        <v>5.5</v>
      </c>
      <c r="J125" s="17">
        <f>Tableau33[[#This Row],[Colonne9]]</f>
        <v>2.5</v>
      </c>
      <c r="K125" s="18">
        <f t="shared" si="8"/>
        <v>0</v>
      </c>
    </row>
    <row r="126" spans="1:11" x14ac:dyDescent="0.2">
      <c r="A126" s="3"/>
      <c r="B126" s="5">
        <f>Tableau33[[#This Row],[Colonne1]]</f>
        <v>22474</v>
      </c>
      <c r="C126" s="57" t="str">
        <f>Tableau33[[#This Row],[Colonne2]]</f>
        <v>Cannelle tuyau</v>
      </c>
      <c r="D126" s="16">
        <f>Tableau33[[#This Row],[Colonne3]]</f>
        <v>12</v>
      </c>
      <c r="E126" s="16" t="str">
        <f>Tableau33[[#This Row],[Colonne4]]</f>
        <v>gr</v>
      </c>
      <c r="F126" s="16">
        <f>Tableau33[[#This Row],[Colonne5]]</f>
        <v>3</v>
      </c>
      <c r="G126" s="37"/>
      <c r="H126" s="17">
        <f>Tableau33[[#This Row],[Colonne7]]</f>
        <v>1.78</v>
      </c>
      <c r="I126" s="16">
        <f>Tableau33[[#This Row],[Colonne8]]</f>
        <v>5.5</v>
      </c>
      <c r="J126" s="17">
        <f>Tableau33[[#This Row],[Colonne9]]</f>
        <v>1.88</v>
      </c>
      <c r="K126" s="18">
        <f t="shared" si="8"/>
        <v>0</v>
      </c>
    </row>
    <row r="127" spans="1:11" x14ac:dyDescent="0.2">
      <c r="A127" s="3"/>
      <c r="B127" s="5">
        <f>Tableau33[[#This Row],[Colonne1]]</f>
        <v>22478</v>
      </c>
      <c r="C127" s="57" t="str">
        <f>Tableau33[[#This Row],[Colonne2]]</f>
        <v>Clou de Girofle</v>
      </c>
      <c r="D127" s="16">
        <f>Tableau33[[#This Row],[Colonne3]]</f>
        <v>30</v>
      </c>
      <c r="E127" s="16" t="str">
        <f>Tableau33[[#This Row],[Colonne4]]</f>
        <v>gr</v>
      </c>
      <c r="F127" s="16">
        <f>Tableau33[[#This Row],[Colonne5]]</f>
        <v>3</v>
      </c>
      <c r="G127" s="37"/>
      <c r="H127" s="17">
        <f>Tableau33[[#This Row],[Colonne7]]</f>
        <v>2.2400000000000002</v>
      </c>
      <c r="I127" s="16">
        <f>Tableau33[[#This Row],[Colonne8]]</f>
        <v>5.5</v>
      </c>
      <c r="J127" s="17">
        <f>Tableau33[[#This Row],[Colonne9]]</f>
        <v>2.36</v>
      </c>
      <c r="K127" s="18">
        <f t="shared" si="8"/>
        <v>0</v>
      </c>
    </row>
    <row r="128" spans="1:11" x14ac:dyDescent="0.2">
      <c r="A128" s="3"/>
      <c r="B128" s="5">
        <f>Tableau33[[#This Row],[Colonne1]]</f>
        <v>30392</v>
      </c>
      <c r="C128" s="57" t="str">
        <f>Tableau33[[#This Row],[Colonne2]]</f>
        <v>Cumin moulu</v>
      </c>
      <c r="D128" s="16">
        <f>Tableau33[[#This Row],[Colonne3]]</f>
        <v>80</v>
      </c>
      <c r="E128" s="16" t="str">
        <f>Tableau33[[#This Row],[Colonne4]]</f>
        <v>gr</v>
      </c>
      <c r="F128" s="16">
        <f>Tableau33[[#This Row],[Colonne5]]</f>
        <v>6</v>
      </c>
      <c r="G128" s="37"/>
      <c r="H128" s="17">
        <f>Tableau33[[#This Row],[Colonne7]]</f>
        <v>3.48</v>
      </c>
      <c r="I128" s="16">
        <f>Tableau33[[#This Row],[Colonne8]]</f>
        <v>5.5</v>
      </c>
      <c r="J128" s="17">
        <f>Tableau33[[#This Row],[Colonne9]]</f>
        <v>3.67</v>
      </c>
      <c r="K128" s="18">
        <f t="shared" si="8"/>
        <v>0</v>
      </c>
    </row>
    <row r="129" spans="1:11" x14ac:dyDescent="0.2">
      <c r="A129" s="3"/>
      <c r="B129" s="5">
        <f>Tableau33[[#This Row],[Colonne1]]</f>
        <v>22893</v>
      </c>
      <c r="C129" s="57" t="str">
        <f>Tableau33[[#This Row],[Colonne2]]</f>
        <v>Curcuma poudre</v>
      </c>
      <c r="D129" s="16">
        <f>Tableau33[[#This Row],[Colonne3]]</f>
        <v>80</v>
      </c>
      <c r="E129" s="16" t="str">
        <f>Tableau33[[#This Row],[Colonne4]]</f>
        <v>gr</v>
      </c>
      <c r="F129" s="16">
        <f>Tableau33[[#This Row],[Colonne5]]</f>
        <v>6</v>
      </c>
      <c r="G129" s="37"/>
      <c r="H129" s="17">
        <f>Tableau33[[#This Row],[Colonne7]]</f>
        <v>2.67</v>
      </c>
      <c r="I129" s="16">
        <f>Tableau33[[#This Row],[Colonne8]]</f>
        <v>5.5</v>
      </c>
      <c r="J129" s="17">
        <f>Tableau33[[#This Row],[Colonne9]]</f>
        <v>2.82</v>
      </c>
      <c r="K129" s="18">
        <f t="shared" si="8"/>
        <v>0</v>
      </c>
    </row>
    <row r="130" spans="1:11" x14ac:dyDescent="0.2">
      <c r="A130" s="3"/>
      <c r="B130" s="5">
        <f>Tableau33[[#This Row],[Colonne1]]</f>
        <v>22933</v>
      </c>
      <c r="C130" s="57" t="str">
        <f>Tableau33[[#This Row],[Colonne2]]</f>
        <v>Curry</v>
      </c>
      <c r="D130" s="16">
        <f>Tableau33[[#This Row],[Colonne3]]</f>
        <v>80</v>
      </c>
      <c r="E130" s="16" t="str">
        <f>Tableau33[[#This Row],[Colonne4]]</f>
        <v>gr</v>
      </c>
      <c r="F130" s="16">
        <f>Tableau33[[#This Row],[Colonne5]]</f>
        <v>6</v>
      </c>
      <c r="G130" s="37"/>
      <c r="H130" s="17">
        <f>Tableau33[[#This Row],[Colonne7]]</f>
        <v>2.77</v>
      </c>
      <c r="I130" s="16">
        <f>Tableau33[[#This Row],[Colonne8]]</f>
        <v>5.5</v>
      </c>
      <c r="J130" s="17">
        <f>Tableau33[[#This Row],[Colonne9]]</f>
        <v>2.92</v>
      </c>
      <c r="K130" s="18">
        <f t="shared" si="8"/>
        <v>0</v>
      </c>
    </row>
    <row r="131" spans="1:11" x14ac:dyDescent="0.2">
      <c r="A131" s="3"/>
      <c r="B131" s="5">
        <f>Tableau33[[#This Row],[Colonne1]]</f>
        <v>22483</v>
      </c>
      <c r="C131" s="57" t="str">
        <f>Tableau33[[#This Row],[Colonne2]]</f>
        <v>Estragon</v>
      </c>
      <c r="D131" s="16">
        <f>Tableau33[[#This Row],[Colonne3]]</f>
        <v>15</v>
      </c>
      <c r="E131" s="16" t="str">
        <f>Tableau33[[#This Row],[Colonne4]]</f>
        <v>gr</v>
      </c>
      <c r="F131" s="16">
        <f>Tableau33[[#This Row],[Colonne5]]</f>
        <v>3</v>
      </c>
      <c r="G131" s="37"/>
      <c r="H131" s="17">
        <f>Tableau33[[#This Row],[Colonne7]]</f>
        <v>2.0299999999999998</v>
      </c>
      <c r="I131" s="16">
        <f>Tableau33[[#This Row],[Colonne8]]</f>
        <v>5.5</v>
      </c>
      <c r="J131" s="17">
        <f>Tableau33[[#This Row],[Colonne9]]</f>
        <v>2.14</v>
      </c>
      <c r="K131" s="18">
        <f t="shared" si="8"/>
        <v>0</v>
      </c>
    </row>
    <row r="132" spans="1:11" x14ac:dyDescent="0.2">
      <c r="A132" s="3"/>
      <c r="B132" s="5">
        <f>Tableau33[[#This Row],[Colonne1]]</f>
        <v>22851</v>
      </c>
      <c r="C132" s="57" t="str">
        <f>Tableau33[[#This Row],[Colonne2]]</f>
        <v>Garam masala poudre</v>
      </c>
      <c r="D132" s="16">
        <f>Tableau33[[#This Row],[Colonne3]]</f>
        <v>35</v>
      </c>
      <c r="E132" s="16" t="str">
        <f>Tableau33[[#This Row],[Colonne4]]</f>
        <v>gr</v>
      </c>
      <c r="F132" s="16">
        <f>Tableau33[[#This Row],[Colonne5]]</f>
        <v>3</v>
      </c>
      <c r="G132" s="37"/>
      <c r="H132" s="17">
        <f>Tableau33[[#This Row],[Colonne7]]</f>
        <v>2.21</v>
      </c>
      <c r="I132" s="16">
        <f>Tableau33[[#This Row],[Colonne8]]</f>
        <v>5.5</v>
      </c>
      <c r="J132" s="17">
        <f>Tableau33[[#This Row],[Colonne9]]</f>
        <v>2.33</v>
      </c>
      <c r="K132" s="18">
        <f t="shared" si="8"/>
        <v>0</v>
      </c>
    </row>
    <row r="133" spans="1:11" x14ac:dyDescent="0.2">
      <c r="A133" s="3"/>
      <c r="B133" s="5">
        <f>Tableau33[[#This Row],[Colonne1]]</f>
        <v>22819</v>
      </c>
      <c r="C133" s="57" t="str">
        <f>Tableau33[[#This Row],[Colonne2]]</f>
        <v>Herbes de provence feuilles entières</v>
      </c>
      <c r="D133" s="16">
        <f>Tableau33[[#This Row],[Colonne3]]</f>
        <v>500</v>
      </c>
      <c r="E133" s="16" t="str">
        <f>Tableau33[[#This Row],[Colonne4]]</f>
        <v>gr</v>
      </c>
      <c r="F133" s="16">
        <f>Tableau33[[#This Row],[Colonne5]]</f>
        <v>1</v>
      </c>
      <c r="G133" s="37"/>
      <c r="H133" s="17">
        <f>Tableau33[[#This Row],[Colonne7]]</f>
        <v>13.64</v>
      </c>
      <c r="I133" s="16">
        <f>Tableau33[[#This Row],[Colonne8]]</f>
        <v>5.5</v>
      </c>
      <c r="J133" s="17">
        <f>Tableau33[[#This Row],[Colonne9]]</f>
        <v>14.39</v>
      </c>
      <c r="K133" s="18">
        <f t="shared" si="8"/>
        <v>0</v>
      </c>
    </row>
    <row r="134" spans="1:11" x14ac:dyDescent="0.2">
      <c r="A134" s="3"/>
      <c r="B134" s="5">
        <f>Tableau33[[#This Row],[Colonne1]]</f>
        <v>23480</v>
      </c>
      <c r="C134" s="57" t="str">
        <f>Tableau33[[#This Row],[Colonne2]]</f>
        <v>Herbes de provence</v>
      </c>
      <c r="D134" s="16">
        <f>Tableau33[[#This Row],[Colonne3]]</f>
        <v>80</v>
      </c>
      <c r="E134" s="16" t="str">
        <f>Tableau33[[#This Row],[Colonne4]]</f>
        <v>gr</v>
      </c>
      <c r="F134" s="16">
        <f>Tableau33[[#This Row],[Colonne5]]</f>
        <v>6</v>
      </c>
      <c r="G134" s="37"/>
      <c r="H134" s="17">
        <f>Tableau33[[#This Row],[Colonne7]]</f>
        <v>3.9</v>
      </c>
      <c r="I134" s="16">
        <f>Tableau33[[#This Row],[Colonne8]]</f>
        <v>5.5</v>
      </c>
      <c r="J134" s="17">
        <f>Tableau33[[#This Row],[Colonne9]]</f>
        <v>4.1100000000000003</v>
      </c>
      <c r="K134" s="18">
        <f t="shared" si="8"/>
        <v>0</v>
      </c>
    </row>
    <row r="135" spans="1:11" x14ac:dyDescent="0.2">
      <c r="A135" s="3"/>
      <c r="B135" s="5">
        <f>Tableau33[[#This Row],[Colonne1]]</f>
        <v>23486</v>
      </c>
      <c r="C135" s="57" t="str">
        <f>Tableau33[[#This Row],[Colonne2]]</f>
        <v>Mélange 4 baies</v>
      </c>
      <c r="D135" s="16">
        <f>Tableau33[[#This Row],[Colonne3]]</f>
        <v>35</v>
      </c>
      <c r="E135" s="16" t="str">
        <f>Tableau33[[#This Row],[Colonne4]]</f>
        <v>gr</v>
      </c>
      <c r="F135" s="16">
        <f>Tableau33[[#This Row],[Colonne5]]</f>
        <v>3</v>
      </c>
      <c r="G135" s="37"/>
      <c r="H135" s="17">
        <f>Tableau33[[#This Row],[Colonne7]]</f>
        <v>3.43</v>
      </c>
      <c r="I135" s="16">
        <f>Tableau33[[#This Row],[Colonne8]]</f>
        <v>5.5</v>
      </c>
      <c r="J135" s="17">
        <f>Tableau33[[#This Row],[Colonne9]]</f>
        <v>3.62</v>
      </c>
      <c r="K135" s="18">
        <f t="shared" si="8"/>
        <v>0</v>
      </c>
    </row>
    <row r="136" spans="1:11" x14ac:dyDescent="0.2">
      <c r="A136" s="3"/>
      <c r="B136" s="5">
        <f>Tableau33[[#This Row],[Colonne1]]</f>
        <v>22491</v>
      </c>
      <c r="C136" s="57" t="str">
        <f>Tableau33[[#This Row],[Colonne2]]</f>
        <v>Noix de muscade</v>
      </c>
      <c r="D136" s="16">
        <f>Tableau33[[#This Row],[Colonne3]]</f>
        <v>30</v>
      </c>
      <c r="E136" s="16" t="str">
        <f>Tableau33[[#This Row],[Colonne4]]</f>
        <v>gr</v>
      </c>
      <c r="F136" s="16">
        <f>Tableau33[[#This Row],[Colonne5]]</f>
        <v>3</v>
      </c>
      <c r="G136" s="37"/>
      <c r="H136" s="17">
        <f>Tableau33[[#This Row],[Colonne7]]</f>
        <v>3.37</v>
      </c>
      <c r="I136" s="16">
        <f>Tableau33[[#This Row],[Colonne8]]</f>
        <v>5.5</v>
      </c>
      <c r="J136" s="17">
        <f>Tableau33[[#This Row],[Colonne9]]</f>
        <v>3.56</v>
      </c>
      <c r="K136" s="18">
        <f t="shared" si="8"/>
        <v>0</v>
      </c>
    </row>
    <row r="137" spans="1:11" x14ac:dyDescent="0.2">
      <c r="A137" s="3"/>
      <c r="B137" s="5">
        <f>Tableau33[[#This Row],[Colonne1]]</f>
        <v>22489</v>
      </c>
      <c r="C137" s="57" t="str">
        <f>Tableau33[[#This Row],[Colonne2]]</f>
        <v>noix de muscade moulue</v>
      </c>
      <c r="D137" s="16">
        <f>Tableau33[[#This Row],[Colonne3]]</f>
        <v>35</v>
      </c>
      <c r="E137" s="16" t="str">
        <f>Tableau33[[#This Row],[Colonne4]]</f>
        <v>gr</v>
      </c>
      <c r="F137" s="16">
        <f>Tableau33[[#This Row],[Colonne5]]</f>
        <v>3</v>
      </c>
      <c r="G137" s="37"/>
      <c r="H137" s="17">
        <f>Tableau33[[#This Row],[Colonne7]]</f>
        <v>4.0199999999999996</v>
      </c>
      <c r="I137" s="16">
        <f>Tableau33[[#This Row],[Colonne8]]</f>
        <v>5.5</v>
      </c>
      <c r="J137" s="17">
        <f>Tableau33[[#This Row],[Colonne9]]</f>
        <v>4.24</v>
      </c>
      <c r="K137" s="18">
        <f t="shared" si="8"/>
        <v>0</v>
      </c>
    </row>
    <row r="138" spans="1:11" x14ac:dyDescent="0.2">
      <c r="A138" s="3"/>
      <c r="B138" s="5">
        <f>Tableau33[[#This Row],[Colonne1]]</f>
        <v>22517</v>
      </c>
      <c r="C138" s="57" t="str">
        <f>Tableau33[[#This Row],[Colonne2]]</f>
        <v>Paprika doux</v>
      </c>
      <c r="D138" s="16">
        <f>Tableau33[[#This Row],[Colonne3]]</f>
        <v>40</v>
      </c>
      <c r="E138" s="16" t="str">
        <f>Tableau33[[#This Row],[Colonne4]]</f>
        <v>gr</v>
      </c>
      <c r="F138" s="16">
        <f>Tableau33[[#This Row],[Colonne5]]</f>
        <v>3</v>
      </c>
      <c r="G138" s="37"/>
      <c r="H138" s="17">
        <f>Tableau33[[#This Row],[Colonne7]]</f>
        <v>2.2799999999999998</v>
      </c>
      <c r="I138" s="16">
        <f>Tableau33[[#This Row],[Colonne8]]</f>
        <v>5.5</v>
      </c>
      <c r="J138" s="17">
        <f>Tableau33[[#This Row],[Colonne9]]</f>
        <v>2.41</v>
      </c>
      <c r="K138" s="18">
        <f t="shared" si="8"/>
        <v>0</v>
      </c>
    </row>
    <row r="139" spans="1:11" x14ac:dyDescent="0.2">
      <c r="A139" s="3"/>
      <c r="B139" s="5">
        <f>Tableau33[[#This Row],[Colonne1]]</f>
        <v>22503</v>
      </c>
      <c r="C139" s="57" t="str">
        <f>Tableau33[[#This Row],[Colonne2]]</f>
        <v>piment Cayenne</v>
      </c>
      <c r="D139" s="16">
        <f>Tableau33[[#This Row],[Colonne3]]</f>
        <v>40</v>
      </c>
      <c r="E139" s="16" t="str">
        <f>Tableau33[[#This Row],[Colonne4]]</f>
        <v>gr</v>
      </c>
      <c r="F139" s="16">
        <f>Tableau33[[#This Row],[Colonne5]]</f>
        <v>3</v>
      </c>
      <c r="G139" s="37"/>
      <c r="H139" s="17">
        <f>Tableau33[[#This Row],[Colonne7]]</f>
        <v>2.13</v>
      </c>
      <c r="I139" s="16">
        <f>Tableau33[[#This Row],[Colonne8]]</f>
        <v>5.5</v>
      </c>
      <c r="J139" s="17">
        <f>Tableau33[[#This Row],[Colonne9]]</f>
        <v>2.25</v>
      </c>
      <c r="K139" s="18">
        <f t="shared" si="8"/>
        <v>0</v>
      </c>
    </row>
    <row r="140" spans="1:11" x14ac:dyDescent="0.2">
      <c r="A140" s="3"/>
      <c r="B140" s="5">
        <f>Tableau33[[#This Row],[Colonne1]]</f>
        <v>23481</v>
      </c>
      <c r="C140" s="57" t="str">
        <f>Tableau33[[#This Row],[Colonne2]]</f>
        <v>Poivre noir en grains</v>
      </c>
      <c r="D140" s="16">
        <f>Tableau33[[#This Row],[Colonne3]]</f>
        <v>200</v>
      </c>
      <c r="E140" s="16" t="str">
        <f>Tableau33[[#This Row],[Colonne4]]</f>
        <v>gr</v>
      </c>
      <c r="F140" s="16">
        <f>Tableau33[[#This Row],[Colonne5]]</f>
        <v>6</v>
      </c>
      <c r="G140" s="37"/>
      <c r="H140" s="17">
        <f>Tableau33[[#This Row],[Colonne7]]</f>
        <v>9</v>
      </c>
      <c r="I140" s="16">
        <f>Tableau33[[#This Row],[Colonne8]]</f>
        <v>5.5</v>
      </c>
      <c r="J140" s="17">
        <f>Tableau33[[#This Row],[Colonne9]]</f>
        <v>9.5</v>
      </c>
      <c r="K140" s="18">
        <f t="shared" si="8"/>
        <v>0</v>
      </c>
    </row>
    <row r="141" spans="1:11" x14ac:dyDescent="0.2">
      <c r="A141" s="3"/>
      <c r="B141" s="5">
        <f>Tableau33[[#This Row],[Colonne1]]</f>
        <v>23482</v>
      </c>
      <c r="C141" s="57" t="str">
        <f>Tableau33[[#This Row],[Colonne2]]</f>
        <v>Poivre noir en poudre</v>
      </c>
      <c r="D141" s="16">
        <f>Tableau33[[#This Row],[Colonne3]]</f>
        <v>220</v>
      </c>
      <c r="E141" s="16" t="str">
        <f>Tableau33[[#This Row],[Colonne4]]</f>
        <v>gr</v>
      </c>
      <c r="F141" s="16">
        <f>Tableau33[[#This Row],[Colonne5]]</f>
        <v>6</v>
      </c>
      <c r="G141" s="37"/>
      <c r="H141" s="17">
        <f>Tableau33[[#This Row],[Colonne7]]</f>
        <v>9.3699999999999992</v>
      </c>
      <c r="I141" s="16">
        <f>Tableau33[[#This Row],[Colonne8]]</f>
        <v>5.5</v>
      </c>
      <c r="J141" s="17">
        <f>Tableau33[[#This Row],[Colonne9]]</f>
        <v>9.89</v>
      </c>
      <c r="K141" s="18">
        <f t="shared" si="8"/>
        <v>0</v>
      </c>
    </row>
    <row r="142" spans="1:11" x14ac:dyDescent="0.2">
      <c r="A142" s="3"/>
      <c r="B142" s="5">
        <f>Tableau33[[#This Row],[Colonne1]]</f>
        <v>22920</v>
      </c>
      <c r="C142" s="57" t="str">
        <f>Tableau33[[#This Row],[Colonne2]]</f>
        <v>Ras el hanout poudre</v>
      </c>
      <c r="D142" s="16">
        <f>Tableau33[[#This Row],[Colonne3]]</f>
        <v>35</v>
      </c>
      <c r="E142" s="16" t="str">
        <f>Tableau33[[#This Row],[Colonne4]]</f>
        <v>gr</v>
      </c>
      <c r="F142" s="16">
        <f>Tableau33[[#This Row],[Colonne5]]</f>
        <v>3</v>
      </c>
      <c r="G142" s="37"/>
      <c r="H142" s="17">
        <f>Tableau33[[#This Row],[Colonne7]]</f>
        <v>2.09</v>
      </c>
      <c r="I142" s="16">
        <f>Tableau33[[#This Row],[Colonne8]]</f>
        <v>5.5</v>
      </c>
      <c r="J142" s="17">
        <f>Tableau33[[#This Row],[Colonne9]]</f>
        <v>2.2000000000000002</v>
      </c>
      <c r="K142" s="18">
        <f t="shared" si="8"/>
        <v>0</v>
      </c>
    </row>
    <row r="143" spans="1:11" x14ac:dyDescent="0.2">
      <c r="A143" s="3"/>
      <c r="B143" s="5">
        <f>Tableau33[[#This Row],[Colonne1]]</f>
        <v>22818</v>
      </c>
      <c r="C143" s="57" t="str">
        <f>Tableau33[[#This Row],[Colonne2]]</f>
        <v>Safran poudre</v>
      </c>
      <c r="D143" s="16">
        <f>Tableau33[[#This Row],[Colonne3]]</f>
        <v>1</v>
      </c>
      <c r="E143" s="16" t="str">
        <f>Tableau33[[#This Row],[Colonne4]]</f>
        <v>gr</v>
      </c>
      <c r="F143" s="16">
        <f>Tableau33[[#This Row],[Colonne5]]</f>
        <v>3</v>
      </c>
      <c r="G143" s="37"/>
      <c r="H143" s="17">
        <f>Tableau33[[#This Row],[Colonne7]]</f>
        <v>8.36</v>
      </c>
      <c r="I143" s="16">
        <f>Tableau33[[#This Row],[Colonne8]]</f>
        <v>5.5</v>
      </c>
      <c r="J143" s="17">
        <f>Tableau33[[#This Row],[Colonne9]]</f>
        <v>8.82</v>
      </c>
      <c r="K143" s="18">
        <f t="shared" si="8"/>
        <v>0</v>
      </c>
    </row>
    <row r="144" spans="1:11" x14ac:dyDescent="0.2">
      <c r="A144" s="3"/>
      <c r="B144" s="5">
        <f>Tableau33[[#This Row],[Colonne1]]</f>
        <v>22929</v>
      </c>
      <c r="C144" s="57" t="str">
        <f>Tableau33[[#This Row],[Colonne2]]</f>
        <v>Thym</v>
      </c>
      <c r="D144" s="16">
        <f>Tableau33[[#This Row],[Colonne3]]</f>
        <v>45</v>
      </c>
      <c r="E144" s="16" t="str">
        <f>Tableau33[[#This Row],[Colonne4]]</f>
        <v>gr</v>
      </c>
      <c r="F144" s="16">
        <f>Tableau33[[#This Row],[Colonne5]]</f>
        <v>6</v>
      </c>
      <c r="G144" s="37"/>
      <c r="H144" s="17">
        <f>Tableau33[[#This Row],[Colonne7]]</f>
        <v>2.85</v>
      </c>
      <c r="I144" s="16">
        <f>Tableau33[[#This Row],[Colonne8]]</f>
        <v>5.5</v>
      </c>
      <c r="J144" s="17">
        <f>Tableau33[[#This Row],[Colonne9]]</f>
        <v>3.01</v>
      </c>
      <c r="K144" s="18">
        <f t="shared" si="8"/>
        <v>0</v>
      </c>
    </row>
    <row r="145" spans="1:11" x14ac:dyDescent="0.2">
      <c r="A145" s="3"/>
      <c r="B145" s="5">
        <f>Tableau33[[#This Row],[Colonne1]]</f>
        <v>22514</v>
      </c>
      <c r="C145" s="58" t="str">
        <f>Tableau33[[#This Row],[Colonne2]]</f>
        <v>Vanille bourbon deux gousses</v>
      </c>
      <c r="D145" s="20">
        <f>Tableau33[[#This Row],[Colonne3]]</f>
        <v>7</v>
      </c>
      <c r="E145" s="20" t="str">
        <f>Tableau33[[#This Row],[Colonne4]]</f>
        <v>gr</v>
      </c>
      <c r="F145" s="20">
        <f>Tableau33[[#This Row],[Colonne5]]</f>
        <v>3</v>
      </c>
      <c r="G145" s="38"/>
      <c r="H145" s="21">
        <f>Tableau33[[#This Row],[Colonne7]]</f>
        <v>4.37</v>
      </c>
      <c r="I145" s="20">
        <f>Tableau33[[#This Row],[Colonne8]]</f>
        <v>5.5</v>
      </c>
      <c r="J145" s="21">
        <f>Tableau33[[#This Row],[Colonne9]]</f>
        <v>4.6100000000000003</v>
      </c>
      <c r="K145" s="22">
        <f t="shared" si="8"/>
        <v>0</v>
      </c>
    </row>
    <row r="146" spans="1:11" x14ac:dyDescent="0.2">
      <c r="A146" s="3"/>
      <c r="B146" s="4"/>
      <c r="C146" s="56"/>
      <c r="D146" s="25">
        <f>Tableau33[[#This Row],[Colonne3]]</f>
        <v>0</v>
      </c>
      <c r="G146" s="39"/>
      <c r="H146" s="26"/>
      <c r="J146" s="27" t="s">
        <v>13</v>
      </c>
      <c r="K146" s="26">
        <f>SUM(K120:K145)</f>
        <v>0</v>
      </c>
    </row>
    <row r="147" spans="1:11" x14ac:dyDescent="0.2">
      <c r="A147" s="3"/>
      <c r="B147" s="23" t="s">
        <v>137</v>
      </c>
      <c r="C147" s="56"/>
      <c r="D147" s="25">
        <f>Tableau33[[#This Row],[Colonne3]]</f>
        <v>0</v>
      </c>
      <c r="G147" s="39"/>
      <c r="H147" s="26"/>
      <c r="J147" s="26"/>
      <c r="K147" s="26"/>
    </row>
    <row r="148" spans="1:11" x14ac:dyDescent="0.2">
      <c r="A148" s="3"/>
      <c r="B148" s="5">
        <f>Tableau33[[#This Row],[Colonne1]]</f>
        <v>23683</v>
      </c>
      <c r="C148" s="54" t="str">
        <f>Tableau33[[#This Row],[Colonne2]]</f>
        <v>Huile de colza vierge (Bag in Box)</v>
      </c>
      <c r="D148" s="13">
        <f>Tableau33[[#This Row],[Colonne3]]</f>
        <v>3</v>
      </c>
      <c r="E148" s="13" t="str">
        <f>Tableau33[[#This Row],[Colonne4]]</f>
        <v>l</v>
      </c>
      <c r="F148" s="13">
        <f>Tableau33[[#This Row],[Colonne5]]</f>
        <v>1</v>
      </c>
      <c r="G148" s="36"/>
      <c r="H148" s="14">
        <f>Tableau33[[#This Row],[Colonne7]]</f>
        <v>15.22</v>
      </c>
      <c r="I148" s="13">
        <f>Tableau33[[#This Row],[Colonne8]]</f>
        <v>5.5</v>
      </c>
      <c r="J148" s="14">
        <f>Tableau33[[#This Row],[Colonne9]]</f>
        <v>16.059999999999999</v>
      </c>
      <c r="K148" s="15">
        <f>G148*J148</f>
        <v>0</v>
      </c>
    </row>
    <row r="149" spans="1:11" x14ac:dyDescent="0.2">
      <c r="A149" s="3"/>
      <c r="B149" s="6">
        <f>Tableau33[[#This Row],[Colonne1]]</f>
        <v>20809</v>
      </c>
      <c r="C149" s="57" t="str">
        <f>Tableau33[[#This Row],[Colonne2]]</f>
        <v>Huile de tournesol vierge (Bag in box)</v>
      </c>
      <c r="D149" s="16">
        <f>Tableau33[[#This Row],[Colonne3]]</f>
        <v>3</v>
      </c>
      <c r="E149" s="16" t="str">
        <f>Tableau33[[#This Row],[Colonne4]]</f>
        <v>l</v>
      </c>
      <c r="F149" s="16">
        <f>Tableau33[[#This Row],[Colonne5]]</f>
        <v>1</v>
      </c>
      <c r="G149" s="37"/>
      <c r="H149" s="17">
        <f>Tableau33[[#This Row],[Colonne7]]</f>
        <v>11.36</v>
      </c>
      <c r="I149" s="16">
        <f>Tableau33[[#This Row],[Colonne8]]</f>
        <v>5.5</v>
      </c>
      <c r="J149" s="17">
        <f>Tableau33[[#This Row],[Colonne9]]</f>
        <v>11.98</v>
      </c>
      <c r="K149" s="18">
        <f>G149*J149</f>
        <v>0</v>
      </c>
    </row>
    <row r="150" spans="1:11" x14ac:dyDescent="0.2">
      <c r="A150" s="3"/>
      <c r="B150" s="8" t="str">
        <f>Tableau33[[#This Row],[Colonne1]]</f>
        <v>20114C</v>
      </c>
      <c r="C150" s="57" t="str">
        <f>Tableau33[[#This Row],[Colonne2]]</f>
        <v>Huile de tournesol désodorisée (bidon plastique)</v>
      </c>
      <c r="D150" s="16">
        <f>Tableau33[[#This Row],[Colonne3]]</f>
        <v>5</v>
      </c>
      <c r="E150" s="16" t="str">
        <f>Tableau33[[#This Row],[Colonne4]]</f>
        <v>l</v>
      </c>
      <c r="F150" s="16">
        <f>Tableau33[[#This Row],[Colonne5]]</f>
        <v>1</v>
      </c>
      <c r="G150" s="37"/>
      <c r="H150" s="17">
        <f>Tableau33[[#This Row],[Colonne7]]</f>
        <v>20.89</v>
      </c>
      <c r="I150" s="16">
        <f>Tableau33[[#This Row],[Colonne8]]</f>
        <v>5.5</v>
      </c>
      <c r="J150" s="17">
        <f>Tableau33[[#This Row],[Colonne9]]</f>
        <v>22.04</v>
      </c>
      <c r="K150" s="18">
        <f>G150*J150</f>
        <v>0</v>
      </c>
    </row>
    <row r="151" spans="1:11" x14ac:dyDescent="0.2">
      <c r="A151" s="3"/>
      <c r="B151" s="6">
        <f>Tableau33[[#This Row],[Colonne1]]</f>
        <v>21101</v>
      </c>
      <c r="C151" s="57" t="str">
        <f>Tableau33[[#This Row],[Colonne2]]</f>
        <v>Huile de coco vierge</v>
      </c>
      <c r="D151" s="16">
        <f>Tableau33[[#This Row],[Colonne3]]</f>
        <v>200</v>
      </c>
      <c r="E151" s="16" t="str">
        <f>Tableau33[[#This Row],[Colonne4]]</f>
        <v>ml</v>
      </c>
      <c r="F151" s="16">
        <f>Tableau33[[#This Row],[Colonne5]]</f>
        <v>6</v>
      </c>
      <c r="G151" s="37"/>
      <c r="H151" s="17">
        <f>Tableau33[[#This Row],[Colonne7]]</f>
        <v>3.61</v>
      </c>
      <c r="I151" s="16">
        <f>Tableau33[[#This Row],[Colonne8]]</f>
        <v>5.5</v>
      </c>
      <c r="J151" s="17">
        <f>Tableau33[[#This Row],[Colonne9]]</f>
        <v>3.81</v>
      </c>
      <c r="K151" s="18">
        <f>G151*J151</f>
        <v>0</v>
      </c>
    </row>
    <row r="152" spans="1:11" x14ac:dyDescent="0.2">
      <c r="A152" s="3"/>
      <c r="B152" s="7">
        <f>Tableau33[[#This Row],[Colonne1]]</f>
        <v>28626</v>
      </c>
      <c r="C152" s="58" t="str">
        <f>Tableau33[[#This Row],[Colonne2]]</f>
        <v>Huile de sesame vierge</v>
      </c>
      <c r="D152" s="20">
        <f>Tableau33[[#This Row],[Colonne3]]</f>
        <v>1</v>
      </c>
      <c r="E152" s="20" t="str">
        <f>Tableau33[[#This Row],[Colonne4]]</f>
        <v>L</v>
      </c>
      <c r="F152" s="20">
        <f>Tableau33[[#This Row],[Colonne5]]</f>
        <v>6</v>
      </c>
      <c r="G152" s="38"/>
      <c r="H152" s="21">
        <f>Tableau33[[#This Row],[Colonne7]]</f>
        <v>9.91</v>
      </c>
      <c r="I152" s="20">
        <f>Tableau33[[#This Row],[Colonne8]]</f>
        <v>5.5</v>
      </c>
      <c r="J152" s="21">
        <f>Tableau33[[#This Row],[Colonne9]]</f>
        <v>10.46</v>
      </c>
      <c r="K152" s="22">
        <f>G152*J152</f>
        <v>0</v>
      </c>
    </row>
    <row r="153" spans="1:11" x14ac:dyDescent="0.2">
      <c r="A153" s="3"/>
      <c r="B153" s="4"/>
      <c r="C153" s="56"/>
      <c r="D153" s="25">
        <f>Tableau33[[#This Row],[Colonne3]]</f>
        <v>0</v>
      </c>
      <c r="G153" s="39"/>
      <c r="H153" s="26"/>
      <c r="J153" s="27" t="s">
        <v>13</v>
      </c>
      <c r="K153" s="26">
        <f>SUM(K148:K152)</f>
        <v>0</v>
      </c>
    </row>
    <row r="154" spans="1:11" x14ac:dyDescent="0.2">
      <c r="A154" s="3"/>
      <c r="B154" s="23" t="s">
        <v>144</v>
      </c>
      <c r="C154" s="56"/>
      <c r="D154" s="25">
        <f>Tableau33[[#This Row],[Colonne3]]</f>
        <v>0</v>
      </c>
      <c r="G154" s="39"/>
      <c r="H154" s="26"/>
      <c r="J154" s="26"/>
      <c r="K154" s="26"/>
    </row>
    <row r="155" spans="1:11" x14ac:dyDescent="0.2">
      <c r="A155" s="3"/>
      <c r="B155" s="5">
        <f>Tableau33[[#This Row],[Colonne1]]</f>
        <v>23405</v>
      </c>
      <c r="C155" s="54" t="str">
        <f>Tableau33[[#This Row],[Colonne2]]</f>
        <v>flocons de levure</v>
      </c>
      <c r="D155" s="13">
        <f>Tableau33[[#This Row],[Colonne3]]</f>
        <v>150</v>
      </c>
      <c r="E155" s="13" t="str">
        <f>Tableau33[[#This Row],[Colonne4]]</f>
        <v>gr</v>
      </c>
      <c r="F155" s="13">
        <f>Tableau33[[#This Row],[Colonne5]]</f>
        <v>6</v>
      </c>
      <c r="G155" s="36"/>
      <c r="H155" s="14">
        <f>Tableau33[[#This Row],[Colonne7]]</f>
        <v>4.55</v>
      </c>
      <c r="I155" s="13">
        <f>Tableau33[[#This Row],[Colonne8]]</f>
        <v>5.5</v>
      </c>
      <c r="J155" s="14">
        <f>Tableau33[[#This Row],[Colonne9]]</f>
        <v>4.8</v>
      </c>
      <c r="K155" s="15">
        <f t="shared" ref="K155:K166" si="9">G155*J155</f>
        <v>0</v>
      </c>
    </row>
    <row r="156" spans="1:11" x14ac:dyDescent="0.2">
      <c r="A156" s="3"/>
      <c r="B156" s="6">
        <f>Tableau33[[#This Row],[Colonne1]]</f>
        <v>32933</v>
      </c>
      <c r="C156" s="57" t="str">
        <f>Tableau33[[#This Row],[Colonne2]]</f>
        <v>Levure de bière pailettes</v>
      </c>
      <c r="D156" s="16">
        <f>Tableau33[[#This Row],[Colonne3]]</f>
        <v>175</v>
      </c>
      <c r="E156" s="16" t="str">
        <f>Tableau33[[#This Row],[Colonne4]]</f>
        <v>gr</v>
      </c>
      <c r="F156" s="16">
        <f>Tableau33[[#This Row],[Colonne5]]</f>
        <v>12</v>
      </c>
      <c r="G156" s="37"/>
      <c r="H156" s="17">
        <f>Tableau33[[#This Row],[Colonne7]]</f>
        <v>2.73</v>
      </c>
      <c r="I156" s="16">
        <f>Tableau33[[#This Row],[Colonne8]]</f>
        <v>5.5</v>
      </c>
      <c r="J156" s="17">
        <f>Tableau33[[#This Row],[Colonne9]]</f>
        <v>2.88</v>
      </c>
      <c r="K156" s="18">
        <f t="shared" si="9"/>
        <v>0</v>
      </c>
    </row>
    <row r="157" spans="1:11" x14ac:dyDescent="0.2">
      <c r="A157" s="3"/>
      <c r="B157" s="6">
        <f>Tableau33[[#This Row],[Colonne1]]</f>
        <v>32274</v>
      </c>
      <c r="C157" s="57" t="str">
        <f>Tableau33[[#This Row],[Colonne2]]</f>
        <v>Levure maltée</v>
      </c>
      <c r="D157" s="16">
        <f>Tableau33[[#This Row],[Colonne3]]</f>
        <v>1</v>
      </c>
      <c r="E157" s="16" t="str">
        <f>Tableau33[[#This Row],[Colonne4]]</f>
        <v>kg</v>
      </c>
      <c r="F157" s="16">
        <f>Tableau33[[#This Row],[Colonne5]]</f>
        <v>1</v>
      </c>
      <c r="G157" s="37"/>
      <c r="H157" s="17">
        <f>Tableau33[[#This Row],[Colonne7]]</f>
        <v>9.77</v>
      </c>
      <c r="I157" s="16">
        <f>Tableau33[[#This Row],[Colonne8]]</f>
        <v>5.5</v>
      </c>
      <c r="J157" s="17">
        <f>Tableau33[[#This Row],[Colonne9]]</f>
        <v>10.31</v>
      </c>
      <c r="K157" s="18">
        <f t="shared" si="9"/>
        <v>0</v>
      </c>
    </row>
    <row r="158" spans="1:11" x14ac:dyDescent="0.2">
      <c r="A158" s="3"/>
      <c r="B158" s="6">
        <f>Tableau33[[#This Row],[Colonne1]]</f>
        <v>31378</v>
      </c>
      <c r="C158" s="57" t="str">
        <f>Tableau33[[#This Row],[Colonne2]]</f>
        <v>Agar agar en poudre</v>
      </c>
      <c r="D158" s="16">
        <f>Tableau33[[#This Row],[Colonne3]]</f>
        <v>55</v>
      </c>
      <c r="E158" s="16" t="str">
        <f>Tableau33[[#This Row],[Colonne4]]</f>
        <v>gr</v>
      </c>
      <c r="F158" s="16">
        <f>Tableau33[[#This Row],[Colonne5]]</f>
        <v>3</v>
      </c>
      <c r="G158" s="37"/>
      <c r="H158" s="17">
        <f>Tableau33[[#This Row],[Colonne7]]</f>
        <v>7.7</v>
      </c>
      <c r="I158" s="16">
        <f>Tableau33[[#This Row],[Colonne8]]</f>
        <v>5.5</v>
      </c>
      <c r="J158" s="17">
        <f>Tableau33[[#This Row],[Colonne9]]</f>
        <v>8.1199999999999992</v>
      </c>
      <c r="K158" s="18">
        <f t="shared" si="9"/>
        <v>0</v>
      </c>
    </row>
    <row r="159" spans="1:11" x14ac:dyDescent="0.2">
      <c r="A159" s="3"/>
      <c r="B159" s="6">
        <f>Tableau33[[#This Row],[Colonne1]]</f>
        <v>34720</v>
      </c>
      <c r="C159" s="57" t="str">
        <f>Tableau33[[#This Row],[Colonne2]]</f>
        <v>Chapelure extra</v>
      </c>
      <c r="D159" s="16">
        <f>Tableau33[[#This Row],[Colonne3]]</f>
        <v>300</v>
      </c>
      <c r="E159" s="16" t="str">
        <f>Tableau33[[#This Row],[Colonne4]]</f>
        <v>gr</v>
      </c>
      <c r="F159" s="16">
        <f>Tableau33[[#This Row],[Colonne5]]</f>
        <v>10</v>
      </c>
      <c r="G159" s="37"/>
      <c r="H159" s="17">
        <f>Tableau33[[#This Row],[Colonne7]]</f>
        <v>1.91</v>
      </c>
      <c r="I159" s="16">
        <f>Tableau33[[#This Row],[Colonne8]]</f>
        <v>5.5</v>
      </c>
      <c r="J159" s="17">
        <f>Tableau33[[#This Row],[Colonne9]]</f>
        <v>2.02</v>
      </c>
      <c r="K159" s="18">
        <f t="shared" si="9"/>
        <v>0</v>
      </c>
    </row>
    <row r="160" spans="1:11" x14ac:dyDescent="0.2">
      <c r="A160" s="3"/>
      <c r="B160" s="6">
        <f>Tableau33[[#This Row],[Colonne1]]</f>
        <v>32648</v>
      </c>
      <c r="C160" s="57" t="str">
        <f>Tableau33[[#This Row],[Colonne2]]</f>
        <v>Bouillon clair de légume (en poudre, bocal)</v>
      </c>
      <c r="D160" s="16">
        <f>Tableau33[[#This Row],[Colonne3]]</f>
        <v>250</v>
      </c>
      <c r="E160" s="16" t="str">
        <f>Tableau33[[#This Row],[Colonne4]]</f>
        <v>gr</v>
      </c>
      <c r="F160" s="16">
        <f>Tableau33[[#This Row],[Colonne5]]</f>
        <v>6</v>
      </c>
      <c r="G160" s="37"/>
      <c r="H160" s="17">
        <f>Tableau33[[#This Row],[Colonne7]]</f>
        <v>4.24</v>
      </c>
      <c r="I160" s="16">
        <f>Tableau33[[#This Row],[Colonne8]]</f>
        <v>5.5</v>
      </c>
      <c r="J160" s="17">
        <f>Tableau33[[#This Row],[Colonne9]]</f>
        <v>4.47</v>
      </c>
      <c r="K160" s="18">
        <f t="shared" si="9"/>
        <v>0</v>
      </c>
    </row>
    <row r="161" spans="1:11" x14ac:dyDescent="0.2">
      <c r="A161" s="3"/>
      <c r="B161" s="6">
        <f>Tableau33[[#This Row],[Colonne1]]</f>
        <v>33532</v>
      </c>
      <c r="C161" s="57" t="str">
        <f>Tableau33[[#This Row],[Colonne2]]</f>
        <v>Bouillon de poulet (en poude, en pot)</v>
      </c>
      <c r="D161" s="16">
        <f>Tableau33[[#This Row],[Colonne3]]</f>
        <v>100</v>
      </c>
      <c r="E161" s="16" t="str">
        <f>Tableau33[[#This Row],[Colonne4]]</f>
        <v>gr</v>
      </c>
      <c r="F161" s="16">
        <f>Tableau33[[#This Row],[Colonne5]]</f>
        <v>6</v>
      </c>
      <c r="G161" s="37"/>
      <c r="H161" s="17">
        <f>Tableau33[[#This Row],[Colonne7]]</f>
        <v>2.74</v>
      </c>
      <c r="I161" s="16">
        <f>Tableau33[[#This Row],[Colonne8]]</f>
        <v>5.5</v>
      </c>
      <c r="J161" s="17">
        <f>Tableau33[[#This Row],[Colonne9]]</f>
        <v>2.89</v>
      </c>
      <c r="K161" s="18">
        <f t="shared" si="9"/>
        <v>0</v>
      </c>
    </row>
    <row r="162" spans="1:11" x14ac:dyDescent="0.2">
      <c r="A162" s="3"/>
      <c r="B162" s="6">
        <f>Tableau33[[#This Row],[Colonne1]]</f>
        <v>33533</v>
      </c>
      <c r="C162" s="57" t="str">
        <f>Tableau33[[#This Row],[Colonne2]]</f>
        <v>Bouillon de bœuf (en poudre, en pot)</v>
      </c>
      <c r="D162" s="16">
        <f>Tableau33[[#This Row],[Colonne3]]</f>
        <v>100</v>
      </c>
      <c r="E162" s="16" t="str">
        <f>Tableau33[[#This Row],[Colonne4]]</f>
        <v>gr</v>
      </c>
      <c r="F162" s="16">
        <f>Tableau33[[#This Row],[Colonne5]]</f>
        <v>6</v>
      </c>
      <c r="G162" s="37"/>
      <c r="H162" s="17">
        <f>Tableau33[[#This Row],[Colonne7]]</f>
        <v>2.74</v>
      </c>
      <c r="I162" s="16">
        <f>Tableau33[[#This Row],[Colonne8]]</f>
        <v>5.5</v>
      </c>
      <c r="J162" s="17">
        <f>Tableau33[[#This Row],[Colonne9]]</f>
        <v>2.89</v>
      </c>
      <c r="K162" s="18">
        <f t="shared" si="9"/>
        <v>0</v>
      </c>
    </row>
    <row r="163" spans="1:11" x14ac:dyDescent="0.2">
      <c r="A163" s="3"/>
      <c r="B163" s="6">
        <f>Tableau33[[#This Row],[Colonne1]]</f>
        <v>28552</v>
      </c>
      <c r="C163" s="57" t="str">
        <f>Tableau33[[#This Row],[Colonne2]]</f>
        <v>Fécule de maïs</v>
      </c>
      <c r="D163" s="16">
        <f>Tableau33[[#This Row],[Colonne3]]</f>
        <v>250</v>
      </c>
      <c r="E163" s="16" t="str">
        <f>Tableau33[[#This Row],[Colonne4]]</f>
        <v>gr</v>
      </c>
      <c r="F163" s="16">
        <f>Tableau33[[#This Row],[Colonne5]]</f>
        <v>6</v>
      </c>
      <c r="G163" s="37"/>
      <c r="H163" s="17">
        <f>Tableau33[[#This Row],[Colonne7]]</f>
        <v>1.5</v>
      </c>
      <c r="I163" s="16">
        <f>Tableau33[[#This Row],[Colonne8]]</f>
        <v>5.5</v>
      </c>
      <c r="J163" s="17">
        <f>Tableau33[[#This Row],[Colonne9]]</f>
        <v>1.58</v>
      </c>
      <c r="K163" s="18">
        <f t="shared" si="9"/>
        <v>0</v>
      </c>
    </row>
    <row r="164" spans="1:11" x14ac:dyDescent="0.2">
      <c r="A164" s="3"/>
      <c r="B164" s="6">
        <f>Tableau33[[#This Row],[Colonne1]]</f>
        <v>28464</v>
      </c>
      <c r="C164" s="57" t="str">
        <f>Tableau33[[#This Row],[Colonne2]]</f>
        <v>Poudre à lever</v>
      </c>
      <c r="D164" s="16">
        <f>Tableau33[[#This Row],[Colonne3]]</f>
        <v>50</v>
      </c>
      <c r="E164" s="16" t="str">
        <f>Tableau33[[#This Row],[Colonne4]]</f>
        <v>gr</v>
      </c>
      <c r="F164" s="16">
        <f>Tableau33[[#This Row],[Colonne5]]</f>
        <v>15</v>
      </c>
      <c r="G164" s="37"/>
      <c r="H164" s="17">
        <f>Tableau33[[#This Row],[Colonne7]]</f>
        <v>0.81</v>
      </c>
      <c r="I164" s="16">
        <f>Tableau33[[#This Row],[Colonne8]]</f>
        <v>5.5</v>
      </c>
      <c r="J164" s="17">
        <f>Tableau33[[#This Row],[Colonne9]]</f>
        <v>0.85</v>
      </c>
      <c r="K164" s="18">
        <f t="shared" si="9"/>
        <v>0</v>
      </c>
    </row>
    <row r="165" spans="1:11" x14ac:dyDescent="0.2">
      <c r="A165" s="3"/>
      <c r="B165" s="6">
        <f>Tableau33[[#This Row],[Colonne1]]</f>
        <v>28355</v>
      </c>
      <c r="C165" s="57" t="str">
        <f>Tableau33[[#This Row],[Colonne2]]</f>
        <v>Lev'Blé</v>
      </c>
      <c r="D165" s="16">
        <f>Tableau33[[#This Row],[Colonne3]]</f>
        <v>260</v>
      </c>
      <c r="E165" s="16" t="str">
        <f>Tableau33[[#This Row],[Colonne4]]</f>
        <v>gr</v>
      </c>
      <c r="F165" s="16">
        <f>Tableau33[[#This Row],[Colonne5]]</f>
        <v>6</v>
      </c>
      <c r="G165" s="37"/>
      <c r="H165" s="17">
        <f>Tableau33[[#This Row],[Colonne7]]</f>
        <v>3.08</v>
      </c>
      <c r="I165" s="16">
        <f>Tableau33[[#This Row],[Colonne8]]</f>
        <v>5.5</v>
      </c>
      <c r="J165" s="17">
        <f>Tableau33[[#This Row],[Colonne9]]</f>
        <v>3.25</v>
      </c>
      <c r="K165" s="18">
        <f t="shared" si="9"/>
        <v>0</v>
      </c>
    </row>
    <row r="166" spans="1:11" x14ac:dyDescent="0.2">
      <c r="A166" s="3"/>
      <c r="B166" s="7">
        <f>Tableau33[[#This Row],[Colonne1]]</f>
        <v>30773</v>
      </c>
      <c r="C166" s="58" t="str">
        <f>Tableau33[[#This Row],[Colonne2]]</f>
        <v>Présure</v>
      </c>
      <c r="D166" s="20">
        <f>Tableau33[[#This Row],[Colonne3]]</f>
        <v>30</v>
      </c>
      <c r="E166" s="20" t="str">
        <f>Tableau33[[#This Row],[Colonne4]]</f>
        <v>ml</v>
      </c>
      <c r="F166" s="20">
        <f>Tableau33[[#This Row],[Colonne5]]</f>
        <v>7</v>
      </c>
      <c r="G166" s="38"/>
      <c r="H166" s="21">
        <f>Tableau33[[#This Row],[Colonne7]]</f>
        <v>2.34</v>
      </c>
      <c r="I166" s="20">
        <f>Tableau33[[#This Row],[Colonne8]]</f>
        <v>20</v>
      </c>
      <c r="J166" s="21">
        <f>Tableau33[[#This Row],[Colonne9]]</f>
        <v>2.81</v>
      </c>
      <c r="K166" s="22">
        <f t="shared" si="9"/>
        <v>0</v>
      </c>
    </row>
    <row r="167" spans="1:11" x14ac:dyDescent="0.2">
      <c r="A167" s="3"/>
      <c r="B167" s="4"/>
      <c r="C167" s="56"/>
      <c r="D167" s="25">
        <f>Tableau33[[#This Row],[Colonne3]]</f>
        <v>0</v>
      </c>
      <c r="G167" s="39"/>
      <c r="H167" s="26"/>
      <c r="J167" s="27" t="s">
        <v>13</v>
      </c>
      <c r="K167" s="26">
        <f>SUM(K155:K166)</f>
        <v>0</v>
      </c>
    </row>
    <row r="168" spans="1:11" x14ac:dyDescent="0.2">
      <c r="A168" s="3"/>
      <c r="B168" s="23" t="s">
        <v>157</v>
      </c>
      <c r="C168" s="56"/>
      <c r="D168" s="25">
        <f>Tableau33[[#This Row],[Colonne3]]</f>
        <v>0</v>
      </c>
      <c r="G168" s="39"/>
      <c r="H168" s="26"/>
      <c r="J168" s="26"/>
      <c r="K168" s="26"/>
    </row>
    <row r="169" spans="1:11" x14ac:dyDescent="0.2">
      <c r="A169" s="3"/>
      <c r="B169" s="5">
        <f>Tableau33[[#This Row],[Colonne1]]</f>
        <v>30652</v>
      </c>
      <c r="C169" s="54" t="str">
        <f>Tableau33[[#This Row],[Colonne2]]</f>
        <v>Spaghetti blancs</v>
      </c>
      <c r="D169" s="13">
        <f>Tableau33[[#This Row],[Colonne3]]</f>
        <v>5</v>
      </c>
      <c r="E169" s="13" t="str">
        <f>Tableau33[[#This Row],[Colonne4]]</f>
        <v>kg</v>
      </c>
      <c r="F169" s="13">
        <f>Tableau33[[#This Row],[Colonne5]]</f>
        <v>1</v>
      </c>
      <c r="G169" s="36"/>
      <c r="H169" s="14">
        <f>Tableau33[[#This Row],[Colonne7]]</f>
        <v>9.9</v>
      </c>
      <c r="I169" s="13">
        <f>Tableau33[[#This Row],[Colonne8]]</f>
        <v>5.5</v>
      </c>
      <c r="J169" s="14">
        <f>Tableau33[[#This Row],[Colonne9]]</f>
        <v>10.44</v>
      </c>
      <c r="K169" s="15">
        <f>G169*J169</f>
        <v>0</v>
      </c>
    </row>
    <row r="170" spans="1:11" x14ac:dyDescent="0.2">
      <c r="A170" s="3"/>
      <c r="B170" s="6">
        <f>Tableau33[[#This Row],[Colonne1]]</f>
        <v>30650</v>
      </c>
      <c r="C170" s="57" t="str">
        <f>Tableau33[[#This Row],[Colonne2]]</f>
        <v>Coquillettes semi-complètes</v>
      </c>
      <c r="D170" s="16">
        <f>Tableau33[[#This Row],[Colonne3]]</f>
        <v>5</v>
      </c>
      <c r="E170" s="16" t="str">
        <f>Tableau33[[#This Row],[Colonne4]]</f>
        <v>kg</v>
      </c>
      <c r="F170" s="16">
        <f>Tableau33[[#This Row],[Colonne5]]</f>
        <v>1</v>
      </c>
      <c r="G170" s="37"/>
      <c r="H170" s="17">
        <f>Tableau33[[#This Row],[Colonne7]]</f>
        <v>9.9</v>
      </c>
      <c r="I170" s="16">
        <f>Tableau33[[#This Row],[Colonne8]]</f>
        <v>5.5</v>
      </c>
      <c r="J170" s="17">
        <f>Tableau33[[#This Row],[Colonne9]]</f>
        <v>10.44</v>
      </c>
      <c r="K170" s="18">
        <f>G170*J170</f>
        <v>0</v>
      </c>
    </row>
    <row r="171" spans="1:11" x14ac:dyDescent="0.2">
      <c r="A171" s="3"/>
      <c r="B171" s="6">
        <f>Tableau33[[#This Row],[Colonne1]]</f>
        <v>30651</v>
      </c>
      <c r="C171" s="57" t="str">
        <f>Tableau33[[#This Row],[Colonne2]]</f>
        <v>Macaronis semi-complet</v>
      </c>
      <c r="D171" s="16">
        <f>Tableau33[[#This Row],[Colonne3]]</f>
        <v>5</v>
      </c>
      <c r="E171" s="16" t="str">
        <f>Tableau33[[#This Row],[Colonne4]]</f>
        <v>kg</v>
      </c>
      <c r="F171" s="16">
        <f>Tableau33[[#This Row],[Colonne5]]</f>
        <v>1</v>
      </c>
      <c r="G171" s="37"/>
      <c r="H171" s="17">
        <f>Tableau33[[#This Row],[Colonne7]]</f>
        <v>9.9</v>
      </c>
      <c r="I171" s="16">
        <f>Tableau33[[#This Row],[Colonne8]]</f>
        <v>5.5</v>
      </c>
      <c r="J171" s="17">
        <f>Tableau33[[#This Row],[Colonne9]]</f>
        <v>10.44</v>
      </c>
      <c r="K171" s="18">
        <f>G171*J171</f>
        <v>0</v>
      </c>
    </row>
    <row r="172" spans="1:11" x14ac:dyDescent="0.2">
      <c r="A172" s="3"/>
      <c r="B172" s="6">
        <f>Tableau33[[#This Row],[Colonne1]]</f>
        <v>30653</v>
      </c>
      <c r="C172" s="57" t="str">
        <f>Tableau33[[#This Row],[Colonne2]]</f>
        <v>Spirales blanches</v>
      </c>
      <c r="D172" s="16">
        <f>Tableau33[[#This Row],[Colonne3]]</f>
        <v>5</v>
      </c>
      <c r="E172" s="16" t="str">
        <f>Tableau33[[#This Row],[Colonne4]]</f>
        <v>kg</v>
      </c>
      <c r="F172" s="16">
        <f>Tableau33[[#This Row],[Colonne5]]</f>
        <v>1</v>
      </c>
      <c r="G172" s="37"/>
      <c r="H172" s="17">
        <f>Tableau33[[#This Row],[Colonne7]]</f>
        <v>9.9</v>
      </c>
      <c r="I172" s="16">
        <f>Tableau33[[#This Row],[Colonne8]]</f>
        <v>5.5</v>
      </c>
      <c r="J172" s="17">
        <f>Tableau33[[#This Row],[Colonne9]]</f>
        <v>10.44</v>
      </c>
      <c r="K172" s="18">
        <f>G172*J172</f>
        <v>0</v>
      </c>
    </row>
    <row r="173" spans="1:11" x14ac:dyDescent="0.2">
      <c r="A173" s="3"/>
      <c r="B173" s="7">
        <f>Tableau33[[#This Row],[Colonne1]]</f>
        <v>29596</v>
      </c>
      <c r="C173" s="58" t="str">
        <f>Tableau33[[#This Row],[Colonne2]]</f>
        <v>lasagnes</v>
      </c>
      <c r="D173" s="20">
        <f>Tableau33[[#This Row],[Colonne3]]</f>
        <v>250</v>
      </c>
      <c r="E173" s="20" t="str">
        <f>Tableau33[[#This Row],[Colonne4]]</f>
        <v>gr</v>
      </c>
      <c r="F173" s="20">
        <f>Tableau33[[#This Row],[Colonne5]]</f>
        <v>12</v>
      </c>
      <c r="G173" s="38"/>
      <c r="H173" s="21">
        <f>Tableau33[[#This Row],[Colonne7]]</f>
        <v>1.59</v>
      </c>
      <c r="I173" s="20">
        <f>Tableau33[[#This Row],[Colonne8]]</f>
        <v>5.5</v>
      </c>
      <c r="J173" s="21">
        <f>Tableau33[[#This Row],[Colonne9]]</f>
        <v>1.68</v>
      </c>
      <c r="K173" s="22">
        <f>G173*J173</f>
        <v>0</v>
      </c>
    </row>
    <row r="174" spans="1:11" x14ac:dyDescent="0.2">
      <c r="A174" s="3"/>
      <c r="B174" s="4"/>
      <c r="C174" s="56"/>
      <c r="D174" s="25">
        <f>Tableau33[[#This Row],[Colonne3]]</f>
        <v>0</v>
      </c>
      <c r="G174" s="39"/>
      <c r="H174" s="26"/>
      <c r="J174" s="27" t="s">
        <v>13</v>
      </c>
      <c r="K174" s="26">
        <f>SUM(K169:K173)</f>
        <v>0</v>
      </c>
    </row>
    <row r="175" spans="1:11" x14ac:dyDescent="0.2">
      <c r="A175" s="3"/>
      <c r="B175" s="23" t="s">
        <v>163</v>
      </c>
      <c r="C175" s="56"/>
      <c r="D175" s="25">
        <f>Tableau33[[#This Row],[Colonne3]]</f>
        <v>0</v>
      </c>
      <c r="G175" s="39"/>
      <c r="H175" s="26"/>
      <c r="J175" s="26"/>
      <c r="K175" s="26"/>
    </row>
    <row r="176" spans="1:11" x14ac:dyDescent="0.2">
      <c r="A176" s="3"/>
      <c r="B176" s="5">
        <f>Tableau33[[#This Row],[Colonne1]]</f>
        <v>20249</v>
      </c>
      <c r="C176" s="54" t="str">
        <f>Tableau33[[#This Row],[Colonne2]]</f>
        <v>Riz basmati blanc</v>
      </c>
      <c r="D176" s="13">
        <f>Tableau33[[#This Row],[Colonne3]]</f>
        <v>5</v>
      </c>
      <c r="E176" s="13" t="str">
        <f>Tableau33[[#This Row],[Colonne4]]</f>
        <v>kg</v>
      </c>
      <c r="F176" s="13">
        <f>Tableau33[[#This Row],[Colonne5]]</f>
        <v>1</v>
      </c>
      <c r="G176" s="36"/>
      <c r="H176" s="14">
        <f>Tableau33[[#This Row],[Colonne7]]</f>
        <v>20.25</v>
      </c>
      <c r="I176" s="13">
        <f>Tableau33[[#This Row],[Colonne8]]</f>
        <v>5.5</v>
      </c>
      <c r="J176" s="14">
        <f>Tableau33[[#This Row],[Colonne9]]</f>
        <v>21.36</v>
      </c>
      <c r="K176" s="15">
        <f t="shared" ref="K176:K183" si="10">G176*J176</f>
        <v>0</v>
      </c>
    </row>
    <row r="177" spans="1:11" x14ac:dyDescent="0.2">
      <c r="A177" s="3"/>
      <c r="B177" s="6">
        <f>Tableau33[[#This Row],[Colonne1]]</f>
        <v>20126</v>
      </c>
      <c r="C177" s="57" t="str">
        <f>Tableau33[[#This Row],[Colonne2]]</f>
        <v>Riz basmati long demi-complet</v>
      </c>
      <c r="D177" s="16">
        <f>Tableau33[[#This Row],[Colonne3]]</f>
        <v>3</v>
      </c>
      <c r="E177" s="16" t="str">
        <f>Tableau33[[#This Row],[Colonne4]]</f>
        <v>kg</v>
      </c>
      <c r="F177" s="16">
        <f>Tableau33[[#This Row],[Colonne5]]</f>
        <v>1</v>
      </c>
      <c r="G177" s="37"/>
      <c r="H177" s="17">
        <f>Tableau33[[#This Row],[Colonne7]]</f>
        <v>10.74</v>
      </c>
      <c r="I177" s="16">
        <f>Tableau33[[#This Row],[Colonne8]]</f>
        <v>5.5</v>
      </c>
      <c r="J177" s="17">
        <f>Tableau33[[#This Row],[Colonne9]]</f>
        <v>11.33</v>
      </c>
      <c r="K177" s="18">
        <f t="shared" si="10"/>
        <v>0</v>
      </c>
    </row>
    <row r="178" spans="1:11" x14ac:dyDescent="0.2">
      <c r="A178" s="3"/>
      <c r="B178" s="6">
        <f>Tableau33[[#This Row],[Colonne1]]</f>
        <v>20124</v>
      </c>
      <c r="C178" s="57" t="str">
        <f>Tableau33[[#This Row],[Colonne2]]</f>
        <v>Riz basmati long complet</v>
      </c>
      <c r="D178" s="16">
        <f>Tableau33[[#This Row],[Colonne3]]</f>
        <v>3</v>
      </c>
      <c r="E178" s="16" t="str">
        <f>Tableau33[[#This Row],[Colonne4]]</f>
        <v>kg</v>
      </c>
      <c r="F178" s="16">
        <f>Tableau33[[#This Row],[Colonne5]]</f>
        <v>1</v>
      </c>
      <c r="G178" s="37"/>
      <c r="H178" s="17">
        <f>Tableau33[[#This Row],[Colonne7]]</f>
        <v>9.27</v>
      </c>
      <c r="I178" s="16">
        <f>Tableau33[[#This Row],[Colonne8]]</f>
        <v>5.5</v>
      </c>
      <c r="J178" s="17">
        <f>Tableau33[[#This Row],[Colonne9]]</f>
        <v>9.7799999999999994</v>
      </c>
      <c r="K178" s="18">
        <f t="shared" si="10"/>
        <v>0</v>
      </c>
    </row>
    <row r="179" spans="1:11" x14ac:dyDescent="0.2">
      <c r="A179" s="3"/>
      <c r="B179" s="6">
        <f>Tableau33[[#This Row],[Colonne1]]</f>
        <v>22285</v>
      </c>
      <c r="C179" s="57" t="str">
        <f>Tableau33[[#This Row],[Colonne2]]</f>
        <v>Riz rond blanc</v>
      </c>
      <c r="D179" s="16">
        <f>Tableau33[[#This Row],[Colonne3]]</f>
        <v>3</v>
      </c>
      <c r="E179" s="16" t="str">
        <f>Tableau33[[#This Row],[Colonne4]]</f>
        <v>kg</v>
      </c>
      <c r="F179" s="16">
        <f>Tableau33[[#This Row],[Colonne5]]</f>
        <v>1</v>
      </c>
      <c r="G179" s="37"/>
      <c r="H179" s="17">
        <f>Tableau33[[#This Row],[Colonne7]]</f>
        <v>9.2100000000000009</v>
      </c>
      <c r="I179" s="16">
        <f>Tableau33[[#This Row],[Colonne8]]</f>
        <v>5.5</v>
      </c>
      <c r="J179" s="17">
        <f>Tableau33[[#This Row],[Colonne9]]</f>
        <v>9.7200000000000006</v>
      </c>
      <c r="K179" s="18">
        <f t="shared" si="10"/>
        <v>0</v>
      </c>
    </row>
    <row r="180" spans="1:11" x14ac:dyDescent="0.2">
      <c r="A180" s="3"/>
      <c r="B180" s="6">
        <f>Tableau33[[#This Row],[Colonne1]]</f>
        <v>20116</v>
      </c>
      <c r="C180" s="57" t="str">
        <f>Tableau33[[#This Row],[Colonne2]]</f>
        <v>Riz rond demi-complet</v>
      </c>
      <c r="D180" s="16">
        <f>Tableau33[[#This Row],[Colonne3]]</f>
        <v>3</v>
      </c>
      <c r="E180" s="16" t="str">
        <f>Tableau33[[#This Row],[Colonne4]]</f>
        <v>kg</v>
      </c>
      <c r="F180" s="16">
        <f>Tableau33[[#This Row],[Colonne5]]</f>
        <v>1</v>
      </c>
      <c r="G180" s="37"/>
      <c r="H180" s="17">
        <f>Tableau33[[#This Row],[Colonne7]]</f>
        <v>8.6999999999999993</v>
      </c>
      <c r="I180" s="16">
        <f>Tableau33[[#This Row],[Colonne8]]</f>
        <v>5.5</v>
      </c>
      <c r="J180" s="17">
        <f>Tableau33[[#This Row],[Colonne9]]</f>
        <v>9.18</v>
      </c>
      <c r="K180" s="18">
        <f t="shared" si="10"/>
        <v>0</v>
      </c>
    </row>
    <row r="181" spans="1:11" x14ac:dyDescent="0.2">
      <c r="A181" s="3"/>
      <c r="B181" s="6">
        <f>Tableau33[[#This Row],[Colonne1]]</f>
        <v>20115</v>
      </c>
      <c r="C181" s="57" t="str">
        <f>Tableau33[[#This Row],[Colonne2]]</f>
        <v>Riz rond complet</v>
      </c>
      <c r="D181" s="16">
        <f>Tableau33[[#This Row],[Colonne3]]</f>
        <v>3</v>
      </c>
      <c r="E181" s="16" t="str">
        <f>Tableau33[[#This Row],[Colonne4]]</f>
        <v>kg</v>
      </c>
      <c r="F181" s="16">
        <f>Tableau33[[#This Row],[Colonne5]]</f>
        <v>1</v>
      </c>
      <c r="G181" s="37"/>
      <c r="H181" s="17">
        <f>Tableau33[[#This Row],[Colonne7]]</f>
        <v>8.49</v>
      </c>
      <c r="I181" s="16">
        <f>Tableau33[[#This Row],[Colonne8]]</f>
        <v>5.5</v>
      </c>
      <c r="J181" s="17">
        <f>Tableau33[[#This Row],[Colonne9]]</f>
        <v>8.9600000000000009</v>
      </c>
      <c r="K181" s="18">
        <f t="shared" si="10"/>
        <v>0</v>
      </c>
    </row>
    <row r="182" spans="1:11" x14ac:dyDescent="0.2">
      <c r="A182" s="3"/>
      <c r="B182" s="6">
        <f>Tableau33[[#This Row],[Colonne1]]</f>
        <v>32950</v>
      </c>
      <c r="C182" s="57" t="str">
        <f>Tableau33[[#This Row],[Colonne2]]</f>
        <v>Riz long blanc</v>
      </c>
      <c r="D182" s="16">
        <f>Tableau33[[#This Row],[Colonne3]]</f>
        <v>5</v>
      </c>
      <c r="E182" s="16" t="str">
        <f>Tableau33[[#This Row],[Colonne4]]</f>
        <v>kg</v>
      </c>
      <c r="F182" s="16">
        <f>Tableau33[[#This Row],[Colonne5]]</f>
        <v>1</v>
      </c>
      <c r="G182" s="37"/>
      <c r="H182" s="17">
        <f>Tableau33[[#This Row],[Colonne7]]</f>
        <v>11.93</v>
      </c>
      <c r="I182" s="16">
        <f>Tableau33[[#This Row],[Colonne8]]</f>
        <v>5.5</v>
      </c>
      <c r="J182" s="17">
        <f>Tableau33[[#This Row],[Colonne9]]</f>
        <v>12.59</v>
      </c>
      <c r="K182" s="18">
        <f t="shared" si="10"/>
        <v>0</v>
      </c>
    </row>
    <row r="183" spans="1:11" x14ac:dyDescent="0.2">
      <c r="A183" s="3"/>
      <c r="B183" s="7">
        <f>Tableau33[[#This Row],[Colonne1]]</f>
        <v>32951</v>
      </c>
      <c r="C183" s="58" t="str">
        <f>Tableau33[[#This Row],[Colonne2]]</f>
        <v>Riz long complet</v>
      </c>
      <c r="D183" s="20">
        <f>Tableau33[[#This Row],[Colonne3]]</f>
        <v>5</v>
      </c>
      <c r="E183" s="20" t="str">
        <f>Tableau33[[#This Row],[Colonne4]]</f>
        <v>kg</v>
      </c>
      <c r="F183" s="20">
        <f>Tableau33[[#This Row],[Colonne5]]</f>
        <v>1</v>
      </c>
      <c r="G183" s="38"/>
      <c r="H183" s="21">
        <f>Tableau33[[#This Row],[Colonne7]]</f>
        <v>11.3</v>
      </c>
      <c r="I183" s="20">
        <f>Tableau33[[#This Row],[Colonne8]]</f>
        <v>5.5</v>
      </c>
      <c r="J183" s="21">
        <f>Tableau33[[#This Row],[Colonne9]]</f>
        <v>11.92</v>
      </c>
      <c r="K183" s="22">
        <f t="shared" si="10"/>
        <v>0</v>
      </c>
    </row>
    <row r="184" spans="1:11" x14ac:dyDescent="0.2">
      <c r="A184" s="3"/>
      <c r="B184" s="4"/>
      <c r="C184" s="56"/>
      <c r="D184" s="25">
        <f>Tableau33[[#This Row],[Colonne3]]</f>
        <v>0</v>
      </c>
      <c r="G184" s="39"/>
      <c r="H184" s="26"/>
      <c r="J184" s="27" t="s">
        <v>13</v>
      </c>
      <c r="K184" s="26">
        <f>SUM(K176:K183)</f>
        <v>0</v>
      </c>
    </row>
    <row r="185" spans="1:11" x14ac:dyDescent="0.2">
      <c r="A185" s="3"/>
      <c r="B185" s="23" t="s">
        <v>172</v>
      </c>
      <c r="C185" s="56"/>
      <c r="D185" s="25">
        <f>Tableau33[[#This Row],[Colonne3]]</f>
        <v>0</v>
      </c>
      <c r="G185" s="39"/>
      <c r="H185" s="26"/>
      <c r="J185" s="26"/>
      <c r="K185" s="26"/>
    </row>
    <row r="186" spans="1:11" x14ac:dyDescent="0.2">
      <c r="A186" s="3"/>
      <c r="B186" s="9">
        <f>Tableau33[[#This Row],[Colonne1]]</f>
        <v>32839</v>
      </c>
      <c r="C186" s="57" t="str">
        <f>Tableau33[[#This Row],[Colonne2]]</f>
        <v>Farine de blé T 150</v>
      </c>
      <c r="D186" s="16">
        <f>Tableau33[[#This Row],[Colonne3]]</f>
        <v>5</v>
      </c>
      <c r="E186" s="16" t="str">
        <f>Tableau33[[#This Row],[Colonne4]]</f>
        <v>kg</v>
      </c>
      <c r="F186" s="16">
        <f>Tableau33[[#This Row],[Colonne5]]</f>
        <v>1</v>
      </c>
      <c r="G186" s="37"/>
      <c r="H186" s="17">
        <f>Tableau33[[#This Row],[Colonne7]]</f>
        <v>6.5</v>
      </c>
      <c r="I186" s="16">
        <f>Tableau33[[#This Row],[Colonne8]]</f>
        <v>5.5</v>
      </c>
      <c r="J186" s="17">
        <f>Tableau33[[#This Row],[Colonne9]]</f>
        <v>6.86</v>
      </c>
      <c r="K186" s="30">
        <f>G186*J186</f>
        <v>0</v>
      </c>
    </row>
    <row r="187" spans="1:11" x14ac:dyDescent="0.2">
      <c r="A187" s="3"/>
      <c r="B187" s="9">
        <f>Tableau33[[#This Row],[Colonne1]]</f>
        <v>25806</v>
      </c>
      <c r="C187" s="57" t="str">
        <f>Tableau33[[#This Row],[Colonne2]]</f>
        <v>Farine complète de blé  Khorasan Kamut</v>
      </c>
      <c r="D187" s="16">
        <f>Tableau33[[#This Row],[Colonne3]]</f>
        <v>500</v>
      </c>
      <c r="E187" s="16" t="str">
        <f>Tableau33[[#This Row],[Colonne4]]</f>
        <v>gr</v>
      </c>
      <c r="F187" s="16">
        <f>Tableau33[[#This Row],[Colonne5]]</f>
        <v>6</v>
      </c>
      <c r="G187" s="37"/>
      <c r="H187" s="17">
        <f>Tableau33[[#This Row],[Colonne7]]</f>
        <v>2.23</v>
      </c>
      <c r="I187" s="16">
        <f>Tableau33[[#This Row],[Colonne8]]</f>
        <v>5.5</v>
      </c>
      <c r="J187" s="17">
        <f>Tableau33[[#This Row],[Colonne9]]</f>
        <v>2.35</v>
      </c>
      <c r="K187" s="30">
        <f>G187*J187</f>
        <v>0</v>
      </c>
    </row>
    <row r="188" spans="1:11" x14ac:dyDescent="0.2">
      <c r="A188" s="3"/>
      <c r="B188" s="9">
        <f>Tableau33[[#This Row],[Colonne1]]</f>
        <v>32748</v>
      </c>
      <c r="C188" s="57" t="str">
        <f>Tableau33[[#This Row],[Colonne2]]</f>
        <v>Farine de sarrasin</v>
      </c>
      <c r="D188" s="16">
        <f>Tableau33[[#This Row],[Colonne3]]</f>
        <v>5</v>
      </c>
      <c r="E188" s="16" t="str">
        <f>Tableau33[[#This Row],[Colonne4]]</f>
        <v>kg</v>
      </c>
      <c r="F188" s="16">
        <f>Tableau33[[#This Row],[Colonne5]]</f>
        <v>1</v>
      </c>
      <c r="G188" s="37"/>
      <c r="H188" s="17">
        <f>Tableau33[[#This Row],[Colonne7]]</f>
        <v>16</v>
      </c>
      <c r="I188" s="16">
        <f>Tableau33[[#This Row],[Colonne8]]</f>
        <v>5.5</v>
      </c>
      <c r="J188" s="17">
        <f>Tableau33[[#This Row],[Colonne9]]</f>
        <v>16.88</v>
      </c>
      <c r="K188" s="30">
        <f>G188*J188</f>
        <v>0</v>
      </c>
    </row>
    <row r="189" spans="1:11" x14ac:dyDescent="0.2">
      <c r="A189" s="3"/>
      <c r="B189" s="4"/>
      <c r="C189" s="56"/>
      <c r="D189" s="25">
        <f>Tableau33[[#This Row],[Colonne3]]</f>
        <v>0</v>
      </c>
      <c r="G189" s="39"/>
      <c r="H189" s="26"/>
      <c r="J189" s="27" t="s">
        <v>13</v>
      </c>
      <c r="K189" s="26">
        <f>SUM(K186:K188)</f>
        <v>0</v>
      </c>
    </row>
    <row r="190" spans="1:11" x14ac:dyDescent="0.2">
      <c r="A190" s="3"/>
      <c r="B190" s="23" t="s">
        <v>176</v>
      </c>
      <c r="C190" s="56"/>
      <c r="D190" s="25">
        <f>Tableau33[[#This Row],[Colonne3]]</f>
        <v>0</v>
      </c>
      <c r="G190" s="39"/>
      <c r="H190" s="26"/>
      <c r="J190" s="26"/>
      <c r="K190" s="26"/>
    </row>
    <row r="191" spans="1:11" x14ac:dyDescent="0.2">
      <c r="A191" s="3"/>
      <c r="B191" s="9">
        <f>Tableau33[[#This Row],[Colonne1]]</f>
        <v>20232</v>
      </c>
      <c r="C191" s="57" t="str">
        <f>Tableau33[[#This Row],[Colonne2]]</f>
        <v>boulgour fin</v>
      </c>
      <c r="D191" s="16">
        <f>Tableau33[[#This Row],[Colonne3]]</f>
        <v>5</v>
      </c>
      <c r="E191" s="16" t="str">
        <f>Tableau33[[#This Row],[Colonne4]]</f>
        <v>kg</v>
      </c>
      <c r="F191" s="16">
        <f>Tableau33[[#This Row],[Colonne5]]</f>
        <v>1</v>
      </c>
      <c r="G191" s="37"/>
      <c r="H191" s="17">
        <f>Tableau33[[#This Row],[Colonne7]]</f>
        <v>11</v>
      </c>
      <c r="I191" s="16">
        <f>Tableau33[[#This Row],[Colonne8]]</f>
        <v>5.5</v>
      </c>
      <c r="J191" s="17">
        <f>Tableau33[[#This Row],[Colonne9]]</f>
        <v>11.61</v>
      </c>
      <c r="K191" s="30">
        <f>G191*J191</f>
        <v>0</v>
      </c>
    </row>
    <row r="192" spans="1:11" x14ac:dyDescent="0.2">
      <c r="A192" s="3"/>
      <c r="B192" s="9">
        <f>Tableau33[[#This Row],[Colonne1]]</f>
        <v>20230</v>
      </c>
      <c r="C192" s="57" t="str">
        <f>Tableau33[[#This Row],[Colonne2]]</f>
        <v>boulgour gros</v>
      </c>
      <c r="D192" s="16">
        <f>Tableau33[[#This Row],[Colonne3]]</f>
        <v>5</v>
      </c>
      <c r="E192" s="16" t="str">
        <f>Tableau33[[#This Row],[Colonne4]]</f>
        <v>kg</v>
      </c>
      <c r="F192" s="16">
        <f>Tableau33[[#This Row],[Colonne5]]</f>
        <v>1</v>
      </c>
      <c r="G192" s="37"/>
      <c r="H192" s="17">
        <f>Tableau33[[#This Row],[Colonne7]]</f>
        <v>11</v>
      </c>
      <c r="I192" s="16">
        <f>Tableau33[[#This Row],[Colonne8]]</f>
        <v>5.5</v>
      </c>
      <c r="J192" s="17">
        <f>Tableau33[[#This Row],[Colonne9]]</f>
        <v>11.61</v>
      </c>
      <c r="K192" s="30">
        <f>G192*J192</f>
        <v>0</v>
      </c>
    </row>
    <row r="193" spans="1:11" x14ac:dyDescent="0.2">
      <c r="A193" s="3"/>
      <c r="B193" s="4"/>
      <c r="C193" s="56"/>
      <c r="D193" s="25">
        <f>Tableau33[[#This Row],[Colonne3]]</f>
        <v>0</v>
      </c>
      <c r="G193" s="39"/>
      <c r="H193" s="26"/>
      <c r="J193" s="27" t="s">
        <v>13</v>
      </c>
      <c r="K193" s="26">
        <f>SUM(K191:K192)</f>
        <v>0</v>
      </c>
    </row>
    <row r="194" spans="1:11" x14ac:dyDescent="0.2">
      <c r="A194" s="3"/>
      <c r="B194" s="23" t="s">
        <v>179</v>
      </c>
      <c r="C194" s="56"/>
      <c r="D194" s="25">
        <f>Tableau33[[#This Row],[Colonne3]]</f>
        <v>0</v>
      </c>
      <c r="G194" s="39"/>
      <c r="H194" s="26"/>
      <c r="J194" s="26"/>
      <c r="K194" s="26"/>
    </row>
    <row r="195" spans="1:11" x14ac:dyDescent="0.2">
      <c r="A195" s="3"/>
      <c r="B195" s="9">
        <f>Tableau33[[#This Row],[Colonne1]]</f>
        <v>20243</v>
      </c>
      <c r="C195" s="57" t="str">
        <f>Tableau33[[#This Row],[Colonne2]]</f>
        <v>couscous complet</v>
      </c>
      <c r="D195" s="16">
        <f>Tableau33[[#This Row],[Colonne3]]</f>
        <v>5</v>
      </c>
      <c r="E195" s="16" t="str">
        <f>Tableau33[[#This Row],[Colonne4]]</f>
        <v>kg</v>
      </c>
      <c r="F195" s="16">
        <f>Tableau33[[#This Row],[Colonne5]]</f>
        <v>1</v>
      </c>
      <c r="G195" s="37"/>
      <c r="H195" s="17">
        <f>Tableau33[[#This Row],[Colonne7]]</f>
        <v>11.8</v>
      </c>
      <c r="I195" s="16">
        <f>Tableau33[[#This Row],[Colonne8]]</f>
        <v>5.5</v>
      </c>
      <c r="J195" s="17">
        <f>Tableau33[[#This Row],[Colonne9]]</f>
        <v>12.45</v>
      </c>
      <c r="K195" s="30">
        <f>G195*J195</f>
        <v>0</v>
      </c>
    </row>
    <row r="196" spans="1:11" x14ac:dyDescent="0.2">
      <c r="A196" s="3"/>
      <c r="B196" s="4"/>
      <c r="C196" s="56"/>
      <c r="D196" s="25">
        <f>Tableau33[[#This Row],[Colonne3]]</f>
        <v>0</v>
      </c>
      <c r="G196" s="39"/>
      <c r="H196" s="26"/>
      <c r="J196" s="27" t="s">
        <v>13</v>
      </c>
      <c r="K196" s="26">
        <f>SUM(K195)</f>
        <v>0</v>
      </c>
    </row>
    <row r="197" spans="1:11" x14ac:dyDescent="0.2">
      <c r="A197" s="3"/>
      <c r="B197" s="23" t="s">
        <v>181</v>
      </c>
      <c r="C197" s="56"/>
      <c r="D197" s="25">
        <f>Tableau33[[#This Row],[Colonne3]]</f>
        <v>0</v>
      </c>
      <c r="G197" s="39"/>
      <c r="H197" s="26"/>
      <c r="J197" s="26"/>
      <c r="K197" s="26"/>
    </row>
    <row r="198" spans="1:11" x14ac:dyDescent="0.2">
      <c r="A198" s="3"/>
      <c r="B198" s="9">
        <f>Tableau33[[#This Row],[Colonne1]]</f>
        <v>20238</v>
      </c>
      <c r="C198" s="57" t="str">
        <f>Tableau33[[#This Row],[Colonne2]]</f>
        <v>millet décortiqué</v>
      </c>
      <c r="D198" s="16">
        <f>Tableau33[[#This Row],[Colonne3]]</f>
        <v>5</v>
      </c>
      <c r="E198" s="16" t="str">
        <f>Tableau33[[#This Row],[Colonne4]]</f>
        <v>kg</v>
      </c>
      <c r="F198" s="16">
        <f>Tableau33[[#This Row],[Colonne5]]</f>
        <v>1</v>
      </c>
      <c r="G198" s="37"/>
      <c r="H198" s="17">
        <f>Tableau33[[#This Row],[Colonne7]]</f>
        <v>11.2</v>
      </c>
      <c r="I198" s="16">
        <f>Tableau33[[#This Row],[Colonne8]]</f>
        <v>5.5</v>
      </c>
      <c r="J198" s="17">
        <f>Tableau33[[#This Row],[Colonne9]]</f>
        <v>11.82</v>
      </c>
      <c r="K198" s="30">
        <f>G198*J198</f>
        <v>0</v>
      </c>
    </row>
    <row r="199" spans="1:11" x14ac:dyDescent="0.2">
      <c r="A199" s="3"/>
      <c r="B199" s="4"/>
      <c r="C199" s="56"/>
      <c r="D199" s="25">
        <f>Tableau33[[#This Row],[Colonne3]]</f>
        <v>0</v>
      </c>
      <c r="G199" s="39"/>
      <c r="H199" s="26"/>
      <c r="J199" s="27" t="s">
        <v>13</v>
      </c>
      <c r="K199" s="26">
        <f>SUM(K198)</f>
        <v>0</v>
      </c>
    </row>
    <row r="200" spans="1:11" x14ac:dyDescent="0.2">
      <c r="A200" s="3"/>
      <c r="B200" s="23" t="s">
        <v>183</v>
      </c>
      <c r="C200" s="56"/>
      <c r="D200" s="25">
        <f>Tableau33[[#This Row],[Colonne3]]</f>
        <v>0</v>
      </c>
      <c r="G200" s="39"/>
      <c r="H200" s="26"/>
      <c r="J200" s="26"/>
      <c r="K200" s="26"/>
    </row>
    <row r="201" spans="1:11" x14ac:dyDescent="0.2">
      <c r="A201" s="3"/>
      <c r="B201" s="9">
        <f>Tableau33[[#This Row],[Colonne1]]</f>
        <v>20245</v>
      </c>
      <c r="C201" s="57" t="str">
        <f>Tableau33[[#This Row],[Colonne2]]</f>
        <v>Quinoa</v>
      </c>
      <c r="D201" s="16">
        <f>Tableau33[[#This Row],[Colonne3]]</f>
        <v>5</v>
      </c>
      <c r="E201" s="16" t="str">
        <f>Tableau33[[#This Row],[Colonne4]]</f>
        <v>kg</v>
      </c>
      <c r="F201" s="16">
        <f>Tableau33[[#This Row],[Colonne5]]</f>
        <v>1</v>
      </c>
      <c r="G201" s="37"/>
      <c r="H201" s="17">
        <f>Tableau33[[#This Row],[Colonne7]]</f>
        <v>26.62</v>
      </c>
      <c r="I201" s="16">
        <f>Tableau33[[#This Row],[Colonne8]]</f>
        <v>5.5</v>
      </c>
      <c r="J201" s="17">
        <f>Tableau33[[#This Row],[Colonne9]]</f>
        <v>28.08</v>
      </c>
      <c r="K201" s="30">
        <f>G201*J201</f>
        <v>0</v>
      </c>
    </row>
    <row r="202" spans="1:11" x14ac:dyDescent="0.2">
      <c r="A202" s="3"/>
      <c r="B202" s="4"/>
      <c r="C202" s="56"/>
      <c r="D202" s="25">
        <f>Tableau33[[#This Row],[Colonne3]]</f>
        <v>0</v>
      </c>
      <c r="G202" s="39"/>
      <c r="H202" s="26"/>
      <c r="J202" s="27" t="s">
        <v>13</v>
      </c>
      <c r="K202" s="26">
        <f>SUM(K201)</f>
        <v>0</v>
      </c>
    </row>
    <row r="203" spans="1:11" x14ac:dyDescent="0.2">
      <c r="A203" s="3"/>
      <c r="B203" s="23" t="s">
        <v>184</v>
      </c>
      <c r="C203" s="56"/>
      <c r="D203" s="25">
        <f>Tableau33[[#This Row],[Colonne3]]</f>
        <v>0</v>
      </c>
      <c r="G203" s="39"/>
      <c r="H203" s="26"/>
      <c r="J203" s="26"/>
      <c r="K203" s="26"/>
    </row>
    <row r="204" spans="1:11" x14ac:dyDescent="0.2">
      <c r="A204" s="3"/>
      <c r="B204" s="9">
        <f>Tableau33[[#This Row],[Colonne1]]</f>
        <v>32946</v>
      </c>
      <c r="C204" s="57" t="str">
        <f>Tableau33[[#This Row],[Colonne2]]</f>
        <v>Lentilles corail</v>
      </c>
      <c r="D204" s="16">
        <f>Tableau33[[#This Row],[Colonne3]]</f>
        <v>5</v>
      </c>
      <c r="E204" s="16" t="str">
        <f>Tableau33[[#This Row],[Colonne4]]</f>
        <v>kg</v>
      </c>
      <c r="F204" s="16">
        <f>Tableau33[[#This Row],[Colonne5]]</f>
        <v>1</v>
      </c>
      <c r="G204" s="37"/>
      <c r="H204" s="17">
        <f>Tableau33[[#This Row],[Colonne7]]</f>
        <v>20</v>
      </c>
      <c r="I204" s="16">
        <f>Tableau33[[#This Row],[Colonne8]]</f>
        <v>5.5</v>
      </c>
      <c r="J204" s="17">
        <f>Tableau33[[#This Row],[Colonne9]]</f>
        <v>21.1</v>
      </c>
      <c r="K204" s="30">
        <f>G204*J204</f>
        <v>0</v>
      </c>
    </row>
    <row r="205" spans="1:11" x14ac:dyDescent="0.2">
      <c r="A205" s="3"/>
      <c r="B205" s="4"/>
      <c r="C205" s="56"/>
      <c r="D205" s="25">
        <f>Tableau33[[#This Row],[Colonne3]]</f>
        <v>0</v>
      </c>
      <c r="G205" s="39"/>
      <c r="H205" s="26"/>
      <c r="J205" s="27" t="s">
        <v>13</v>
      </c>
      <c r="K205" s="26">
        <f>SUM(K204)</f>
        <v>0</v>
      </c>
    </row>
    <row r="206" spans="1:11" x14ac:dyDescent="0.2">
      <c r="A206" s="3"/>
      <c r="B206" s="23" t="s">
        <v>186</v>
      </c>
      <c r="C206" s="56"/>
      <c r="D206" s="25">
        <f>Tableau33[[#This Row],[Colonne3]]</f>
        <v>0</v>
      </c>
      <c r="G206" s="39"/>
      <c r="H206" s="26"/>
      <c r="J206" s="26"/>
      <c r="K206" s="26"/>
    </row>
    <row r="207" spans="1:11" x14ac:dyDescent="0.2">
      <c r="A207" s="3"/>
      <c r="B207" s="9">
        <f>Tableau33[[#This Row],[Colonne1]]</f>
        <v>20262</v>
      </c>
      <c r="C207" s="57" t="str">
        <f>Tableau33[[#This Row],[Colonne2]]</f>
        <v>Pois cassés verts</v>
      </c>
      <c r="D207" s="16">
        <f>Tableau33[[#This Row],[Colonne3]]</f>
        <v>5</v>
      </c>
      <c r="E207" s="16" t="str">
        <f>Tableau33[[#This Row],[Colonne4]]</f>
        <v>kg</v>
      </c>
      <c r="F207" s="16">
        <f>Tableau33[[#This Row],[Colonne5]]</f>
        <v>1</v>
      </c>
      <c r="G207" s="37"/>
      <c r="H207" s="17">
        <f>Tableau33[[#This Row],[Colonne7]]</f>
        <v>15.6</v>
      </c>
      <c r="I207" s="16">
        <f>Tableau33[[#This Row],[Colonne8]]</f>
        <v>5.5</v>
      </c>
      <c r="J207" s="17">
        <f>Tableau33[[#This Row],[Colonne9]]</f>
        <v>16.46</v>
      </c>
      <c r="K207" s="30">
        <f>G207*J207</f>
        <v>0</v>
      </c>
    </row>
    <row r="208" spans="1:11" x14ac:dyDescent="0.2">
      <c r="A208" s="3"/>
      <c r="B208" s="9">
        <f>Tableau33[[#This Row],[Colonne1]]</f>
        <v>20263</v>
      </c>
      <c r="C208" s="57" t="str">
        <f>Tableau33[[#This Row],[Colonne2]]</f>
        <v>Pois chiches</v>
      </c>
      <c r="D208" s="16">
        <f>Tableau33[[#This Row],[Colonne3]]</f>
        <v>5</v>
      </c>
      <c r="E208" s="16" t="str">
        <f>Tableau33[[#This Row],[Colonne4]]</f>
        <v>kg</v>
      </c>
      <c r="F208" s="16">
        <f>Tableau33[[#This Row],[Colonne5]]</f>
        <v>1</v>
      </c>
      <c r="G208" s="37"/>
      <c r="H208" s="17">
        <f>Tableau33[[#This Row],[Colonne7]]</f>
        <v>13.5</v>
      </c>
      <c r="I208" s="16">
        <f>Tableau33[[#This Row],[Colonne8]]</f>
        <v>5.5</v>
      </c>
      <c r="J208" s="17">
        <f>Tableau33[[#This Row],[Colonne9]]</f>
        <v>14.24</v>
      </c>
      <c r="K208" s="30">
        <f>G208*J208</f>
        <v>0</v>
      </c>
    </row>
    <row r="209" spans="1:11" x14ac:dyDescent="0.2">
      <c r="A209" s="3"/>
      <c r="B209" s="4"/>
      <c r="C209" s="56"/>
      <c r="D209" s="25">
        <f>Tableau33[[#This Row],[Colonne3]]</f>
        <v>0</v>
      </c>
      <c r="G209" s="39"/>
      <c r="H209" s="26"/>
      <c r="J209" s="27" t="s">
        <v>13</v>
      </c>
      <c r="K209" s="26">
        <f>SUM(K207:K208)</f>
        <v>0</v>
      </c>
    </row>
    <row r="210" spans="1:11" x14ac:dyDescent="0.2">
      <c r="A210" s="3"/>
      <c r="B210" s="23" t="s">
        <v>189</v>
      </c>
      <c r="C210" s="56"/>
      <c r="D210" s="25">
        <f>Tableau33[[#This Row],[Colonne3]]</f>
        <v>0</v>
      </c>
      <c r="G210" s="39"/>
      <c r="H210" s="26"/>
      <c r="J210" s="26"/>
      <c r="K210" s="26"/>
    </row>
    <row r="211" spans="1:11" x14ac:dyDescent="0.2">
      <c r="A211" s="3"/>
      <c r="B211" s="9">
        <f>Tableau33[[#This Row],[Colonne1]]</f>
        <v>32947</v>
      </c>
      <c r="C211" s="57" t="str">
        <f>Tableau33[[#This Row],[Colonne2]]</f>
        <v>Petit épeautre</v>
      </c>
      <c r="D211" s="16">
        <f>Tableau33[[#This Row],[Colonne3]]</f>
        <v>5</v>
      </c>
      <c r="E211" s="16" t="str">
        <f>Tableau33[[#This Row],[Colonne4]]</f>
        <v>kg</v>
      </c>
      <c r="F211" s="16">
        <f>Tableau33[[#This Row],[Colonne5]]</f>
        <v>1</v>
      </c>
      <c r="G211" s="37"/>
      <c r="H211" s="17">
        <f>Tableau33[[#This Row],[Colonne7]]</f>
        <v>16.7</v>
      </c>
      <c r="I211" s="16">
        <f>Tableau33[[#This Row],[Colonne8]]</f>
        <v>5.5</v>
      </c>
      <c r="J211" s="17">
        <f>Tableau33[[#This Row],[Colonne9]]</f>
        <v>17.62</v>
      </c>
      <c r="K211" s="30">
        <f>G211*J211</f>
        <v>0</v>
      </c>
    </row>
    <row r="212" spans="1:11" x14ac:dyDescent="0.2">
      <c r="A212" s="3"/>
      <c r="B212" s="4"/>
      <c r="C212" s="56"/>
      <c r="D212" s="25">
        <f>Tableau33[[#This Row],[Colonne3]]</f>
        <v>0</v>
      </c>
      <c r="G212" s="39"/>
      <c r="H212" s="26"/>
      <c r="J212" s="27" t="s">
        <v>13</v>
      </c>
      <c r="K212" s="26">
        <f>SUM(K211)</f>
        <v>0</v>
      </c>
    </row>
    <row r="213" spans="1:11" x14ac:dyDescent="0.2">
      <c r="A213" s="3"/>
      <c r="B213" s="23" t="s">
        <v>190</v>
      </c>
      <c r="C213" s="56"/>
      <c r="D213" s="25">
        <f>Tableau33[[#This Row],[Colonne3]]</f>
        <v>0</v>
      </c>
      <c r="G213" s="39"/>
      <c r="H213" s="26"/>
      <c r="J213" s="26"/>
      <c r="K213" s="26"/>
    </row>
    <row r="214" spans="1:11" x14ac:dyDescent="0.2">
      <c r="A214" s="3"/>
      <c r="B214" s="9">
        <f>Tableau33[[#This Row],[Colonne1]]</f>
        <v>20170</v>
      </c>
      <c r="C214" s="57" t="str">
        <f>Tableau33[[#This Row],[Colonne2]]</f>
        <v>Semoule de blé dur complète fine</v>
      </c>
      <c r="D214" s="16">
        <f>Tableau33[[#This Row],[Colonne3]]</f>
        <v>3</v>
      </c>
      <c r="E214" s="16" t="str">
        <f>Tableau33[[#This Row],[Colonne4]]</f>
        <v>kg</v>
      </c>
      <c r="F214" s="16">
        <f>Tableau33[[#This Row],[Colonne5]]</f>
        <v>1</v>
      </c>
      <c r="G214" s="37"/>
      <c r="H214" s="17">
        <f>Tableau33[[#This Row],[Colonne7]]</f>
        <v>5.25</v>
      </c>
      <c r="I214" s="16">
        <f>Tableau33[[#This Row],[Colonne8]]</f>
        <v>5.5</v>
      </c>
      <c r="J214" s="17">
        <f>Tableau33[[#This Row],[Colonne9]]</f>
        <v>5.54</v>
      </c>
      <c r="K214" s="30">
        <f>G214*J214</f>
        <v>0</v>
      </c>
    </row>
    <row r="215" spans="1:11" x14ac:dyDescent="0.2">
      <c r="A215" s="3"/>
      <c r="B215" s="9">
        <f>Tableau33[[#This Row],[Colonne1]]</f>
        <v>22996</v>
      </c>
      <c r="C215" s="57" t="str">
        <f>Tableau33[[#This Row],[Colonne2]]</f>
        <v>Polenta instantanée</v>
      </c>
      <c r="D215" s="16">
        <f>Tableau33[[#This Row],[Colonne3]]</f>
        <v>5</v>
      </c>
      <c r="E215" s="16" t="str">
        <f>Tableau33[[#This Row],[Colonne4]]</f>
        <v>kg</v>
      </c>
      <c r="F215" s="16">
        <f>Tableau33[[#This Row],[Colonne5]]</f>
        <v>1</v>
      </c>
      <c r="G215" s="37"/>
      <c r="H215" s="17">
        <f>Tableau33[[#This Row],[Colonne7]]</f>
        <v>9.4</v>
      </c>
      <c r="I215" s="16">
        <f>Tableau33[[#This Row],[Colonne8]]</f>
        <v>5.5</v>
      </c>
      <c r="J215" s="17">
        <f>Tableau33[[#This Row],[Colonne9]]</f>
        <v>9.92</v>
      </c>
      <c r="K215" s="30">
        <f>G215*J215</f>
        <v>0</v>
      </c>
    </row>
    <row r="216" spans="1:11" x14ac:dyDescent="0.2">
      <c r="A216" s="3"/>
      <c r="B216" s="4"/>
      <c r="C216" s="56"/>
      <c r="D216" s="25">
        <f>Tableau33[[#This Row],[Colonne3]]</f>
        <v>0</v>
      </c>
      <c r="G216" s="39"/>
      <c r="H216" s="26"/>
      <c r="J216" s="27" t="s">
        <v>13</v>
      </c>
      <c r="K216" s="26">
        <f>SUM(K214:K215)</f>
        <v>0</v>
      </c>
    </row>
    <row r="217" spans="1:11" x14ac:dyDescent="0.2">
      <c r="A217" s="3"/>
      <c r="B217" s="23" t="s">
        <v>193</v>
      </c>
      <c r="C217" s="56"/>
      <c r="D217" s="25">
        <f>Tableau33[[#This Row],[Colonne3]]</f>
        <v>0</v>
      </c>
      <c r="G217" s="39"/>
      <c r="H217" s="26"/>
      <c r="J217" s="26"/>
      <c r="K217" s="26"/>
    </row>
    <row r="218" spans="1:11" x14ac:dyDescent="0.2">
      <c r="A218" s="3"/>
      <c r="B218" s="9">
        <f>Tableau33[[#This Row],[Colonne1]]</f>
        <v>27495</v>
      </c>
      <c r="C218" s="57" t="str">
        <f>Tableau33[[#This Row],[Colonne2]]</f>
        <v>filets de maquereaux à la sauce moutarde</v>
      </c>
      <c r="D218" s="16">
        <f>Tableau33[[#This Row],[Colonne3]]</f>
        <v>113</v>
      </c>
      <c r="E218" s="16" t="str">
        <f>Tableau33[[#This Row],[Colonne4]]</f>
        <v>gr</v>
      </c>
      <c r="F218" s="16">
        <f>Tableau33[[#This Row],[Colonne5]]</f>
        <v>11</v>
      </c>
      <c r="G218" s="37"/>
      <c r="H218" s="17">
        <f>Tableau33[[#This Row],[Colonne7]]</f>
        <v>1.93</v>
      </c>
      <c r="I218" s="16">
        <f>Tableau33[[#This Row],[Colonne8]]</f>
        <v>5.5</v>
      </c>
      <c r="J218" s="17">
        <f>Tableau33[[#This Row],[Colonne9]]</f>
        <v>2.04</v>
      </c>
      <c r="K218" s="30">
        <f t="shared" ref="K218:K223" si="11">G218*J218</f>
        <v>0</v>
      </c>
    </row>
    <row r="219" spans="1:11" x14ac:dyDescent="0.2">
      <c r="A219" s="3"/>
      <c r="B219" s="9">
        <f>Tableau33[[#This Row],[Colonne1]]</f>
        <v>28435</v>
      </c>
      <c r="C219" s="57" t="str">
        <f>Tableau33[[#This Row],[Colonne2]]</f>
        <v>filets de maqueraux au vin blanc et aromates</v>
      </c>
      <c r="D219" s="16">
        <f>Tableau33[[#This Row],[Colonne3]]</f>
        <v>118</v>
      </c>
      <c r="E219" s="16" t="str">
        <f>Tableau33[[#This Row],[Colonne4]]</f>
        <v>gr</v>
      </c>
      <c r="F219" s="16">
        <f>Tableau33[[#This Row],[Colonne5]]</f>
        <v>11</v>
      </c>
      <c r="G219" s="37"/>
      <c r="H219" s="17">
        <f>Tableau33[[#This Row],[Colonne7]]</f>
        <v>1.93</v>
      </c>
      <c r="I219" s="16">
        <f>Tableau33[[#This Row],[Colonne8]]</f>
        <v>5.5</v>
      </c>
      <c r="J219" s="17">
        <f>Tableau33[[#This Row],[Colonne9]]</f>
        <v>2.04</v>
      </c>
      <c r="K219" s="30">
        <f t="shared" si="11"/>
        <v>0</v>
      </c>
    </row>
    <row r="220" spans="1:11" x14ac:dyDescent="0.2">
      <c r="A220" s="3"/>
      <c r="B220" s="9">
        <f>Tableau33[[#This Row],[Colonne1]]</f>
        <v>26552</v>
      </c>
      <c r="C220" s="57" t="str">
        <f>Tableau33[[#This Row],[Colonne2]]</f>
        <v>Saumon au naturel</v>
      </c>
      <c r="D220" s="16">
        <f>Tableau33[[#This Row],[Colonne3]]</f>
        <v>93</v>
      </c>
      <c r="E220" s="16" t="str">
        <f>Tableau33[[#This Row],[Colonne4]]</f>
        <v>gr</v>
      </c>
      <c r="F220" s="16">
        <f>Tableau33[[#This Row],[Colonne5]]</f>
        <v>16</v>
      </c>
      <c r="G220" s="37"/>
      <c r="H220" s="17">
        <f>Tableau33[[#This Row],[Colonne7]]</f>
        <v>4.4800000000000004</v>
      </c>
      <c r="I220" s="16">
        <f>Tableau33[[#This Row],[Colonne8]]</f>
        <v>5.5</v>
      </c>
      <c r="J220" s="17">
        <f>Tableau33[[#This Row],[Colonne9]]</f>
        <v>4.7300000000000004</v>
      </c>
      <c r="K220" s="30">
        <f t="shared" si="11"/>
        <v>0</v>
      </c>
    </row>
    <row r="221" spans="1:11" x14ac:dyDescent="0.2">
      <c r="A221" s="3"/>
      <c r="B221" s="9">
        <f>Tableau33[[#This Row],[Colonne1]]</f>
        <v>30632</v>
      </c>
      <c r="C221" s="57" t="str">
        <f>Tableau33[[#This Row],[Colonne2]]</f>
        <v>Filet de truite aux trois huiles</v>
      </c>
      <c r="D221" s="16">
        <f>Tableau33[[#This Row],[Colonne3]]</f>
        <v>130</v>
      </c>
      <c r="E221" s="16" t="str">
        <f>Tableau33[[#This Row],[Colonne4]]</f>
        <v>gr</v>
      </c>
      <c r="F221" s="16">
        <f>Tableau33[[#This Row],[Colonne5]]</f>
        <v>13</v>
      </c>
      <c r="G221" s="37"/>
      <c r="H221" s="17">
        <f>Tableau33[[#This Row],[Colonne7]]</f>
        <v>3.95</v>
      </c>
      <c r="I221" s="16">
        <f>Tableau33[[#This Row],[Colonne8]]</f>
        <v>5.5</v>
      </c>
      <c r="J221" s="17">
        <f>Tableau33[[#This Row],[Colonne9]]</f>
        <v>4.17</v>
      </c>
      <c r="K221" s="30">
        <f t="shared" si="11"/>
        <v>0</v>
      </c>
    </row>
    <row r="222" spans="1:11" x14ac:dyDescent="0.2">
      <c r="A222" s="3"/>
      <c r="B222" s="9">
        <f>Tableau33[[#This Row],[Colonne1]]</f>
        <v>27280</v>
      </c>
      <c r="C222" s="57" t="str">
        <f>Tableau33[[#This Row],[Colonne2]]</f>
        <v>filets de sardines à la sauce citronnée</v>
      </c>
      <c r="D222" s="16">
        <f>Tableau33[[#This Row],[Colonne3]]</f>
        <v>90</v>
      </c>
      <c r="E222" s="16" t="str">
        <f>Tableau33[[#This Row],[Colonne4]]</f>
        <v>gr</v>
      </c>
      <c r="F222" s="16">
        <f>Tableau33[[#This Row],[Colonne5]]</f>
        <v>17</v>
      </c>
      <c r="G222" s="37"/>
      <c r="H222" s="17">
        <f>Tableau33[[#This Row],[Colonne7]]</f>
        <v>2.2200000000000002</v>
      </c>
      <c r="I222" s="16">
        <f>Tableau33[[#This Row],[Colonne8]]</f>
        <v>5.5</v>
      </c>
      <c r="J222" s="17">
        <f>Tableau33[[#This Row],[Colonne9]]</f>
        <v>2.34</v>
      </c>
      <c r="K222" s="30">
        <f t="shared" si="11"/>
        <v>0</v>
      </c>
    </row>
    <row r="223" spans="1:11" x14ac:dyDescent="0.2">
      <c r="A223" s="3"/>
      <c r="B223" s="9">
        <f>Tableau33[[#This Row],[Colonne1]]</f>
        <v>25325</v>
      </c>
      <c r="C223" s="57" t="str">
        <f>Tableau33[[#This Row],[Colonne2]]</f>
        <v>filets de sardines à l'huile d'olive</v>
      </c>
      <c r="D223" s="16">
        <f>Tableau33[[#This Row],[Colonne3]]</f>
        <v>100</v>
      </c>
      <c r="E223" s="16" t="str">
        <f>Tableau33[[#This Row],[Colonne4]]</f>
        <v>gr</v>
      </c>
      <c r="F223" s="16">
        <f>Tableau33[[#This Row],[Colonne5]]</f>
        <v>17</v>
      </c>
      <c r="G223" s="37"/>
      <c r="H223" s="17">
        <f>Tableau33[[#This Row],[Colonne7]]</f>
        <v>2.2200000000000002</v>
      </c>
      <c r="I223" s="16">
        <f>Tableau33[[#This Row],[Colonne8]]</f>
        <v>5.5</v>
      </c>
      <c r="J223" s="17">
        <f>Tableau33[[#This Row],[Colonne9]]</f>
        <v>2.34</v>
      </c>
      <c r="K223" s="30">
        <f t="shared" si="11"/>
        <v>0</v>
      </c>
    </row>
    <row r="224" spans="1:11" x14ac:dyDescent="0.2">
      <c r="A224" s="3"/>
      <c r="B224" s="4"/>
      <c r="C224" s="56"/>
      <c r="D224" s="25">
        <f>Tableau33[[#This Row],[Colonne3]]</f>
        <v>0</v>
      </c>
      <c r="G224" s="39"/>
      <c r="H224" s="26"/>
      <c r="J224" s="27" t="s">
        <v>13</v>
      </c>
      <c r="K224" s="26">
        <f>SUM(K218:K223)</f>
        <v>0</v>
      </c>
    </row>
    <row r="225" spans="1:11" x14ac:dyDescent="0.2">
      <c r="A225" s="3"/>
      <c r="B225" s="23" t="s">
        <v>200</v>
      </c>
      <c r="C225" s="56"/>
      <c r="D225" s="25">
        <f>Tableau33[[#This Row],[Colonne3]]</f>
        <v>0</v>
      </c>
      <c r="G225" s="39"/>
      <c r="H225" s="26"/>
      <c r="J225" s="26"/>
      <c r="K225" s="26"/>
    </row>
    <row r="226" spans="1:11" x14ac:dyDescent="0.2">
      <c r="A226" s="3"/>
      <c r="B226" s="9">
        <f>Tableau33[[#This Row],[Colonne1]]</f>
        <v>29187</v>
      </c>
      <c r="C226" s="57" t="str">
        <f>Tableau33[[#This Row],[Colonne2]]</f>
        <v>Bâtonnets d'oreille</v>
      </c>
      <c r="D226" s="16">
        <f>Tableau33[[#This Row],[Colonne3]]</f>
        <v>200</v>
      </c>
      <c r="E226" s="16" t="str">
        <f>Tableau33[[#This Row],[Colonne4]]</f>
        <v>Pièces</v>
      </c>
      <c r="F226" s="16">
        <f>Tableau33[[#This Row],[Colonne5]]</f>
        <v>12</v>
      </c>
      <c r="G226" s="37"/>
      <c r="H226" s="17">
        <f>Tableau33[[#This Row],[Colonne7]]</f>
        <v>1.48</v>
      </c>
      <c r="I226" s="16">
        <f>Tableau33[[#This Row],[Colonne8]]</f>
        <v>20</v>
      </c>
      <c r="J226" s="17">
        <f>Tableau33[[#This Row],[Colonne9]]</f>
        <v>1.78</v>
      </c>
      <c r="K226" s="30">
        <f t="shared" ref="K226:K244" si="12">G226*J226</f>
        <v>0</v>
      </c>
    </row>
    <row r="227" spans="1:11" x14ac:dyDescent="0.2">
      <c r="A227" s="3"/>
      <c r="B227" s="9">
        <f>Tableau33[[#This Row],[Colonne1]]</f>
        <v>32832</v>
      </c>
      <c r="C227" s="57" t="str">
        <f>Tableau33[[#This Row],[Colonne2]]</f>
        <v>Savon vert de Marseille (sans huile de palme)</v>
      </c>
      <c r="D227" s="16">
        <f>Tableau33[[#This Row],[Colonne3]]</f>
        <v>300</v>
      </c>
      <c r="E227" s="16" t="str">
        <f>Tableau33[[#This Row],[Colonne4]]</f>
        <v>gr</v>
      </c>
      <c r="F227" s="16">
        <f>Tableau33[[#This Row],[Colonne5]]</f>
        <v>10</v>
      </c>
      <c r="G227" s="37"/>
      <c r="H227" s="17">
        <f>Tableau33[[#This Row],[Colonne7]]</f>
        <v>1.68</v>
      </c>
      <c r="I227" s="16">
        <f>Tableau33[[#This Row],[Colonne8]]</f>
        <v>20</v>
      </c>
      <c r="J227" s="17">
        <f>Tableau33[[#This Row],[Colonne9]]</f>
        <v>2.02</v>
      </c>
      <c r="K227" s="30">
        <f t="shared" si="12"/>
        <v>0</v>
      </c>
    </row>
    <row r="228" spans="1:11" x14ac:dyDescent="0.2">
      <c r="A228" s="3"/>
      <c r="B228" s="9">
        <f>Tableau33[[#This Row],[Colonne1]]</f>
        <v>30991</v>
      </c>
      <c r="C228" s="57" t="str">
        <f>Tableau33[[#This Row],[Colonne2]]</f>
        <v>Shampooing douche argile verveine</v>
      </c>
      <c r="D228" s="16">
        <f>Tableau33[[#This Row],[Colonne3]]</f>
        <v>1</v>
      </c>
      <c r="E228" s="16" t="str">
        <f>Tableau33[[#This Row],[Colonne4]]</f>
        <v>l</v>
      </c>
      <c r="F228" s="16">
        <f>Tableau33[[#This Row],[Colonne5]]</f>
        <v>6</v>
      </c>
      <c r="G228" s="37"/>
      <c r="H228" s="17">
        <f>Tableau33[[#This Row],[Colonne7]]</f>
        <v>6.73</v>
      </c>
      <c r="I228" s="16">
        <f>Tableau33[[#This Row],[Colonne8]]</f>
        <v>20</v>
      </c>
      <c r="J228" s="17">
        <f>Tableau33[[#This Row],[Colonne9]]</f>
        <v>8.08</v>
      </c>
      <c r="K228" s="30">
        <f t="shared" si="12"/>
        <v>0</v>
      </c>
    </row>
    <row r="229" spans="1:11" x14ac:dyDescent="0.2">
      <c r="A229" s="3"/>
      <c r="B229" s="9">
        <f>Tableau33[[#This Row],[Colonne1]]</f>
        <v>24171</v>
      </c>
      <c r="C229" s="57" t="str">
        <f>Tableau33[[#This Row],[Colonne2]]</f>
        <v>shampooing douche miel pamplemousse</v>
      </c>
      <c r="D229" s="16">
        <f>Tableau33[[#This Row],[Colonne3]]</f>
        <v>1</v>
      </c>
      <c r="E229" s="16" t="str">
        <f>Tableau33[[#This Row],[Colonne4]]</f>
        <v>l</v>
      </c>
      <c r="F229" s="16">
        <f>Tableau33[[#This Row],[Colonne5]]</f>
        <v>6</v>
      </c>
      <c r="G229" s="37"/>
      <c r="H229" s="17">
        <f>Tableau33[[#This Row],[Colonne7]]</f>
        <v>6.73</v>
      </c>
      <c r="I229" s="16">
        <f>Tableau33[[#This Row],[Colonne8]]</f>
        <v>20</v>
      </c>
      <c r="J229" s="17">
        <f>Tableau33[[#This Row],[Colonne9]]</f>
        <v>8.08</v>
      </c>
      <c r="K229" s="30">
        <f t="shared" si="12"/>
        <v>0</v>
      </c>
    </row>
    <row r="230" spans="1:11" x14ac:dyDescent="0.2">
      <c r="A230" s="3"/>
      <c r="B230" s="9">
        <f>Tableau33[[#This Row],[Colonne1]]</f>
        <v>21463</v>
      </c>
      <c r="C230" s="57" t="str">
        <f>Tableau33[[#This Row],[Colonne2]]</f>
        <v>shampooing douche olive lavandin</v>
      </c>
      <c r="D230" s="16">
        <f>Tableau33[[#This Row],[Colonne3]]</f>
        <v>1</v>
      </c>
      <c r="E230" s="16" t="str">
        <f>Tableau33[[#This Row],[Colonne4]]</f>
        <v>l</v>
      </c>
      <c r="F230" s="16">
        <f>Tableau33[[#This Row],[Colonne5]]</f>
        <v>6</v>
      </c>
      <c r="G230" s="37"/>
      <c r="H230" s="17">
        <f>Tableau33[[#This Row],[Colonne7]]</f>
        <v>6.73</v>
      </c>
      <c r="I230" s="16">
        <f>Tableau33[[#This Row],[Colonne8]]</f>
        <v>20</v>
      </c>
      <c r="J230" s="17">
        <f>Tableau33[[#This Row],[Colonne9]]</f>
        <v>8.08</v>
      </c>
      <c r="K230" s="30">
        <f t="shared" si="12"/>
        <v>0</v>
      </c>
    </row>
    <row r="231" spans="1:11" x14ac:dyDescent="0.2">
      <c r="A231" s="3"/>
      <c r="B231" s="9">
        <f>Tableau33[[#This Row],[Colonne1]]</f>
        <v>20707</v>
      </c>
      <c r="C231" s="57" t="str">
        <f>Tableau33[[#This Row],[Colonne2]]</f>
        <v>savon main lavande</v>
      </c>
      <c r="D231" s="16">
        <f>Tableau33[[#This Row],[Colonne3]]</f>
        <v>1</v>
      </c>
      <c r="E231" s="16" t="str">
        <f>Tableau33[[#This Row],[Colonne4]]</f>
        <v>l</v>
      </c>
      <c r="F231" s="16">
        <f>Tableau33[[#This Row],[Colonne5]]</f>
        <v>6</v>
      </c>
      <c r="G231" s="37"/>
      <c r="H231" s="17">
        <f>Tableau33[[#This Row],[Colonne7]]</f>
        <v>6.09</v>
      </c>
      <c r="I231" s="16">
        <f>Tableau33[[#This Row],[Colonne8]]</f>
        <v>20</v>
      </c>
      <c r="J231" s="17">
        <f>Tableau33[[#This Row],[Colonne9]]</f>
        <v>7.31</v>
      </c>
      <c r="K231" s="30">
        <f t="shared" si="12"/>
        <v>0</v>
      </c>
    </row>
    <row r="232" spans="1:11" x14ac:dyDescent="0.2">
      <c r="A232" s="3"/>
      <c r="B232" s="9">
        <f>Tableau33[[#This Row],[Colonne1]]</f>
        <v>33161</v>
      </c>
      <c r="C232" s="57" t="str">
        <f>Tableau33[[#This Row],[Colonne2]]</f>
        <v>Extrait de pépin de pamplemousse</v>
      </c>
      <c r="D232" s="16">
        <f>Tableau33[[#This Row],[Colonne3]]</f>
        <v>50</v>
      </c>
      <c r="E232" s="16" t="str">
        <f>Tableau33[[#This Row],[Colonne4]]</f>
        <v>ml</v>
      </c>
      <c r="F232" s="16">
        <f>Tableau33[[#This Row],[Colonne5]]</f>
        <v>1</v>
      </c>
      <c r="G232" s="37"/>
      <c r="H232" s="17">
        <f>Tableau33[[#This Row],[Colonne7]]</f>
        <v>7.37</v>
      </c>
      <c r="I232" s="16">
        <f>Tableau33[[#This Row],[Colonne8]]</f>
        <v>5.5</v>
      </c>
      <c r="J232" s="17">
        <f>Tableau33[[#This Row],[Colonne9]]</f>
        <v>7.78</v>
      </c>
      <c r="K232" s="30">
        <f t="shared" si="12"/>
        <v>0</v>
      </c>
    </row>
    <row r="233" spans="1:11" x14ac:dyDescent="0.2">
      <c r="A233" s="3"/>
      <c r="B233" s="9">
        <f>Tableau33[[#This Row],[Colonne1]]</f>
        <v>25817</v>
      </c>
      <c r="C233" s="57" t="str">
        <f>Tableau33[[#This Row],[Colonne2]]</f>
        <v>Savon vert d'Alep</v>
      </c>
      <c r="D233" s="16">
        <f>Tableau33[[#This Row],[Colonne3]]</f>
        <v>200</v>
      </c>
      <c r="E233" s="16" t="str">
        <f>Tableau33[[#This Row],[Colonne4]]</f>
        <v>gr</v>
      </c>
      <c r="F233" s="16">
        <f>Tableau33[[#This Row],[Colonne5]]</f>
        <v>12</v>
      </c>
      <c r="G233" s="37"/>
      <c r="H233" s="17">
        <f>Tableau33[[#This Row],[Colonne7]]</f>
        <v>4.0199999999999996</v>
      </c>
      <c r="I233" s="16">
        <f>Tableau33[[#This Row],[Colonne8]]</f>
        <v>20</v>
      </c>
      <c r="J233" s="17">
        <f>Tableau33[[#This Row],[Colonne9]]</f>
        <v>4.82</v>
      </c>
      <c r="K233" s="30">
        <f t="shared" si="12"/>
        <v>0</v>
      </c>
    </row>
    <row r="234" spans="1:11" x14ac:dyDescent="0.2">
      <c r="A234" s="3"/>
      <c r="B234" s="9">
        <f>Tableau33[[#This Row],[Colonne1]]</f>
        <v>22276</v>
      </c>
      <c r="C234" s="57" t="str">
        <f>Tableau33[[#This Row],[Colonne2]]</f>
        <v>Dentifrice enfants à la fraise</v>
      </c>
      <c r="D234" s="16">
        <f>Tableau33[[#This Row],[Colonne3]]</f>
        <v>75</v>
      </c>
      <c r="E234" s="16" t="str">
        <f>Tableau33[[#This Row],[Colonne4]]</f>
        <v>ml</v>
      </c>
      <c r="F234" s="16">
        <f>Tableau33[[#This Row],[Colonne5]]</f>
        <v>12</v>
      </c>
      <c r="G234" s="37"/>
      <c r="H234" s="17">
        <f>Tableau33[[#This Row],[Colonne7]]</f>
        <v>3.65</v>
      </c>
      <c r="I234" s="16">
        <f>Tableau33[[#This Row],[Colonne8]]</f>
        <v>20</v>
      </c>
      <c r="J234" s="17">
        <f>Tableau33[[#This Row],[Colonne9]]</f>
        <v>4.38</v>
      </c>
      <c r="K234" s="30">
        <f t="shared" si="12"/>
        <v>0</v>
      </c>
    </row>
    <row r="235" spans="1:11" x14ac:dyDescent="0.2">
      <c r="A235" s="3"/>
      <c r="B235" s="9">
        <f>Tableau33[[#This Row],[Colonne1]]</f>
        <v>29001</v>
      </c>
      <c r="C235" s="57" t="str">
        <f>Tableau33[[#This Row],[Colonne2]]</f>
        <v>brosse à dents naturel mi-dure</v>
      </c>
      <c r="D235" s="16">
        <f>Tableau33[[#This Row],[Colonne3]]</f>
        <v>1</v>
      </c>
      <c r="E235" s="16" t="str">
        <f>Tableau33[[#This Row],[Colonne4]]</f>
        <v>Pièce</v>
      </c>
      <c r="F235" s="16">
        <f>Tableau33[[#This Row],[Colonne5]]</f>
        <v>6</v>
      </c>
      <c r="G235" s="37"/>
      <c r="H235" s="17">
        <f>Tableau33[[#This Row],[Colonne7]]</f>
        <v>1.21</v>
      </c>
      <c r="I235" s="16">
        <f>Tableau33[[#This Row],[Colonne8]]</f>
        <v>20</v>
      </c>
      <c r="J235" s="17">
        <f>Tableau33[[#This Row],[Colonne9]]</f>
        <v>1.45</v>
      </c>
      <c r="K235" s="30">
        <f t="shared" si="12"/>
        <v>0</v>
      </c>
    </row>
    <row r="236" spans="1:11" x14ac:dyDescent="0.2">
      <c r="A236" s="3"/>
      <c r="B236" s="9">
        <f>Tableau33[[#This Row],[Colonne1]]</f>
        <v>29007</v>
      </c>
      <c r="C236" s="57" t="str">
        <f>Tableau33[[#This Row],[Colonne2]]</f>
        <v>brosse à dents naturel mi-dure (3 têtes) - Recharge</v>
      </c>
      <c r="D236" s="16">
        <f>Tableau33[[#This Row],[Colonne3]]</f>
        <v>1</v>
      </c>
      <c r="E236" s="16" t="str">
        <f>Tableau33[[#This Row],[Colonne4]]</f>
        <v>Pièce</v>
      </c>
      <c r="F236" s="16">
        <f>Tableau33[[#This Row],[Colonne5]]</f>
        <v>6</v>
      </c>
      <c r="G236" s="37"/>
      <c r="H236" s="17">
        <f>Tableau33[[#This Row],[Colonne7]]</f>
        <v>1.7</v>
      </c>
      <c r="I236" s="16">
        <f>Tableau33[[#This Row],[Colonne8]]</f>
        <v>20</v>
      </c>
      <c r="J236" s="17">
        <f>Tableau33[[#This Row],[Colonne9]]</f>
        <v>2.04</v>
      </c>
      <c r="K236" s="30">
        <f t="shared" si="12"/>
        <v>0</v>
      </c>
    </row>
    <row r="237" spans="1:11" x14ac:dyDescent="0.2">
      <c r="A237" s="3"/>
      <c r="B237" s="9">
        <f>Tableau33[[#This Row],[Colonne1]]</f>
        <v>29002</v>
      </c>
      <c r="C237" s="57" t="str">
        <f>Tableau33[[#This Row],[Colonne2]]</f>
        <v>brosse à dents naturel souple</v>
      </c>
      <c r="D237" s="16">
        <f>Tableau33[[#This Row],[Colonne3]]</f>
        <v>1</v>
      </c>
      <c r="E237" s="16" t="str">
        <f>Tableau33[[#This Row],[Colonne4]]</f>
        <v>Pièce</v>
      </c>
      <c r="F237" s="16">
        <f>Tableau33[[#This Row],[Colonne5]]</f>
        <v>6</v>
      </c>
      <c r="G237" s="37"/>
      <c r="H237" s="17">
        <f>Tableau33[[#This Row],[Colonne7]]</f>
        <v>1.21</v>
      </c>
      <c r="I237" s="16">
        <f>Tableau33[[#This Row],[Colonne8]]</f>
        <v>20</v>
      </c>
      <c r="J237" s="17">
        <f>Tableau33[[#This Row],[Colonne9]]</f>
        <v>1.45</v>
      </c>
      <c r="K237" s="30">
        <f t="shared" si="12"/>
        <v>0</v>
      </c>
    </row>
    <row r="238" spans="1:11" x14ac:dyDescent="0.2">
      <c r="A238" s="3"/>
      <c r="B238" s="9">
        <f>Tableau33[[#This Row],[Colonne1]]</f>
        <v>29008</v>
      </c>
      <c r="C238" s="57" t="str">
        <f>Tableau33[[#This Row],[Colonne2]]</f>
        <v>brosse à dents naturel souple (3 têtes) - Recharge</v>
      </c>
      <c r="D238" s="16">
        <f>Tableau33[[#This Row],[Colonne3]]</f>
        <v>1</v>
      </c>
      <c r="E238" s="16" t="str">
        <f>Tableau33[[#This Row],[Colonne4]]</f>
        <v>Pièce</v>
      </c>
      <c r="F238" s="16">
        <f>Tableau33[[#This Row],[Colonne5]]</f>
        <v>6</v>
      </c>
      <c r="G238" s="37"/>
      <c r="H238" s="17">
        <f>Tableau33[[#This Row],[Colonne7]]</f>
        <v>1.7</v>
      </c>
      <c r="I238" s="16">
        <f>Tableau33[[#This Row],[Colonne8]]</f>
        <v>20</v>
      </c>
      <c r="J238" s="17">
        <f>Tableau33[[#This Row],[Colonne9]]</f>
        <v>2.04</v>
      </c>
      <c r="K238" s="30">
        <f t="shared" si="12"/>
        <v>0</v>
      </c>
    </row>
    <row r="239" spans="1:11" x14ac:dyDescent="0.2">
      <c r="A239" s="3"/>
      <c r="B239" s="9">
        <f>Tableau33[[#This Row],[Colonne1]]</f>
        <v>31335</v>
      </c>
      <c r="C239" s="57" t="str">
        <f>Tableau33[[#This Row],[Colonne2]]</f>
        <v>brosse à dents nylon médium-soft junior</v>
      </c>
      <c r="D239" s="16">
        <f>Tableau33[[#This Row],[Colonne3]]</f>
        <v>1</v>
      </c>
      <c r="E239" s="16" t="str">
        <f>Tableau33[[#This Row],[Colonne4]]</f>
        <v>Pièce</v>
      </c>
      <c r="F239" s="16">
        <f>Tableau33[[#This Row],[Colonne5]]</f>
        <v>6</v>
      </c>
      <c r="G239" s="37"/>
      <c r="H239" s="17">
        <f>Tableau33[[#This Row],[Colonne7]]</f>
        <v>1.04</v>
      </c>
      <c r="I239" s="16">
        <f>Tableau33[[#This Row],[Colonne8]]</f>
        <v>20</v>
      </c>
      <c r="J239" s="17">
        <f>Tableau33[[#This Row],[Colonne9]]</f>
        <v>1.25</v>
      </c>
      <c r="K239" s="30">
        <f t="shared" si="12"/>
        <v>0</v>
      </c>
    </row>
    <row r="240" spans="1:11" x14ac:dyDescent="0.2">
      <c r="A240" s="3"/>
      <c r="B240" s="9">
        <f>Tableau33[[#This Row],[Colonne1]]</f>
        <v>31449</v>
      </c>
      <c r="C240" s="57" t="str">
        <f>Tableau33[[#This Row],[Colonne2]]</f>
        <v>brosse à dents nylon médium-soft junior - Recharge</v>
      </c>
      <c r="D240" s="16">
        <f>Tableau33[[#This Row],[Colonne3]]</f>
        <v>1</v>
      </c>
      <c r="E240" s="16" t="str">
        <f>Tableau33[[#This Row],[Colonne4]]</f>
        <v>Pièce</v>
      </c>
      <c r="F240" s="16">
        <f>Tableau33[[#This Row],[Colonne5]]</f>
        <v>6</v>
      </c>
      <c r="G240" s="37"/>
      <c r="H240" s="17">
        <f>Tableau33[[#This Row],[Colonne7]]</f>
        <v>1.42</v>
      </c>
      <c r="I240" s="16">
        <f>Tableau33[[#This Row],[Colonne8]]</f>
        <v>20</v>
      </c>
      <c r="J240" s="17">
        <f>Tableau33[[#This Row],[Colonne9]]</f>
        <v>1.7</v>
      </c>
      <c r="K240" s="30">
        <f t="shared" si="12"/>
        <v>0</v>
      </c>
    </row>
    <row r="241" spans="1:11" x14ac:dyDescent="0.2">
      <c r="A241" s="3"/>
      <c r="B241" s="9">
        <f>Tableau33[[#This Row],[Colonne1]]</f>
        <v>29003</v>
      </c>
      <c r="C241" s="57" t="str">
        <f>Tableau33[[#This Row],[Colonne2]]</f>
        <v>brosse à dents nylon mi-dure</v>
      </c>
      <c r="D241" s="16">
        <f>Tableau33[[#This Row],[Colonne3]]</f>
        <v>1</v>
      </c>
      <c r="E241" s="16" t="str">
        <f>Tableau33[[#This Row],[Colonne4]]</f>
        <v>Pièce</v>
      </c>
      <c r="F241" s="16">
        <f>Tableau33[[#This Row],[Colonne5]]</f>
        <v>6</v>
      </c>
      <c r="G241" s="37"/>
      <c r="H241" s="17">
        <f>Tableau33[[#This Row],[Colonne7]]</f>
        <v>1.17</v>
      </c>
      <c r="I241" s="16">
        <f>Tableau33[[#This Row],[Colonne8]]</f>
        <v>20</v>
      </c>
      <c r="J241" s="17">
        <f>Tableau33[[#This Row],[Colonne9]]</f>
        <v>1.4</v>
      </c>
      <c r="K241" s="30">
        <f t="shared" si="12"/>
        <v>0</v>
      </c>
    </row>
    <row r="242" spans="1:11" x14ac:dyDescent="0.2">
      <c r="A242" s="3"/>
      <c r="B242" s="9">
        <f>Tableau33[[#This Row],[Colonne1]]</f>
        <v>29009</v>
      </c>
      <c r="C242" s="57" t="str">
        <f>Tableau33[[#This Row],[Colonne2]]</f>
        <v>brosse à dents nylon mi-dure - Recharge</v>
      </c>
      <c r="D242" s="16">
        <f>Tableau33[[#This Row],[Colonne3]]</f>
        <v>1</v>
      </c>
      <c r="E242" s="16" t="str">
        <f>Tableau33[[#This Row],[Colonne4]]</f>
        <v>Pièce</v>
      </c>
      <c r="F242" s="16">
        <f>Tableau33[[#This Row],[Colonne5]]</f>
        <v>6</v>
      </c>
      <c r="G242" s="37"/>
      <c r="H242" s="17">
        <f>Tableau33[[#This Row],[Colonne7]]</f>
        <v>1.5</v>
      </c>
      <c r="I242" s="16">
        <f>Tableau33[[#This Row],[Colonne8]]</f>
        <v>20</v>
      </c>
      <c r="J242" s="17">
        <f>Tableau33[[#This Row],[Colonne9]]</f>
        <v>1.8</v>
      </c>
      <c r="K242" s="30">
        <f t="shared" si="12"/>
        <v>0</v>
      </c>
    </row>
    <row r="243" spans="1:11" x14ac:dyDescent="0.2">
      <c r="A243" s="3"/>
      <c r="B243" s="9">
        <f>Tableau33[[#This Row],[Colonne1]]</f>
        <v>29005</v>
      </c>
      <c r="C243" s="57" t="str">
        <f>Tableau33[[#This Row],[Colonne2]]</f>
        <v>brosse à dents nylon souple</v>
      </c>
      <c r="D243" s="16">
        <f>Tableau33[[#This Row],[Colonne3]]</f>
        <v>1</v>
      </c>
      <c r="E243" s="16" t="str">
        <f>Tableau33[[#This Row],[Colonne4]]</f>
        <v>Pièce</v>
      </c>
      <c r="F243" s="16">
        <f>Tableau33[[#This Row],[Colonne5]]</f>
        <v>6</v>
      </c>
      <c r="G243" s="37"/>
      <c r="H243" s="17">
        <f>Tableau33[[#This Row],[Colonne7]]</f>
        <v>1.17</v>
      </c>
      <c r="I243" s="16">
        <f>Tableau33[[#This Row],[Colonne8]]</f>
        <v>20</v>
      </c>
      <c r="J243" s="17">
        <f>Tableau33[[#This Row],[Colonne9]]</f>
        <v>1.4</v>
      </c>
      <c r="K243" s="30">
        <f t="shared" si="12"/>
        <v>0</v>
      </c>
    </row>
    <row r="244" spans="1:11" x14ac:dyDescent="0.2">
      <c r="A244" s="3"/>
      <c r="B244" s="9">
        <f>Tableau33[[#This Row],[Colonne1]]</f>
        <v>29010</v>
      </c>
      <c r="C244" s="57" t="str">
        <f>Tableau33[[#This Row],[Colonne2]]</f>
        <v>brosse à dents nylon souple - Recharge</v>
      </c>
      <c r="D244" s="16">
        <f>Tableau33[[#This Row],[Colonne3]]</f>
        <v>1</v>
      </c>
      <c r="E244" s="16" t="str">
        <f>Tableau33[[#This Row],[Colonne4]]</f>
        <v>Pièce</v>
      </c>
      <c r="F244" s="16">
        <f>Tableau33[[#This Row],[Colonne5]]</f>
        <v>6</v>
      </c>
      <c r="G244" s="37"/>
      <c r="H244" s="17">
        <f>Tableau33[[#This Row],[Colonne7]]</f>
        <v>1.5</v>
      </c>
      <c r="I244" s="16">
        <f>Tableau33[[#This Row],[Colonne8]]</f>
        <v>20</v>
      </c>
      <c r="J244" s="17">
        <f>Tableau33[[#This Row],[Colonne9]]</f>
        <v>1.8</v>
      </c>
      <c r="K244" s="30">
        <f t="shared" si="12"/>
        <v>0</v>
      </c>
    </row>
    <row r="245" spans="1:11" x14ac:dyDescent="0.2">
      <c r="A245" s="3"/>
      <c r="B245" s="4"/>
      <c r="C245" s="56"/>
      <c r="D245" s="25">
        <f>Tableau33[[#This Row],[Colonne3]]</f>
        <v>0</v>
      </c>
      <c r="G245" s="39"/>
      <c r="H245" s="26"/>
      <c r="J245" s="27" t="s">
        <v>13</v>
      </c>
      <c r="K245" s="26">
        <f>SUM(K226:K243)</f>
        <v>0</v>
      </c>
    </row>
    <row r="246" spans="1:11" x14ac:dyDescent="0.2">
      <c r="A246" s="3"/>
      <c r="B246" s="23" t="s">
        <v>222</v>
      </c>
      <c r="C246" s="56"/>
      <c r="D246" s="25">
        <f>Tableau33[[#This Row],[Colonne3]]</f>
        <v>0</v>
      </c>
      <c r="G246" s="39"/>
      <c r="H246" s="26"/>
      <c r="J246" s="26"/>
      <c r="K246" s="26"/>
    </row>
    <row r="247" spans="1:11" x14ac:dyDescent="0.2">
      <c r="A247" s="3"/>
      <c r="B247" s="9">
        <f>Tableau33[[#This Row],[Colonne1]]</f>
        <v>30094</v>
      </c>
      <c r="C247" s="57" t="str">
        <f>Tableau33[[#This Row],[Colonne2]]</f>
        <v>Rouleaux papier toilette éco naturel</v>
      </c>
      <c r="D247" s="16">
        <f>Tableau33[[#This Row],[Colonne3]]</f>
        <v>12</v>
      </c>
      <c r="E247" s="16" t="str">
        <f>Tableau33[[#This Row],[Colonne4]]</f>
        <v>Roul.</v>
      </c>
      <c r="F247" s="16">
        <f>Tableau33[[#This Row],[Colonne5]]</f>
        <v>8</v>
      </c>
      <c r="G247" s="37"/>
      <c r="H247" s="17">
        <f>Tableau33[[#This Row],[Colonne7]]</f>
        <v>2.17</v>
      </c>
      <c r="I247" s="16">
        <f>Tableau33[[#This Row],[Colonne8]]</f>
        <v>20</v>
      </c>
      <c r="J247" s="17">
        <f>Tableau33[[#This Row],[Colonne9]]</f>
        <v>2.6</v>
      </c>
      <c r="K247" s="30">
        <f>G247*J247</f>
        <v>0</v>
      </c>
    </row>
    <row r="248" spans="1:11" x14ac:dyDescent="0.2">
      <c r="A248" s="3"/>
      <c r="B248" s="9">
        <f>Tableau33[[#This Row],[Colonne1]]</f>
        <v>28483</v>
      </c>
      <c r="C248" s="57" t="str">
        <f>Tableau33[[#This Row],[Colonne2]]</f>
        <v>rouleaux papier essuie-tout</v>
      </c>
      <c r="D248" s="16">
        <f>Tableau33[[#This Row],[Colonne3]]</f>
        <v>2</v>
      </c>
      <c r="E248" s="16" t="str">
        <f>Tableau33[[#This Row],[Colonne4]]</f>
        <v>Roul.</v>
      </c>
      <c r="F248" s="16">
        <f>Tableau33[[#This Row],[Colonne5]]</f>
        <v>12</v>
      </c>
      <c r="G248" s="37"/>
      <c r="H248" s="17">
        <f>Tableau33[[#This Row],[Colonne7]]</f>
        <v>0.72</v>
      </c>
      <c r="I248" s="16">
        <f>Tableau33[[#This Row],[Colonne8]]</f>
        <v>20</v>
      </c>
      <c r="J248" s="17">
        <f>Tableau33[[#This Row],[Colonne9]]</f>
        <v>0.86</v>
      </c>
      <c r="K248" s="30">
        <f>G248*J248</f>
        <v>0</v>
      </c>
    </row>
    <row r="249" spans="1:11" x14ac:dyDescent="0.2">
      <c r="A249" s="3"/>
      <c r="B249" s="4"/>
      <c r="C249" s="56"/>
      <c r="D249" s="25">
        <f>Tableau33[[#This Row],[Colonne3]]</f>
        <v>0</v>
      </c>
      <c r="G249" s="39"/>
      <c r="H249" s="26"/>
      <c r="J249" s="27" t="s">
        <v>13</v>
      </c>
      <c r="K249" s="26">
        <f>SUM(K247:K248)</f>
        <v>0</v>
      </c>
    </row>
    <row r="250" spans="1:11" x14ac:dyDescent="0.2">
      <c r="A250" s="3"/>
      <c r="B250" s="23" t="s">
        <v>226</v>
      </c>
      <c r="C250" s="56"/>
      <c r="D250" s="25">
        <f>Tableau33[[#This Row],[Colonne3]]</f>
        <v>0</v>
      </c>
      <c r="G250" s="39"/>
      <c r="H250" s="26"/>
      <c r="J250" s="26"/>
      <c r="K250" s="26"/>
    </row>
    <row r="251" spans="1:11" x14ac:dyDescent="0.2">
      <c r="A251" s="3"/>
      <c r="B251" s="9">
        <f>Tableau33[[#This Row],[Colonne1]]</f>
        <v>33254</v>
      </c>
      <c r="C251" s="57" t="str">
        <f>Tableau33[[#This Row],[Colonne2]]</f>
        <v>Lessive liquide délicate</v>
      </c>
      <c r="D251" s="16">
        <f>Tableau33[[#This Row],[Colonne3]]</f>
        <v>5</v>
      </c>
      <c r="E251" s="16" t="str">
        <f>Tableau33[[#This Row],[Colonne4]]</f>
        <v>l</v>
      </c>
      <c r="F251" s="16">
        <f>Tableau33[[#This Row],[Colonne5]]</f>
        <v>4</v>
      </c>
      <c r="G251" s="37"/>
      <c r="H251" s="17">
        <f>Tableau33[[#This Row],[Colonne7]]</f>
        <v>14.86</v>
      </c>
      <c r="I251" s="16">
        <f>Tableau33[[#This Row],[Colonne8]]</f>
        <v>20</v>
      </c>
      <c r="J251" s="17">
        <f>Tableau33[[#This Row],[Colonne9]]</f>
        <v>17.829999999999998</v>
      </c>
      <c r="K251" s="30">
        <f t="shared" ref="K251:K263" si="13">G251*J251</f>
        <v>0</v>
      </c>
    </row>
    <row r="252" spans="1:11" x14ac:dyDescent="0.2">
      <c r="A252" s="3"/>
      <c r="B252" s="9">
        <f>Tableau33[[#This Row],[Colonne1]]</f>
        <v>31272</v>
      </c>
      <c r="C252" s="57" t="str">
        <f>Tableau33[[#This Row],[Colonne2]]</f>
        <v>Lessive poudre universelle</v>
      </c>
      <c r="D252" s="16">
        <f>Tableau33[[#This Row],[Colonne3]]</f>
        <v>3</v>
      </c>
      <c r="E252" s="16" t="str">
        <f>Tableau33[[#This Row],[Colonne4]]</f>
        <v>kg</v>
      </c>
      <c r="F252" s="16">
        <f>Tableau33[[#This Row],[Colonne5]]</f>
        <v>3</v>
      </c>
      <c r="G252" s="37"/>
      <c r="H252" s="17">
        <f>Tableau33[[#This Row],[Colonne7]]</f>
        <v>15.78</v>
      </c>
      <c r="I252" s="16">
        <f>Tableau33[[#This Row],[Colonne8]]</f>
        <v>20</v>
      </c>
      <c r="J252" s="17">
        <f>Tableau33[[#This Row],[Colonne9]]</f>
        <v>18.940000000000001</v>
      </c>
      <c r="K252" s="30">
        <f t="shared" si="13"/>
        <v>0</v>
      </c>
    </row>
    <row r="253" spans="1:11" x14ac:dyDescent="0.2">
      <c r="A253" s="3"/>
      <c r="B253" s="9">
        <f>Tableau33[[#This Row],[Colonne1]]</f>
        <v>33256</v>
      </c>
      <c r="C253" s="57" t="str">
        <f>Tableau33[[#This Row],[Colonne2]]</f>
        <v>Lessive liquide</v>
      </c>
      <c r="D253" s="16">
        <f>Tableau33[[#This Row],[Colonne3]]</f>
        <v>5</v>
      </c>
      <c r="E253" s="16" t="str">
        <f>Tableau33[[#This Row],[Colonne4]]</f>
        <v>l</v>
      </c>
      <c r="F253" s="16">
        <f>Tableau33[[#This Row],[Colonne5]]</f>
        <v>4</v>
      </c>
      <c r="G253" s="37"/>
      <c r="H253" s="17">
        <f>Tableau33[[#This Row],[Colonne7]]</f>
        <v>15.89</v>
      </c>
      <c r="I253" s="16">
        <f>Tableau33[[#This Row],[Colonne8]]</f>
        <v>20</v>
      </c>
      <c r="J253" s="17">
        <f>Tableau33[[#This Row],[Colonne9]]</f>
        <v>19.07</v>
      </c>
      <c r="K253" s="30">
        <f t="shared" si="13"/>
        <v>0</v>
      </c>
    </row>
    <row r="254" spans="1:11" x14ac:dyDescent="0.2">
      <c r="A254" s="3"/>
      <c r="B254" s="9">
        <f>Tableau33[[#This Row],[Colonne1]]</f>
        <v>20078</v>
      </c>
      <c r="C254" s="57" t="str">
        <f>Tableau33[[#This Row],[Colonne2]]</f>
        <v>Lessive poudre comp'active</v>
      </c>
      <c r="D254" s="16">
        <f>Tableau33[[#This Row],[Colonne3]]</f>
        <v>4</v>
      </c>
      <c r="E254" s="16" t="str">
        <f>Tableau33[[#This Row],[Colonne4]]</f>
        <v>kg</v>
      </c>
      <c r="F254" s="16">
        <f>Tableau33[[#This Row],[Colonne5]]</f>
        <v>4</v>
      </c>
      <c r="G254" s="37"/>
      <c r="H254" s="17">
        <f>Tableau33[[#This Row],[Colonne7]]</f>
        <v>15.97</v>
      </c>
      <c r="I254" s="16">
        <f>Tableau33[[#This Row],[Colonne8]]</f>
        <v>20</v>
      </c>
      <c r="J254" s="17">
        <f>Tableau33[[#This Row],[Colonne9]]</f>
        <v>19.16</v>
      </c>
      <c r="K254" s="30">
        <f t="shared" si="13"/>
        <v>0</v>
      </c>
    </row>
    <row r="255" spans="1:11" x14ac:dyDescent="0.2">
      <c r="A255" s="3"/>
      <c r="B255" s="9">
        <f>Tableau33[[#This Row],[Colonne1]]</f>
        <v>34501</v>
      </c>
      <c r="C255" s="57" t="str">
        <f>Tableau33[[#This Row],[Colonne2]]</f>
        <v>Blanchissant oxygéné</v>
      </c>
      <c r="D255" s="16">
        <f>Tableau33[[#This Row],[Colonne3]]</f>
        <v>400</v>
      </c>
      <c r="E255" s="16" t="str">
        <f>Tableau33[[#This Row],[Colonne4]]</f>
        <v>g</v>
      </c>
      <c r="F255" s="16">
        <f>Tableau33[[#This Row],[Colonne5]]</f>
        <v>6</v>
      </c>
      <c r="G255" s="37"/>
      <c r="H255" s="17">
        <f>Tableau33[[#This Row],[Colonne7]]</f>
        <v>2.19</v>
      </c>
      <c r="I255" s="16">
        <f>Tableau33[[#This Row],[Colonne8]]</f>
        <v>20</v>
      </c>
      <c r="J255" s="17">
        <f>Tableau33[[#This Row],[Colonne9]]</f>
        <v>2.63</v>
      </c>
      <c r="K255" s="30">
        <f t="shared" si="13"/>
        <v>0</v>
      </c>
    </row>
    <row r="256" spans="1:11" x14ac:dyDescent="0.2">
      <c r="A256" s="3"/>
      <c r="B256" s="9">
        <f>Tableau33[[#This Row],[Colonne1]]</f>
        <v>33243</v>
      </c>
      <c r="C256" s="57" t="str">
        <f>Tableau33[[#This Row],[Colonne2]]</f>
        <v>Liquide vaisselle citron</v>
      </c>
      <c r="D256" s="16">
        <f>Tableau33[[#This Row],[Colonne3]]</f>
        <v>5</v>
      </c>
      <c r="E256" s="16" t="str">
        <f>Tableau33[[#This Row],[Colonne4]]</f>
        <v>l</v>
      </c>
      <c r="F256" s="16">
        <f>Tableau33[[#This Row],[Colonne5]]</f>
        <v>4</v>
      </c>
      <c r="G256" s="37"/>
      <c r="H256" s="17">
        <f>Tableau33[[#This Row],[Colonne7]]</f>
        <v>10.72</v>
      </c>
      <c r="I256" s="16">
        <f>Tableau33[[#This Row],[Colonne8]]</f>
        <v>20</v>
      </c>
      <c r="J256" s="17">
        <f>Tableau33[[#This Row],[Colonne9]]</f>
        <v>12.86</v>
      </c>
      <c r="K256" s="30">
        <f t="shared" si="13"/>
        <v>0</v>
      </c>
    </row>
    <row r="257" spans="1:11" x14ac:dyDescent="0.2">
      <c r="A257" s="3"/>
      <c r="B257" s="9">
        <f>Tableau33[[#This Row],[Colonne1]]</f>
        <v>33209</v>
      </c>
      <c r="C257" s="57" t="str">
        <f>Tableau33[[#This Row],[Colonne2]]</f>
        <v>Liquide vaisselle citron- aloé véra recharge</v>
      </c>
      <c r="D257" s="16">
        <f>Tableau33[[#This Row],[Colonne3]]</f>
        <v>15</v>
      </c>
      <c r="E257" s="16" t="str">
        <f>Tableau33[[#This Row],[Colonne4]]</f>
        <v>l</v>
      </c>
      <c r="F257" s="16">
        <f>Tableau33[[#This Row],[Colonne5]]</f>
        <v>1</v>
      </c>
      <c r="G257" s="37"/>
      <c r="H257" s="17">
        <f>Tableau33[[#This Row],[Colonne7]]</f>
        <v>29.85</v>
      </c>
      <c r="I257" s="16">
        <f>Tableau33[[#This Row],[Colonne8]]</f>
        <v>20</v>
      </c>
      <c r="J257" s="17">
        <f>Tableau33[[#This Row],[Colonne9]]</f>
        <v>35.82</v>
      </c>
      <c r="K257" s="30">
        <f t="shared" si="13"/>
        <v>0</v>
      </c>
    </row>
    <row r="258" spans="1:11" x14ac:dyDescent="0.2">
      <c r="A258" s="3"/>
      <c r="B258" s="9">
        <f>Tableau33[[#This Row],[Colonne1]]</f>
        <v>31521</v>
      </c>
      <c r="C258" s="57" t="str">
        <f>Tableau33[[#This Row],[Colonne2]]</f>
        <v>Robinet pour liquide vaisselle 15L</v>
      </c>
      <c r="D258" s="16">
        <f>Tableau33[[#This Row],[Colonne3]]</f>
        <v>1</v>
      </c>
      <c r="E258" s="16" t="str">
        <f>Tableau33[[#This Row],[Colonne4]]</f>
        <v>pièce</v>
      </c>
      <c r="F258" s="16">
        <f>Tableau33[[#This Row],[Colonne5]]</f>
        <v>1</v>
      </c>
      <c r="G258" s="37"/>
      <c r="H258" s="17">
        <f>Tableau33[[#This Row],[Colonne7]]</f>
        <v>0</v>
      </c>
      <c r="I258" s="16">
        <f>Tableau33[[#This Row],[Colonne8]]</f>
        <v>20</v>
      </c>
      <c r="J258" s="17">
        <f>Tableau33[[#This Row],[Colonne9]]</f>
        <v>0</v>
      </c>
      <c r="K258" s="30">
        <f t="shared" si="13"/>
        <v>0</v>
      </c>
    </row>
    <row r="259" spans="1:11" x14ac:dyDescent="0.2">
      <c r="A259" s="3"/>
      <c r="B259" s="9">
        <f>Tableau33[[#This Row],[Colonne1]]</f>
        <v>32313</v>
      </c>
      <c r="C259" s="57" t="str">
        <f>Tableau33[[#This Row],[Colonne2]]</f>
        <v>Sacs poubelles 30 L ( liens coulissants)</v>
      </c>
      <c r="D259" s="16">
        <f>Tableau33[[#This Row],[Colonne3]]</f>
        <v>15</v>
      </c>
      <c r="E259" s="16" t="str">
        <f>Tableau33[[#This Row],[Colonne4]]</f>
        <v>sacs</v>
      </c>
      <c r="F259" s="16">
        <f>Tableau33[[#This Row],[Colonne5]]</f>
        <v>16</v>
      </c>
      <c r="G259" s="37"/>
      <c r="H259" s="17">
        <f>Tableau33[[#This Row],[Colonne7]]</f>
        <v>4.1900000000000004</v>
      </c>
      <c r="I259" s="16">
        <f>Tableau33[[#This Row],[Colonne8]]</f>
        <v>20</v>
      </c>
      <c r="J259" s="17">
        <f>Tableau33[[#This Row],[Colonne9]]</f>
        <v>5.03</v>
      </c>
      <c r="K259" s="30">
        <f t="shared" si="13"/>
        <v>0</v>
      </c>
    </row>
    <row r="260" spans="1:11" x14ac:dyDescent="0.2">
      <c r="A260" s="3"/>
      <c r="B260" s="9">
        <f>Tableau33[[#This Row],[Colonne1]]</f>
        <v>27422</v>
      </c>
      <c r="C260" s="57" t="str">
        <f>Tableau33[[#This Row],[Colonne2]]</f>
        <v>Bicarbonate de soude (code mini)</v>
      </c>
      <c r="D260" s="16">
        <f>Tableau33[[#This Row],[Colonne3]]</f>
        <v>1</v>
      </c>
      <c r="E260" s="16" t="str">
        <f>Tableau33[[#This Row],[Colonne4]]</f>
        <v>kg</v>
      </c>
      <c r="F260" s="16">
        <f>Tableau33[[#This Row],[Colonne5]]</f>
        <v>3</v>
      </c>
      <c r="G260" s="37"/>
      <c r="H260" s="17">
        <f>Tableau33[[#This Row],[Colonne7]]</f>
        <v>6.27</v>
      </c>
      <c r="I260" s="16">
        <f>Tableau33[[#This Row],[Colonne8]]</f>
        <v>20</v>
      </c>
      <c r="J260" s="17">
        <f>Tableau33[[#This Row],[Colonne9]]</f>
        <v>7.52</v>
      </c>
      <c r="K260" s="30">
        <f t="shared" si="13"/>
        <v>0</v>
      </c>
    </row>
    <row r="261" spans="1:11" x14ac:dyDescent="0.2">
      <c r="A261" s="3"/>
      <c r="B261" s="9">
        <f>Tableau33[[#This Row],[Colonne1]]</f>
        <v>27422</v>
      </c>
      <c r="C261" s="57" t="str">
        <f>Tableau33[[#This Row],[Colonne2]]</f>
        <v>Bicarbonate de soude</v>
      </c>
      <c r="D261" s="16">
        <f>Tableau33[[#This Row],[Colonne3]]</f>
        <v>1</v>
      </c>
      <c r="E261" s="16" t="str">
        <f>Tableau33[[#This Row],[Colonne4]]</f>
        <v>kg</v>
      </c>
      <c r="F261" s="16">
        <f>Tableau33[[#This Row],[Colonne5]]</f>
        <v>24</v>
      </c>
      <c r="G261" s="37"/>
      <c r="H261" s="17">
        <f>Tableau33[[#This Row],[Colonne7]]</f>
        <v>5.7</v>
      </c>
      <c r="I261" s="16">
        <f>Tableau33[[#This Row],[Colonne8]]</f>
        <v>20</v>
      </c>
      <c r="J261" s="17">
        <f>Tableau33[[#This Row],[Colonne9]]</f>
        <v>6.84</v>
      </c>
      <c r="K261" s="30">
        <f t="shared" si="13"/>
        <v>0</v>
      </c>
    </row>
    <row r="262" spans="1:11" x14ac:dyDescent="0.2">
      <c r="A262" s="3"/>
      <c r="B262" s="9">
        <f>Tableau33[[#This Row],[Colonne1]]</f>
        <v>31245</v>
      </c>
      <c r="C262" s="57" t="str">
        <f>Tableau33[[#This Row],[Colonne2]]</f>
        <v>Vinaigre d'alcool blanc</v>
      </c>
      <c r="D262" s="16">
        <f>Tableau33[[#This Row],[Colonne3]]</f>
        <v>1</v>
      </c>
      <c r="E262" s="16" t="str">
        <f>Tableau33[[#This Row],[Colonne4]]</f>
        <v>l</v>
      </c>
      <c r="F262" s="16">
        <f>Tableau33[[#This Row],[Colonne5]]</f>
        <v>12</v>
      </c>
      <c r="G262" s="37"/>
      <c r="H262" s="17">
        <f>Tableau33[[#This Row],[Colonne7]]</f>
        <v>1.27</v>
      </c>
      <c r="I262" s="16">
        <f>Tableau33[[#This Row],[Colonne8]]</f>
        <v>20</v>
      </c>
      <c r="J262" s="17">
        <f>Tableau33[[#This Row],[Colonne9]]</f>
        <v>1.52</v>
      </c>
      <c r="K262" s="30">
        <f t="shared" si="13"/>
        <v>0</v>
      </c>
    </row>
    <row r="263" spans="1:11" x14ac:dyDescent="0.2">
      <c r="A263" s="3"/>
      <c r="B263" s="9">
        <f>Tableau33[[#This Row],[Colonne1]]</f>
        <v>33247</v>
      </c>
      <c r="C263" s="57" t="str">
        <f>Tableau33[[#This Row],[Colonne2]]</f>
        <v>Tablettes lave vaisselle (70 unités)</v>
      </c>
      <c r="D263" s="16">
        <f>Tableau33[[#This Row],[Colonne3]]</f>
        <v>1.4</v>
      </c>
      <c r="E263" s="16" t="str">
        <f>Tableau33[[#This Row],[Colonne4]]</f>
        <v>kg</v>
      </c>
      <c r="F263" s="16">
        <f>Tableau33[[#This Row],[Colonne5]]</f>
        <v>5</v>
      </c>
      <c r="G263" s="37"/>
      <c r="H263" s="17">
        <f>Tableau33[[#This Row],[Colonne7]]</f>
        <v>9.4499999999999993</v>
      </c>
      <c r="I263" s="16">
        <f>Tableau33[[#This Row],[Colonne8]]</f>
        <v>20</v>
      </c>
      <c r="J263" s="17">
        <f>Tableau33[[#This Row],[Colonne9]]</f>
        <v>11.34</v>
      </c>
      <c r="K263" s="30">
        <f t="shared" si="13"/>
        <v>0</v>
      </c>
    </row>
    <row r="264" spans="1:11" x14ac:dyDescent="0.2">
      <c r="A264" s="3"/>
      <c r="B264" s="4"/>
      <c r="C264" s="56"/>
      <c r="D264" s="25">
        <f>Tableau33[[#This Row],[Colonne3]]</f>
        <v>0</v>
      </c>
      <c r="G264" s="39"/>
      <c r="H264" s="26"/>
      <c r="J264" s="27" t="s">
        <v>13</v>
      </c>
      <c r="K264" s="26">
        <f>SUM(K251:K263)</f>
        <v>0</v>
      </c>
    </row>
    <row r="265" spans="1:11" x14ac:dyDescent="0.2">
      <c r="A265" s="3"/>
      <c r="B265" s="23" t="s">
        <v>243</v>
      </c>
      <c r="C265" s="56"/>
      <c r="D265" s="25">
        <f>Tableau33[[#This Row],[Colonne3]]</f>
        <v>0</v>
      </c>
      <c r="G265" s="39"/>
      <c r="H265" s="26"/>
      <c r="J265" s="26"/>
      <c r="K265" s="26"/>
    </row>
    <row r="266" spans="1:11" x14ac:dyDescent="0.2">
      <c r="A266" s="3"/>
      <c r="B266" s="9">
        <f>Tableau33[[#This Row],[Colonne1]]</f>
        <v>1</v>
      </c>
      <c r="C266" s="57" t="str">
        <f>Tableau33[[#This Row],[Colonne2]]</f>
        <v>Campanelle</v>
      </c>
      <c r="D266" s="16">
        <f>Tableau33[[#This Row],[Colonne3]]</f>
        <v>5</v>
      </c>
      <c r="E266" s="16" t="str">
        <f>Tableau33[[#This Row],[Colonne4]]</f>
        <v>kg</v>
      </c>
      <c r="F266" s="16">
        <f>Tableau33[[#This Row],[Colonne5]]</f>
        <v>1</v>
      </c>
      <c r="G266" s="37"/>
      <c r="H266" s="17">
        <f>Tableau33[[#This Row],[Colonne7]]</f>
        <v>0</v>
      </c>
      <c r="I266" s="16">
        <f>Tableau33[[#This Row],[Colonne8]]</f>
        <v>0</v>
      </c>
      <c r="J266" s="17">
        <f>Tableau33[[#This Row],[Colonne9]]</f>
        <v>24</v>
      </c>
      <c r="K266" s="30">
        <f>G266*J266</f>
        <v>0</v>
      </c>
    </row>
    <row r="267" spans="1:11" x14ac:dyDescent="0.2">
      <c r="A267" s="3"/>
      <c r="B267" s="9">
        <f>Tableau33[[#This Row],[Colonne1]]</f>
        <v>2</v>
      </c>
      <c r="C267" s="57" t="str">
        <f>Tableau33[[#This Row],[Colonne2]]</f>
        <v>Penne rigate</v>
      </c>
      <c r="D267" s="16">
        <f>Tableau33[[#This Row],[Colonne3]]</f>
        <v>5</v>
      </c>
      <c r="E267" s="16" t="str">
        <f>Tableau33[[#This Row],[Colonne4]]</f>
        <v>kg</v>
      </c>
      <c r="F267" s="16">
        <f>Tableau33[[#This Row],[Colonne5]]</f>
        <v>1</v>
      </c>
      <c r="G267" s="37"/>
      <c r="H267" s="17">
        <f>Tableau33[[#This Row],[Colonne7]]</f>
        <v>0</v>
      </c>
      <c r="I267" s="16">
        <f>Tableau33[[#This Row],[Colonne8]]</f>
        <v>0</v>
      </c>
      <c r="J267" s="17">
        <f>Tableau33[[#This Row],[Colonne9]]</f>
        <v>24</v>
      </c>
      <c r="K267" s="30">
        <f>G267*J267</f>
        <v>0</v>
      </c>
    </row>
    <row r="268" spans="1:11" x14ac:dyDescent="0.2">
      <c r="A268" s="3"/>
      <c r="B268" s="9">
        <f>Tableau33[[#This Row],[Colonne1]]</f>
        <v>3</v>
      </c>
      <c r="C268" s="57" t="str">
        <f>Tableau33[[#This Row],[Colonne2]]</f>
        <v>Tortillon</v>
      </c>
      <c r="D268" s="16">
        <f>Tableau33[[#This Row],[Colonne3]]</f>
        <v>5</v>
      </c>
      <c r="E268" s="16" t="str">
        <f>Tableau33[[#This Row],[Colonne4]]</f>
        <v>kg</v>
      </c>
      <c r="F268" s="16">
        <f>Tableau33[[#This Row],[Colonne5]]</f>
        <v>1</v>
      </c>
      <c r="G268" s="37"/>
      <c r="H268" s="17">
        <f>Tableau33[[#This Row],[Colonne7]]</f>
        <v>0</v>
      </c>
      <c r="I268" s="16">
        <f>Tableau33[[#This Row],[Colonne8]]</f>
        <v>0</v>
      </c>
      <c r="J268" s="17">
        <f>Tableau33[[#This Row],[Colonne9]]</f>
        <v>24</v>
      </c>
      <c r="K268" s="30">
        <f>G268*J268</f>
        <v>0</v>
      </c>
    </row>
    <row r="269" spans="1:11" x14ac:dyDescent="0.2">
      <c r="A269" s="3"/>
      <c r="B269" s="9">
        <f>Tableau33[[#This Row],[Colonne1]]</f>
        <v>4</v>
      </c>
      <c r="C269" s="57" t="str">
        <f>Tableau33[[#This Row],[Colonne2]]</f>
        <v>Torchiette</v>
      </c>
      <c r="D269" s="16">
        <f>Tableau33[[#This Row],[Colonne3]]</f>
        <v>5</v>
      </c>
      <c r="E269" s="16" t="str">
        <f>Tableau33[[#This Row],[Colonne4]]</f>
        <v>kg</v>
      </c>
      <c r="F269" s="16">
        <f>Tableau33[[#This Row],[Colonne5]]</f>
        <v>1</v>
      </c>
      <c r="G269" s="37"/>
      <c r="H269" s="17">
        <f>Tableau33[[#This Row],[Colonne7]]</f>
        <v>0</v>
      </c>
      <c r="I269" s="16">
        <f>Tableau33[[#This Row],[Colonne8]]</f>
        <v>0</v>
      </c>
      <c r="J269" s="17">
        <f>Tableau33[[#This Row],[Colonne9]]</f>
        <v>24</v>
      </c>
      <c r="K269" s="30">
        <f>G269*J269</f>
        <v>0</v>
      </c>
    </row>
    <row r="270" spans="1:11" x14ac:dyDescent="0.2">
      <c r="A270" s="3"/>
      <c r="B270" s="9">
        <f>Tableau33[[#This Row],[Colonne1]]</f>
        <v>5</v>
      </c>
      <c r="C270" s="57" t="str">
        <f>Tableau33[[#This Row],[Colonne2]]</f>
        <v>Torchiette la printanière</v>
      </c>
      <c r="D270" s="16">
        <f>Tableau33[[#This Row],[Colonne3]]</f>
        <v>5</v>
      </c>
      <c r="E270" s="16" t="str">
        <f>Tableau33[[#This Row],[Colonne4]]</f>
        <v>kg</v>
      </c>
      <c r="F270" s="16">
        <f>Tableau33[[#This Row],[Colonne5]]</f>
        <v>1</v>
      </c>
      <c r="G270" s="37"/>
      <c r="H270" s="17">
        <f>Tableau33[[#This Row],[Colonne7]]</f>
        <v>0</v>
      </c>
      <c r="I270" s="16">
        <f>Tableau33[[#This Row],[Colonne8]]</f>
        <v>0</v>
      </c>
      <c r="J270" s="17">
        <f>Tableau33[[#This Row],[Colonne9]]</f>
        <v>24</v>
      </c>
      <c r="K270" s="30">
        <f>G270*J270</f>
        <v>0</v>
      </c>
    </row>
    <row r="271" spans="1:11" x14ac:dyDescent="0.2">
      <c r="A271" s="3"/>
      <c r="B271" s="23"/>
      <c r="C271" s="56"/>
      <c r="D271" s="25">
        <f>Tableau33[[#This Row],[Colonne3]]</f>
        <v>0</v>
      </c>
      <c r="G271" s="39"/>
      <c r="H271" s="26"/>
      <c r="J271" s="27" t="s">
        <v>13</v>
      </c>
      <c r="K271" s="26">
        <f>SUM(K266:K270)</f>
        <v>0</v>
      </c>
    </row>
    <row r="272" spans="1:11" x14ac:dyDescent="0.2">
      <c r="A272" s="3"/>
      <c r="B272" s="23" t="s">
        <v>249</v>
      </c>
      <c r="C272" s="56"/>
      <c r="D272" s="25">
        <f>Tableau33[[#This Row],[Colonne3]]</f>
        <v>0</v>
      </c>
      <c r="G272" s="39"/>
      <c r="H272" s="26"/>
      <c r="J272" s="26"/>
      <c r="K272" s="26"/>
    </row>
    <row r="273" spans="1:11" x14ac:dyDescent="0.2">
      <c r="A273" s="3"/>
      <c r="B273" s="9">
        <f>Tableau33[[#This Row],[Colonne1]]</f>
        <v>6</v>
      </c>
      <c r="C273" s="57" t="str">
        <f>Tableau33[[#This Row],[Colonne2]]</f>
        <v>Torchiette printanière tomate/basilic</v>
      </c>
      <c r="D273" s="16">
        <f>Tableau33[[#This Row],[Colonne3]]</f>
        <v>5</v>
      </c>
      <c r="E273" s="16" t="str">
        <f>Tableau33[[#This Row],[Colonne4]]</f>
        <v>kg</v>
      </c>
      <c r="F273" s="16">
        <f>Tableau33[[#This Row],[Colonne5]]</f>
        <v>1</v>
      </c>
      <c r="G273" s="37"/>
      <c r="H273" s="17">
        <f>Tableau33[[#This Row],[Colonne7]]</f>
        <v>0</v>
      </c>
      <c r="I273" s="16">
        <f>Tableau33[[#This Row],[Colonne8]]</f>
        <v>0</v>
      </c>
      <c r="J273" s="17">
        <f>Tableau33[[#This Row],[Colonne9]]</f>
        <v>34</v>
      </c>
      <c r="K273" s="30">
        <f t="shared" ref="K273:K278" si="14">G273*J273</f>
        <v>0</v>
      </c>
    </row>
    <row r="274" spans="1:11" x14ac:dyDescent="0.2">
      <c r="A274" s="3"/>
      <c r="B274" s="9">
        <f>Tableau33[[#This Row],[Colonne1]]</f>
        <v>7</v>
      </c>
      <c r="C274" s="57" t="str">
        <f>Tableau33[[#This Row],[Colonne2]]</f>
        <v>Campanelle ail des ours</v>
      </c>
      <c r="D274" s="16">
        <f>Tableau33[[#This Row],[Colonne3]]</f>
        <v>5</v>
      </c>
      <c r="E274" s="16" t="str">
        <f>Tableau33[[#This Row],[Colonne4]]</f>
        <v>kg</v>
      </c>
      <c r="F274" s="16">
        <f>Tableau33[[#This Row],[Colonne5]]</f>
        <v>1</v>
      </c>
      <c r="G274" s="37"/>
      <c r="H274" s="17">
        <f>Tableau33[[#This Row],[Colonne7]]</f>
        <v>0</v>
      </c>
      <c r="I274" s="16">
        <f>Tableau33[[#This Row],[Colonne8]]</f>
        <v>0</v>
      </c>
      <c r="J274" s="17">
        <f>Tableau33[[#This Row],[Colonne9]]</f>
        <v>34</v>
      </c>
      <c r="K274" s="30">
        <f t="shared" si="14"/>
        <v>0</v>
      </c>
    </row>
    <row r="275" spans="1:11" x14ac:dyDescent="0.2">
      <c r="A275" s="3"/>
      <c r="B275" s="9">
        <f>Tableau33[[#This Row],[Colonne1]]</f>
        <v>8</v>
      </c>
      <c r="C275" s="57" t="str">
        <f>Tableau33[[#This Row],[Colonne2]]</f>
        <v>Tortillon aux lentilles blondes</v>
      </c>
      <c r="D275" s="16">
        <f>Tableau33[[#This Row],[Colonne3]]</f>
        <v>5</v>
      </c>
      <c r="E275" s="16" t="str">
        <f>Tableau33[[#This Row],[Colonne4]]</f>
        <v>kg</v>
      </c>
      <c r="F275" s="16">
        <f>Tableau33[[#This Row],[Colonne5]]</f>
        <v>1</v>
      </c>
      <c r="G275" s="37"/>
      <c r="H275" s="17">
        <f>Tableau33[[#This Row],[Colonne7]]</f>
        <v>0</v>
      </c>
      <c r="I275" s="16">
        <f>Tableau33[[#This Row],[Colonne8]]</f>
        <v>0</v>
      </c>
      <c r="J275" s="17">
        <f>Tableau33[[#This Row],[Colonne9]]</f>
        <v>30</v>
      </c>
      <c r="K275" s="30">
        <f t="shared" si="14"/>
        <v>0</v>
      </c>
    </row>
    <row r="276" spans="1:11" x14ac:dyDescent="0.2">
      <c r="A276" s="3"/>
      <c r="B276" s="9">
        <f>Tableau33[[#This Row],[Colonne1]]</f>
        <v>9</v>
      </c>
      <c r="C276" s="57" t="str">
        <f>Tableau33[[#This Row],[Colonne2]]</f>
        <v>Pâtes à potages</v>
      </c>
      <c r="D276" s="16">
        <f>Tableau33[[#This Row],[Colonne3]]</f>
        <v>5</v>
      </c>
      <c r="E276" s="16" t="str">
        <f>Tableau33[[#This Row],[Colonne4]]</f>
        <v>kg</v>
      </c>
      <c r="F276" s="16">
        <f>Tableau33[[#This Row],[Colonne5]]</f>
        <v>1</v>
      </c>
      <c r="G276" s="37"/>
      <c r="H276" s="17">
        <f>Tableau33[[#This Row],[Colonne7]]</f>
        <v>0</v>
      </c>
      <c r="I276" s="16">
        <f>Tableau33[[#This Row],[Colonne8]]</f>
        <v>0</v>
      </c>
      <c r="J276" s="17">
        <f>Tableau33[[#This Row],[Colonne9]]</f>
        <v>24</v>
      </c>
      <c r="K276" s="30">
        <f t="shared" si="14"/>
        <v>0</v>
      </c>
    </row>
    <row r="277" spans="1:11" x14ac:dyDescent="0.2">
      <c r="A277" s="3"/>
      <c r="B277" s="9">
        <f>Tableau33[[#This Row],[Colonne1]]</f>
        <v>10</v>
      </c>
      <c r="C277" s="57" t="str">
        <f>Tableau33[[#This Row],[Colonne2]]</f>
        <v>Tortillon petit épeautre</v>
      </c>
      <c r="D277" s="16">
        <f>Tableau33[[#This Row],[Colonne3]]</f>
        <v>5</v>
      </c>
      <c r="E277" s="16" t="str">
        <f>Tableau33[[#This Row],[Colonne4]]</f>
        <v>kg</v>
      </c>
      <c r="F277" s="16">
        <f>Tableau33[[#This Row],[Colonne5]]</f>
        <v>1</v>
      </c>
      <c r="G277" s="37"/>
      <c r="H277" s="17">
        <f>Tableau33[[#This Row],[Colonne7]]</f>
        <v>0</v>
      </c>
      <c r="I277" s="16">
        <f>Tableau33[[#This Row],[Colonne8]]</f>
        <v>0</v>
      </c>
      <c r="J277" s="17">
        <f>Tableau33[[#This Row],[Colonne9]]</f>
        <v>35</v>
      </c>
      <c r="K277" s="30">
        <f t="shared" si="14"/>
        <v>0</v>
      </c>
    </row>
    <row r="278" spans="1:11" x14ac:dyDescent="0.2">
      <c r="A278" s="3"/>
      <c r="B278" s="9">
        <f>Tableau33[[#This Row],[Colonne1]]</f>
        <v>11</v>
      </c>
      <c r="C278" s="57" t="str">
        <f>Tableau33[[#This Row],[Colonne2]]</f>
        <v>Lentille verte</v>
      </c>
      <c r="D278" s="16">
        <f>Tableau33[[#This Row],[Colonne3]]</f>
        <v>5</v>
      </c>
      <c r="E278" s="16" t="str">
        <f>Tableau33[[#This Row],[Colonne4]]</f>
        <v>kg</v>
      </c>
      <c r="F278" s="16">
        <f>Tableau33[[#This Row],[Colonne5]]</f>
        <v>1</v>
      </c>
      <c r="G278" s="37"/>
      <c r="H278" s="17">
        <f>Tableau33[[#This Row],[Colonne7]]</f>
        <v>0</v>
      </c>
      <c r="I278" s="16">
        <f>Tableau33[[#This Row],[Colonne8]]</f>
        <v>0</v>
      </c>
      <c r="J278" s="17">
        <f>Tableau33[[#This Row],[Colonne9]]</f>
        <v>20</v>
      </c>
      <c r="K278" s="30">
        <f t="shared" si="14"/>
        <v>0</v>
      </c>
    </row>
    <row r="279" spans="1:11" x14ac:dyDescent="0.2">
      <c r="A279" s="3"/>
      <c r="B279" s="23"/>
      <c r="C279" s="56"/>
      <c r="D279" s="25">
        <f>Tableau33[[#This Row],[Colonne3]]</f>
        <v>0</v>
      </c>
      <c r="G279" s="39"/>
      <c r="H279" s="26"/>
      <c r="J279" s="27" t="s">
        <v>13</v>
      </c>
      <c r="K279" s="26">
        <f>SUM(K273:K278)</f>
        <v>0</v>
      </c>
    </row>
    <row r="280" spans="1:11" x14ac:dyDescent="0.2">
      <c r="A280" s="3"/>
      <c r="B280" s="23" t="s">
        <v>256</v>
      </c>
      <c r="C280" s="56"/>
      <c r="D280" s="25">
        <f>Tableau33[[#This Row],[Colonne3]]</f>
        <v>0</v>
      </c>
      <c r="G280" s="39"/>
      <c r="H280" s="26"/>
      <c r="J280" s="26"/>
      <c r="K280" s="26"/>
    </row>
    <row r="281" spans="1:11" x14ac:dyDescent="0.2">
      <c r="A281" s="3"/>
      <c r="B281" s="9">
        <f>Tableau33[[#This Row],[Colonne1]]</f>
        <v>12</v>
      </c>
      <c r="C281" s="57" t="str">
        <f>Tableau33[[#This Row],[Colonne2]]</f>
        <v>Farine de blé T 65</v>
      </c>
      <c r="D281" s="16">
        <f>Tableau33[[#This Row],[Colonne3]]</f>
        <v>5</v>
      </c>
      <c r="E281" s="16" t="str">
        <f>Tableau33[[#This Row],[Colonne4]]</f>
        <v>kg</v>
      </c>
      <c r="F281" s="16">
        <f>Tableau33[[#This Row],[Colonne5]]</f>
        <v>1</v>
      </c>
      <c r="G281" s="37"/>
      <c r="H281" s="17">
        <f>Tableau33[[#This Row],[Colonne7]]</f>
        <v>0</v>
      </c>
      <c r="I281" s="16">
        <f>Tableau33[[#This Row],[Colonne8]]</f>
        <v>0</v>
      </c>
      <c r="J281" s="17">
        <f>Tableau33[[#This Row],[Colonne9]]</f>
        <v>9.8000000000000007</v>
      </c>
      <c r="K281" s="30">
        <f>G281*J281</f>
        <v>0</v>
      </c>
    </row>
    <row r="282" spans="1:11" x14ac:dyDescent="0.2">
      <c r="A282" s="3"/>
      <c r="B282" s="9">
        <f>Tableau33[[#This Row],[Colonne1]]</f>
        <v>13</v>
      </c>
      <c r="C282" s="57" t="str">
        <f>Tableau33[[#This Row],[Colonne2]]</f>
        <v>Farine de blé T 80</v>
      </c>
      <c r="D282" s="16">
        <f>Tableau33[[#This Row],[Colonne3]]</f>
        <v>5</v>
      </c>
      <c r="E282" s="16" t="str">
        <f>Tableau33[[#This Row],[Colonne4]]</f>
        <v>kg</v>
      </c>
      <c r="F282" s="16">
        <f>Tableau33[[#This Row],[Colonne5]]</f>
        <v>1</v>
      </c>
      <c r="G282" s="37"/>
      <c r="H282" s="17">
        <f>Tableau33[[#This Row],[Colonne7]]</f>
        <v>0</v>
      </c>
      <c r="I282" s="16">
        <f>Tableau33[[#This Row],[Colonne8]]</f>
        <v>0</v>
      </c>
      <c r="J282" s="17">
        <f>Tableau33[[#This Row],[Colonne9]]</f>
        <v>9.8000000000000007</v>
      </c>
      <c r="K282" s="30">
        <f>G282*J282</f>
        <v>0</v>
      </c>
    </row>
    <row r="283" spans="1:11" x14ac:dyDescent="0.2">
      <c r="A283" s="3"/>
      <c r="B283" s="9">
        <f>Tableau33[[#This Row],[Colonne1]]</f>
        <v>14</v>
      </c>
      <c r="C283" s="57" t="str">
        <f>Tableau33[[#This Row],[Colonne2]]</f>
        <v>Farine de blé T 110</v>
      </c>
      <c r="D283" s="16">
        <f>Tableau33[[#This Row],[Colonne3]]</f>
        <v>5</v>
      </c>
      <c r="E283" s="16" t="str">
        <f>Tableau33[[#This Row],[Colonne4]]</f>
        <v>kg</v>
      </c>
      <c r="F283" s="16">
        <f>Tableau33[[#This Row],[Colonne5]]</f>
        <v>1</v>
      </c>
      <c r="G283" s="37"/>
      <c r="H283" s="17">
        <f>Tableau33[[#This Row],[Colonne7]]</f>
        <v>0</v>
      </c>
      <c r="I283" s="16">
        <f>Tableau33[[#This Row],[Colonne8]]</f>
        <v>0</v>
      </c>
      <c r="J283" s="17">
        <f>Tableau33[[#This Row],[Colonne9]]</f>
        <v>9.8000000000000007</v>
      </c>
      <c r="K283" s="30">
        <f>G283*J283</f>
        <v>0</v>
      </c>
    </row>
    <row r="284" spans="1:11" x14ac:dyDescent="0.2">
      <c r="A284" s="3"/>
      <c r="B284" s="23"/>
      <c r="C284" s="56"/>
      <c r="D284" s="25">
        <f>Tableau33[[#This Row],[Colonne3]]</f>
        <v>0</v>
      </c>
      <c r="G284" s="39"/>
      <c r="H284" s="26"/>
      <c r="J284" s="27" t="s">
        <v>13</v>
      </c>
      <c r="K284" s="26">
        <f>SUM(K281:K283)</f>
        <v>0</v>
      </c>
    </row>
    <row r="285" spans="1:11" x14ac:dyDescent="0.2">
      <c r="A285" s="3"/>
      <c r="B285" s="23" t="s">
        <v>260</v>
      </c>
      <c r="C285" s="56"/>
      <c r="D285" s="25">
        <f>Tableau33[[#This Row],[Colonne3]]</f>
        <v>0</v>
      </c>
      <c r="G285" s="39"/>
      <c r="H285" s="26"/>
      <c r="J285" s="27"/>
      <c r="K285" s="26"/>
    </row>
    <row r="286" spans="1:11" x14ac:dyDescent="0.2">
      <c r="A286" s="3"/>
      <c r="B286" s="9">
        <f>Tableau33[[#This Row],[Colonne1]]</f>
        <v>15</v>
      </c>
      <c r="C286" s="57" t="str">
        <f>Tableau33[[#This Row],[Colonne2]]</f>
        <v>Colombie grain (suave, légèrement acide et léger)</v>
      </c>
      <c r="D286" s="16">
        <f>Tableau33[[#This Row],[Colonne3]]</f>
        <v>1</v>
      </c>
      <c r="E286" s="16" t="str">
        <f>Tableau33[[#This Row],[Colonne4]]</f>
        <v>kg</v>
      </c>
      <c r="F286" s="16">
        <f>Tableau33[[#This Row],[Colonne5]]</f>
        <v>1</v>
      </c>
      <c r="G286" s="37"/>
      <c r="H286" s="17">
        <f>Tableau33[[#This Row],[Colonne7]]</f>
        <v>12</v>
      </c>
      <c r="I286" s="16">
        <f>Tableau33[[#This Row],[Colonne8]]</f>
        <v>5.5</v>
      </c>
      <c r="J286" s="17">
        <f>Tableau33[[#This Row],[Colonne9]]</f>
        <v>12.66</v>
      </c>
      <c r="K286" s="30">
        <f t="shared" ref="K286:K298" si="15">G286*J286</f>
        <v>0</v>
      </c>
    </row>
    <row r="287" spans="1:11" x14ac:dyDescent="0.2">
      <c r="A287" s="3"/>
      <c r="B287" s="9">
        <f>Tableau33[[#This Row],[Colonne1]]</f>
        <v>16</v>
      </c>
      <c r="C287" s="57" t="str">
        <f>Tableau33[[#This Row],[Colonne2]]</f>
        <v>Colombie moulu  (suave, légèrement acide et léger)</v>
      </c>
      <c r="D287" s="16">
        <f>Tableau33[[#This Row],[Colonne3]]</f>
        <v>1</v>
      </c>
      <c r="E287" s="16" t="str">
        <f>Tableau33[[#This Row],[Colonne4]]</f>
        <v>kg</v>
      </c>
      <c r="F287" s="16">
        <f>Tableau33[[#This Row],[Colonne5]]</f>
        <v>1</v>
      </c>
      <c r="G287" s="37"/>
      <c r="H287" s="17">
        <f>Tableau33[[#This Row],[Colonne7]]</f>
        <v>12</v>
      </c>
      <c r="I287" s="16">
        <f>Tableau33[[#This Row],[Colonne8]]</f>
        <v>5.5</v>
      </c>
      <c r="J287" s="17">
        <f>Tableau33[[#This Row],[Colonne9]]</f>
        <v>12.66</v>
      </c>
      <c r="K287" s="30">
        <f t="shared" si="15"/>
        <v>0</v>
      </c>
    </row>
    <row r="288" spans="1:11" x14ac:dyDescent="0.2">
      <c r="A288" s="3"/>
      <c r="B288" s="9">
        <f>Tableau33[[#This Row],[Colonne1]]</f>
        <v>17</v>
      </c>
      <c r="C288" s="57" t="str">
        <f>Tableau33[[#This Row],[Colonne2]]</f>
        <v>Pérou grain (équilibré et suave)</v>
      </c>
      <c r="D288" s="16">
        <f>Tableau33[[#This Row],[Colonne3]]</f>
        <v>1</v>
      </c>
      <c r="E288" s="16" t="str">
        <f>Tableau33[[#This Row],[Colonne4]]</f>
        <v>kg</v>
      </c>
      <c r="F288" s="16">
        <f>Tableau33[[#This Row],[Colonne5]]</f>
        <v>1</v>
      </c>
      <c r="G288" s="37"/>
      <c r="H288" s="17">
        <f>Tableau33[[#This Row],[Colonne7]]</f>
        <v>12</v>
      </c>
      <c r="I288" s="16">
        <f>Tableau33[[#This Row],[Colonne8]]</f>
        <v>5.5</v>
      </c>
      <c r="J288" s="17">
        <f>Tableau33[[#This Row],[Colonne9]]</f>
        <v>12.66</v>
      </c>
      <c r="K288" s="30">
        <f t="shared" si="15"/>
        <v>0</v>
      </c>
    </row>
    <row r="289" spans="1:11" x14ac:dyDescent="0.2">
      <c r="A289" s="3"/>
      <c r="B289" s="9">
        <f>Tableau33[[#This Row],[Colonne1]]</f>
        <v>18</v>
      </c>
      <c r="C289" s="57" t="str">
        <f>Tableau33[[#This Row],[Colonne2]]</f>
        <v>Pérou moulu (équilibré et suave)</v>
      </c>
      <c r="D289" s="16">
        <f>Tableau33[[#This Row],[Colonne3]]</f>
        <v>1</v>
      </c>
      <c r="E289" s="16" t="str">
        <f>Tableau33[[#This Row],[Colonne4]]</f>
        <v>kg</v>
      </c>
      <c r="F289" s="16">
        <f>Tableau33[[#This Row],[Colonne5]]</f>
        <v>1</v>
      </c>
      <c r="G289" s="37"/>
      <c r="H289" s="17">
        <f>Tableau33[[#This Row],[Colonne7]]</f>
        <v>12</v>
      </c>
      <c r="I289" s="16">
        <f>Tableau33[[#This Row],[Colonne8]]</f>
        <v>5.5</v>
      </c>
      <c r="J289" s="17">
        <f>Tableau33[[#This Row],[Colonne9]]</f>
        <v>12.66</v>
      </c>
      <c r="K289" s="30">
        <f t="shared" si="15"/>
        <v>0</v>
      </c>
    </row>
    <row r="290" spans="1:11" x14ac:dyDescent="0.2">
      <c r="A290" s="3"/>
      <c r="B290" s="9">
        <f>Tableau33[[#This Row],[Colonne1]]</f>
        <v>19</v>
      </c>
      <c r="C290" s="57" t="str">
        <f>Tableau33[[#This Row],[Colonne2]]</f>
        <v>Brésil grain (typé et prononcé)</v>
      </c>
      <c r="D290" s="16">
        <f>Tableau33[[#This Row],[Colonne3]]</f>
        <v>1</v>
      </c>
      <c r="E290" s="16" t="str">
        <f>Tableau33[[#This Row],[Colonne4]]</f>
        <v>kg</v>
      </c>
      <c r="F290" s="16">
        <f>Tableau33[[#This Row],[Colonne5]]</f>
        <v>1</v>
      </c>
      <c r="G290" s="37"/>
      <c r="H290" s="17">
        <f>Tableau33[[#This Row],[Colonne7]]</f>
        <v>12</v>
      </c>
      <c r="I290" s="16">
        <f>Tableau33[[#This Row],[Colonne8]]</f>
        <v>5.5</v>
      </c>
      <c r="J290" s="17">
        <f>Tableau33[[#This Row],[Colonne9]]</f>
        <v>12.66</v>
      </c>
      <c r="K290" s="30">
        <f t="shared" si="15"/>
        <v>0</v>
      </c>
    </row>
    <row r="291" spans="1:11" x14ac:dyDescent="0.2">
      <c r="A291" s="3"/>
      <c r="B291" s="9">
        <f>Tableau33[[#This Row],[Colonne1]]</f>
        <v>20</v>
      </c>
      <c r="C291" s="57" t="str">
        <f>Tableau33[[#This Row],[Colonne2]]</f>
        <v>Brésil moulu (typé et prononcé)</v>
      </c>
      <c r="D291" s="16">
        <f>Tableau33[[#This Row],[Colonne3]]</f>
        <v>1</v>
      </c>
      <c r="E291" s="16" t="str">
        <f>Tableau33[[#This Row],[Colonne4]]</f>
        <v>kg</v>
      </c>
      <c r="F291" s="16">
        <f>Tableau33[[#This Row],[Colonne5]]</f>
        <v>1</v>
      </c>
      <c r="G291" s="37"/>
      <c r="H291" s="17">
        <f>Tableau33[[#This Row],[Colonne7]]</f>
        <v>12</v>
      </c>
      <c r="I291" s="16">
        <f>Tableau33[[#This Row],[Colonne8]]</f>
        <v>5.5</v>
      </c>
      <c r="J291" s="17">
        <f>Tableau33[[#This Row],[Colonne9]]</f>
        <v>12.66</v>
      </c>
      <c r="K291" s="30">
        <f t="shared" si="15"/>
        <v>0</v>
      </c>
    </row>
    <row r="292" spans="1:11" x14ac:dyDescent="0.2">
      <c r="A292" s="3"/>
      <c r="B292" s="9">
        <f>Tableau33[[#This Row],[Colonne1]]</f>
        <v>21</v>
      </c>
      <c r="C292" s="57" t="str">
        <f>Tableau33[[#This Row],[Colonne2]]</f>
        <v>Mexique grain (intense, équilibré et légèrement vanillé)</v>
      </c>
      <c r="D292" s="16">
        <f>Tableau33[[#This Row],[Colonne3]]</f>
        <v>1</v>
      </c>
      <c r="E292" s="16" t="str">
        <f>Tableau33[[#This Row],[Colonne4]]</f>
        <v>kg</v>
      </c>
      <c r="F292" s="16">
        <f>Tableau33[[#This Row],[Colonne5]]</f>
        <v>1</v>
      </c>
      <c r="G292" s="37"/>
      <c r="H292" s="17">
        <f>Tableau33[[#This Row],[Colonne7]]</f>
        <v>12</v>
      </c>
      <c r="I292" s="16">
        <f>Tableau33[[#This Row],[Colonne8]]</f>
        <v>5.5</v>
      </c>
      <c r="J292" s="17">
        <f>Tableau33[[#This Row],[Colonne9]]</f>
        <v>12.66</v>
      </c>
      <c r="K292" s="30">
        <f t="shared" si="15"/>
        <v>0</v>
      </c>
    </row>
    <row r="293" spans="1:11" x14ac:dyDescent="0.2">
      <c r="A293" s="3"/>
      <c r="B293" s="9">
        <f>Tableau33[[#This Row],[Colonne1]]</f>
        <v>22</v>
      </c>
      <c r="C293" s="57" t="str">
        <f>Tableau33[[#This Row],[Colonne2]]</f>
        <v>Mexique moulu (intense, équilibré et légèrement vanillé)</v>
      </c>
      <c r="D293" s="16">
        <f>Tableau33[[#This Row],[Colonne3]]</f>
        <v>1</v>
      </c>
      <c r="E293" s="16" t="str">
        <f>Tableau33[[#This Row],[Colonne4]]</f>
        <v>kg</v>
      </c>
      <c r="F293" s="16">
        <f>Tableau33[[#This Row],[Colonne5]]</f>
        <v>1</v>
      </c>
      <c r="G293" s="37"/>
      <c r="H293" s="17">
        <f>Tableau33[[#This Row],[Colonne7]]</f>
        <v>12</v>
      </c>
      <c r="I293" s="16">
        <f>Tableau33[[#This Row],[Colonne8]]</f>
        <v>5.5</v>
      </c>
      <c r="J293" s="17">
        <f>Tableau33[[#This Row],[Colonne9]]</f>
        <v>12.66</v>
      </c>
      <c r="K293" s="30">
        <f t="shared" si="15"/>
        <v>0</v>
      </c>
    </row>
    <row r="294" spans="1:11" x14ac:dyDescent="0.2">
      <c r="A294" s="3"/>
      <c r="B294" s="9">
        <f>Tableau33[[#This Row],[Colonne1]]</f>
        <v>23</v>
      </c>
      <c r="C294" s="57" t="str">
        <f>Tableau33[[#This Row],[Colonne2]]</f>
        <v>Honduras grain (légèrement corsé, doux et équilibré)</v>
      </c>
      <c r="D294" s="16">
        <f>Tableau33[[#This Row],[Colonne3]]</f>
        <v>1</v>
      </c>
      <c r="E294" s="16" t="str">
        <f>Tableau33[[#This Row],[Colonne4]]</f>
        <v>kg</v>
      </c>
      <c r="F294" s="16">
        <f>Tableau33[[#This Row],[Colonne5]]</f>
        <v>1</v>
      </c>
      <c r="G294" s="37"/>
      <c r="H294" s="17">
        <f>Tableau33[[#This Row],[Colonne7]]</f>
        <v>12</v>
      </c>
      <c r="I294" s="16">
        <f>Tableau33[[#This Row],[Colonne8]]</f>
        <v>5.5</v>
      </c>
      <c r="J294" s="17">
        <f>Tableau33[[#This Row],[Colonne9]]</f>
        <v>12.66</v>
      </c>
      <c r="K294" s="30">
        <f t="shared" si="15"/>
        <v>0</v>
      </c>
    </row>
    <row r="295" spans="1:11" x14ac:dyDescent="0.2">
      <c r="A295" s="3"/>
      <c r="B295" s="9">
        <f>Tableau33[[#This Row],[Colonne1]]</f>
        <v>24</v>
      </c>
      <c r="C295" s="57" t="str">
        <f>Tableau33[[#This Row],[Colonne2]]</f>
        <v>Bolivie grain (délicat et floral, noisetté, intense et velouté)</v>
      </c>
      <c r="D295" s="16">
        <f>Tableau33[[#This Row],[Colonne3]]</f>
        <v>1</v>
      </c>
      <c r="E295" s="16" t="str">
        <f>Tableau33[[#This Row],[Colonne4]]</f>
        <v>kg</v>
      </c>
      <c r="F295" s="16">
        <f>Tableau33[[#This Row],[Colonne5]]</f>
        <v>1</v>
      </c>
      <c r="G295" s="37"/>
      <c r="H295" s="17">
        <f>Tableau33[[#This Row],[Colonne7]]</f>
        <v>12</v>
      </c>
      <c r="I295" s="16">
        <f>Tableau33[[#This Row],[Colonne8]]</f>
        <v>5.5</v>
      </c>
      <c r="J295" s="17">
        <f>Tableau33[[#This Row],[Colonne9]]</f>
        <v>12.66</v>
      </c>
      <c r="K295" s="30">
        <f t="shared" si="15"/>
        <v>0</v>
      </c>
    </row>
    <row r="296" spans="1:11" x14ac:dyDescent="0.2">
      <c r="A296" s="3"/>
      <c r="B296" s="9">
        <f>Tableau33[[#This Row],[Colonne1]]</f>
        <v>25</v>
      </c>
      <c r="C296" s="57" t="str">
        <f>Tableau33[[#This Row],[Colonne2]]</f>
        <v>Bolivie moulu (délicat et floral, noisetté, intense et velouté)</v>
      </c>
      <c r="D296" s="16">
        <f>Tableau33[[#This Row],[Colonne3]]</f>
        <v>1</v>
      </c>
      <c r="E296" s="16" t="str">
        <f>Tableau33[[#This Row],[Colonne4]]</f>
        <v>kg</v>
      </c>
      <c r="F296" s="16">
        <f>Tableau33[[#This Row],[Colonne5]]</f>
        <v>1</v>
      </c>
      <c r="G296" s="37"/>
      <c r="H296" s="17">
        <f>Tableau33[[#This Row],[Colonne7]]</f>
        <v>12</v>
      </c>
      <c r="I296" s="16">
        <f>Tableau33[[#This Row],[Colonne8]]</f>
        <v>5.5</v>
      </c>
      <c r="J296" s="17">
        <f>Tableau33[[#This Row],[Colonne9]]</f>
        <v>12.66</v>
      </c>
      <c r="K296" s="30">
        <f t="shared" si="15"/>
        <v>0</v>
      </c>
    </row>
    <row r="297" spans="1:11" x14ac:dyDescent="0.2">
      <c r="A297" s="3"/>
      <c r="B297" s="9">
        <f>Tableau33[[#This Row],[Colonne1]]</f>
        <v>26</v>
      </c>
      <c r="C297" s="57" t="str">
        <f>Tableau33[[#This Row],[Colonne2]]</f>
        <v>Gatemala grain (acidulé et corsé)</v>
      </c>
      <c r="D297" s="16">
        <f>Tableau33[[#This Row],[Colonne3]]</f>
        <v>1</v>
      </c>
      <c r="E297" s="16" t="str">
        <f>Tableau33[[#This Row],[Colonne4]]</f>
        <v>kg</v>
      </c>
      <c r="F297" s="16">
        <f>Tableau33[[#This Row],[Colonne5]]</f>
        <v>1</v>
      </c>
      <c r="G297" s="37"/>
      <c r="H297" s="17">
        <f>Tableau33[[#This Row],[Colonne7]]</f>
        <v>12</v>
      </c>
      <c r="I297" s="16">
        <f>Tableau33[[#This Row],[Colonne8]]</f>
        <v>5.5</v>
      </c>
      <c r="J297" s="17">
        <f>Tableau33[[#This Row],[Colonne9]]</f>
        <v>12.66</v>
      </c>
      <c r="K297" s="30">
        <f t="shared" si="15"/>
        <v>0</v>
      </c>
    </row>
    <row r="298" spans="1:11" x14ac:dyDescent="0.2">
      <c r="A298" s="3"/>
      <c r="B298" s="9">
        <f>Tableau33[[#This Row],[Colonne1]]</f>
        <v>27</v>
      </c>
      <c r="C298" s="57" t="str">
        <f>Tableau33[[#This Row],[Colonne2]]</f>
        <v>Gatemala moulu (acidulé et corsé)</v>
      </c>
      <c r="D298" s="16">
        <f>Tableau33[[#This Row],[Colonne3]]</f>
        <v>1</v>
      </c>
      <c r="E298" s="16" t="str">
        <f>Tableau33[[#This Row],[Colonne4]]</f>
        <v>kg</v>
      </c>
      <c r="F298" s="16">
        <f>Tableau33[[#This Row],[Colonne5]]</f>
        <v>1</v>
      </c>
      <c r="G298" s="37"/>
      <c r="H298" s="17">
        <f>Tableau33[[#This Row],[Colonne7]]</f>
        <v>12</v>
      </c>
      <c r="I298" s="16">
        <f>Tableau33[[#This Row],[Colonne8]]</f>
        <v>5.5</v>
      </c>
      <c r="J298" s="17">
        <f>Tableau33[[#This Row],[Colonne9]]</f>
        <v>12.66</v>
      </c>
      <c r="K298" s="30">
        <f t="shared" si="15"/>
        <v>0</v>
      </c>
    </row>
    <row r="299" spans="1:11" x14ac:dyDescent="0.2">
      <c r="A299" s="3"/>
      <c r="B299" s="4"/>
      <c r="C299" s="3"/>
      <c r="H299" s="26"/>
      <c r="J299" s="52" t="s">
        <v>286</v>
      </c>
      <c r="K299" s="26">
        <f>SUM(K286:K297)</f>
        <v>0</v>
      </c>
    </row>
    <row r="300" spans="1:11" x14ac:dyDescent="0.2">
      <c r="A300" s="3"/>
      <c r="B300" s="4"/>
      <c r="C300" s="3"/>
      <c r="D300" s="32"/>
      <c r="E300" s="59" t="s">
        <v>287</v>
      </c>
      <c r="F300" s="60"/>
      <c r="G300" s="60"/>
      <c r="H300" s="60"/>
      <c r="I300" s="60"/>
      <c r="J300" s="60"/>
      <c r="K300" s="26">
        <f>K264+K249+K245+K224+K216+K212+K209+K205+K202+K199+K196+K193+K189+K184+K174+K167+K153+K146+K118+K97+K77+K66+K54+K46+K30+K20</f>
        <v>0</v>
      </c>
    </row>
    <row r="301" spans="1:11" x14ac:dyDescent="0.2">
      <c r="A301" s="3"/>
      <c r="B301" s="4"/>
      <c r="C301" s="3"/>
      <c r="E301" s="61" t="s">
        <v>288</v>
      </c>
      <c r="F301" s="61"/>
      <c r="G301" s="61"/>
      <c r="H301" s="61"/>
      <c r="I301" s="61"/>
      <c r="J301" s="61"/>
      <c r="K301" s="26">
        <f>K299</f>
        <v>0</v>
      </c>
    </row>
    <row r="302" spans="1:11" x14ac:dyDescent="0.2">
      <c r="B302" s="4"/>
      <c r="C302" s="3"/>
      <c r="E302" s="61" t="s">
        <v>289</v>
      </c>
      <c r="F302" s="61"/>
      <c r="G302" s="61"/>
      <c r="H302" s="61"/>
      <c r="I302" s="61"/>
      <c r="J302" s="61"/>
      <c r="K302" s="26">
        <f>K284+K279+K271</f>
        <v>0</v>
      </c>
    </row>
  </sheetData>
  <sheetProtection formatCells="0"/>
  <protectedRanges>
    <protectedRange sqref="K9:K350" name="Plage4"/>
    <protectedRange sqref="B9:F350" name="Plage2"/>
    <protectedRange sqref="G9:G350" name="Plage1"/>
    <protectedRange sqref="H9:K350" name="Plage3"/>
  </protectedRanges>
  <mergeCells count="3">
    <mergeCell ref="E300:J300"/>
    <mergeCell ref="E301:J301"/>
    <mergeCell ref="E302:J30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3:O302"/>
  <sheetViews>
    <sheetView showGridLines="0" showZeros="0" zoomScaleNormal="100" workbookViewId="0">
      <selection activeCell="G28" sqref="G28"/>
    </sheetView>
  </sheetViews>
  <sheetFormatPr baseColWidth="10" defaultColWidth="11.375" defaultRowHeight="11.55" x14ac:dyDescent="0.2"/>
  <cols>
    <col min="1" max="1" width="11.375" style="1"/>
    <col min="2" max="2" width="7.625" style="1" customWidth="1"/>
    <col min="3" max="3" width="43.125" style="1" bestFit="1" customWidth="1"/>
    <col min="4" max="4" width="8.25" style="25" customWidth="1"/>
    <col min="5" max="5" width="6.375" style="25" bestFit="1" customWidth="1"/>
    <col min="6" max="6" width="7.875" style="25" bestFit="1" customWidth="1"/>
    <col min="7" max="7" width="7.625" style="25" bestFit="1" customWidth="1"/>
    <col min="8" max="8" width="7.875" style="25" bestFit="1" customWidth="1"/>
    <col min="9" max="9" width="4" style="25" bestFit="1" customWidth="1"/>
    <col min="10" max="10" width="7.875" style="25" bestFit="1" customWidth="1"/>
    <col min="11" max="11" width="11.875" style="25" customWidth="1"/>
    <col min="12" max="16384" width="11.375" style="1"/>
  </cols>
  <sheetData>
    <row r="3" spans="1:13" ht="19.899999999999999" customHeight="1" x14ac:dyDescent="0.25">
      <c r="C3" s="42" t="s">
        <v>296</v>
      </c>
    </row>
    <row r="4" spans="1:13" ht="19.899999999999999" customHeight="1" thickBot="1" x14ac:dyDescent="0.3">
      <c r="C4" s="42" t="s">
        <v>297</v>
      </c>
    </row>
    <row r="5" spans="1:13" ht="12.25" hidden="1" thickBot="1" x14ac:dyDescent="0.25"/>
    <row r="6" spans="1:13" ht="12.25" hidden="1" thickBot="1" x14ac:dyDescent="0.25">
      <c r="A6" s="3"/>
      <c r="D6" s="1"/>
      <c r="E6" s="1"/>
      <c r="F6" s="1"/>
      <c r="G6" s="1"/>
      <c r="H6" s="1"/>
      <c r="I6" s="1"/>
      <c r="J6" s="1"/>
      <c r="K6" s="1"/>
    </row>
    <row r="7" spans="1:13" ht="80.349999999999994" customHeight="1" thickTop="1" thickBot="1" x14ac:dyDescent="0.25">
      <c r="A7" s="3"/>
      <c r="B7" s="44" t="s">
        <v>290</v>
      </c>
      <c r="C7" s="33" t="s">
        <v>291</v>
      </c>
      <c r="D7" s="43" t="str">
        <f>Tableau33[[#This Row],[Colonne3]]</f>
        <v>Conditionnement</v>
      </c>
      <c r="E7" s="33" t="s">
        <v>278</v>
      </c>
      <c r="F7" s="33" t="s">
        <v>279</v>
      </c>
      <c r="G7" s="33" t="s">
        <v>280</v>
      </c>
      <c r="H7" s="34" t="s">
        <v>281</v>
      </c>
      <c r="I7" s="33" t="s">
        <v>282</v>
      </c>
      <c r="J7" s="34" t="s">
        <v>283</v>
      </c>
      <c r="K7" s="35" t="s">
        <v>284</v>
      </c>
      <c r="M7" s="41"/>
    </row>
    <row r="8" spans="1:13" ht="12.25" thickTop="1" x14ac:dyDescent="0.2">
      <c r="A8" s="3"/>
      <c r="B8" s="2" t="s">
        <v>0</v>
      </c>
      <c r="C8" s="2"/>
      <c r="D8" s="10"/>
      <c r="E8" s="11"/>
      <c r="F8" s="11"/>
      <c r="G8" s="11"/>
      <c r="H8" s="12"/>
      <c r="I8" s="11"/>
      <c r="J8" s="12"/>
      <c r="K8" s="12"/>
    </row>
    <row r="9" spans="1:13" x14ac:dyDescent="0.2">
      <c r="A9" s="3"/>
      <c r="B9" s="5">
        <f>Tableau33[[#This Row],[Colonne1]]</f>
        <v>27453</v>
      </c>
      <c r="C9" s="54" t="str">
        <f>Tableau33[[#This Row],[Colonne2]]</f>
        <v>Abricots secs calibre 2/3 (Turquie)</v>
      </c>
      <c r="D9" s="13">
        <f>Tableau33[[#This Row],[Colonne3]]</f>
        <v>5</v>
      </c>
      <c r="E9" s="13" t="str">
        <f>Tableau33[[#This Row],[Colonne4]]</f>
        <v>kg</v>
      </c>
      <c r="F9" s="13">
        <f>Tableau33[[#This Row],[Colonne5]]</f>
        <v>1</v>
      </c>
      <c r="G9" s="36"/>
      <c r="H9" s="14">
        <f>Tableau33[[#This Row],[Colonne7]]</f>
        <v>53.95</v>
      </c>
      <c r="I9" s="13">
        <f>Tableau33[[#This Row],[Colonne8]]</f>
        <v>5.5</v>
      </c>
      <c r="J9" s="14">
        <f>Tableau33[[#This Row],[Colonne9]]</f>
        <v>56.92</v>
      </c>
      <c r="K9" s="15">
        <f t="shared" ref="K9:K19" si="0">G9*J9</f>
        <v>0</v>
      </c>
    </row>
    <row r="10" spans="1:13" x14ac:dyDescent="0.2">
      <c r="A10" s="3"/>
      <c r="B10" s="6">
        <f>Tableau33[[#This Row],[Colonne1]]</f>
        <v>32224</v>
      </c>
      <c r="C10" s="54" t="str">
        <f>Tableau33[[#This Row],[Colonne2]]</f>
        <v>Amandes blanches natures</v>
      </c>
      <c r="D10" s="13">
        <f>Tableau33[[#This Row],[Colonne3]]</f>
        <v>3</v>
      </c>
      <c r="E10" s="16" t="str">
        <f>Tableau33[[#This Row],[Colonne4]]</f>
        <v>kg</v>
      </c>
      <c r="F10" s="16">
        <f>Tableau33[[#This Row],[Colonne5]]</f>
        <v>1</v>
      </c>
      <c r="G10" s="37"/>
      <c r="H10" s="17">
        <f>Tableau33[[#This Row],[Colonne7]]</f>
        <v>76.41</v>
      </c>
      <c r="I10" s="13">
        <f>Tableau33[[#This Row],[Colonne8]]</f>
        <v>5.5</v>
      </c>
      <c r="J10" s="14">
        <f>Tableau33[[#This Row],[Colonne9]]</f>
        <v>80.61</v>
      </c>
      <c r="K10" s="18">
        <f t="shared" si="0"/>
        <v>0</v>
      </c>
    </row>
    <row r="11" spans="1:13" x14ac:dyDescent="0.2">
      <c r="A11" s="3"/>
      <c r="B11" s="6">
        <f>Tableau33[[#This Row],[Colonne1]]</f>
        <v>32494</v>
      </c>
      <c r="C11" s="54" t="str">
        <f>Tableau33[[#This Row],[Colonne2]]</f>
        <v>Amandes décortiquées cal. 34/36 (Italie)</v>
      </c>
      <c r="D11" s="13">
        <f>Tableau33[[#This Row],[Colonne3]]</f>
        <v>10</v>
      </c>
      <c r="E11" s="16" t="str">
        <f>Tableau33[[#This Row],[Colonne4]]</f>
        <v>kg</v>
      </c>
      <c r="F11" s="16">
        <f>Tableau33[[#This Row],[Colonne5]]</f>
        <v>1</v>
      </c>
      <c r="G11" s="37"/>
      <c r="H11" s="17">
        <f>Tableau33[[#This Row],[Colonne7]]</f>
        <v>169.9</v>
      </c>
      <c r="I11" s="13">
        <f>Tableau33[[#This Row],[Colonne8]]</f>
        <v>5.5</v>
      </c>
      <c r="J11" s="14">
        <f>Tableau33[[#This Row],[Colonne9]]</f>
        <v>179.24</v>
      </c>
      <c r="K11" s="18">
        <f t="shared" si="0"/>
        <v>0</v>
      </c>
    </row>
    <row r="12" spans="1:13" x14ac:dyDescent="0.2">
      <c r="A12" s="3"/>
      <c r="B12" s="6">
        <f>Tableau33[[#This Row],[Colonne1]]</f>
        <v>20310</v>
      </c>
      <c r="C12" s="54" t="str">
        <f>Tableau33[[#This Row],[Colonne2]]</f>
        <v>noisettes décortiquées</v>
      </c>
      <c r="D12" s="13">
        <f>Tableau33[[#This Row],[Colonne3]]</f>
        <v>5</v>
      </c>
      <c r="E12" s="16" t="str">
        <f>Tableau33[[#This Row],[Colonne4]]</f>
        <v>kg</v>
      </c>
      <c r="F12" s="16">
        <f>Tableau33[[#This Row],[Colonne5]]</f>
        <v>1</v>
      </c>
      <c r="G12" s="37"/>
      <c r="H12" s="17">
        <f>Tableau33[[#This Row],[Colonne7]]</f>
        <v>85.45</v>
      </c>
      <c r="I12" s="13">
        <f>Tableau33[[#This Row],[Colonne8]]</f>
        <v>5.5</v>
      </c>
      <c r="J12" s="14">
        <f>Tableau33[[#This Row],[Colonne9]]</f>
        <v>90.15</v>
      </c>
      <c r="K12" s="18">
        <f t="shared" si="0"/>
        <v>0</v>
      </c>
    </row>
    <row r="13" spans="1:13" x14ac:dyDescent="0.2">
      <c r="A13" s="3"/>
      <c r="B13" s="6">
        <f>Tableau33[[#This Row],[Colonne1]]</f>
        <v>20324</v>
      </c>
      <c r="C13" s="54" t="str">
        <f>Tableau33[[#This Row],[Colonne2]]</f>
        <v>Noix de cajou (Viet Nam)</v>
      </c>
      <c r="D13" s="13">
        <f>Tableau33[[#This Row],[Colonne3]]</f>
        <v>3</v>
      </c>
      <c r="E13" s="16" t="str">
        <f>Tableau33[[#This Row],[Colonne4]]</f>
        <v>kg</v>
      </c>
      <c r="F13" s="16">
        <f>Tableau33[[#This Row],[Colonne5]]</f>
        <v>1</v>
      </c>
      <c r="G13" s="37"/>
      <c r="H13" s="17">
        <f>Tableau33[[#This Row],[Colonne7]]</f>
        <v>45.04</v>
      </c>
      <c r="I13" s="13">
        <f>Tableau33[[#This Row],[Colonne8]]</f>
        <v>5.5</v>
      </c>
      <c r="J13" s="14">
        <f>Tableau33[[#This Row],[Colonne9]]</f>
        <v>47.52</v>
      </c>
      <c r="K13" s="18">
        <f t="shared" si="0"/>
        <v>0</v>
      </c>
    </row>
    <row r="14" spans="1:13" x14ac:dyDescent="0.2">
      <c r="A14" s="3"/>
      <c r="B14" s="6">
        <f>Tableau33[[#This Row],[Colonne1]]</f>
        <v>20297</v>
      </c>
      <c r="C14" s="54" t="str">
        <f>Tableau33[[#This Row],[Colonne2]]</f>
        <v>figues</v>
      </c>
      <c r="D14" s="13">
        <f>Tableau33[[#This Row],[Colonne3]]</f>
        <v>5</v>
      </c>
      <c r="E14" s="16" t="str">
        <f>Tableau33[[#This Row],[Colonne4]]</f>
        <v>kg</v>
      </c>
      <c r="F14" s="16">
        <f>Tableau33[[#This Row],[Colonne5]]</f>
        <v>1</v>
      </c>
      <c r="G14" s="37"/>
      <c r="H14" s="17">
        <f>Tableau33[[#This Row],[Colonne7]]</f>
        <v>39.9</v>
      </c>
      <c r="I14" s="13">
        <f>Tableau33[[#This Row],[Colonne8]]</f>
        <v>5.5</v>
      </c>
      <c r="J14" s="14">
        <f>Tableau33[[#This Row],[Colonne9]]</f>
        <v>42.09</v>
      </c>
      <c r="K14" s="18">
        <f t="shared" si="0"/>
        <v>0</v>
      </c>
    </row>
    <row r="15" spans="1:13" x14ac:dyDescent="0.2">
      <c r="A15" s="3"/>
      <c r="B15" s="6">
        <f>Tableau33[[#This Row],[Colonne1]]</f>
        <v>34956</v>
      </c>
      <c r="C15" s="54" t="str">
        <f>Tableau33[[#This Row],[Colonne2]]</f>
        <v>raisins sultanine (Ouzbekistan)</v>
      </c>
      <c r="D15" s="13">
        <f>Tableau33[[#This Row],[Colonne3]]</f>
        <v>12.5</v>
      </c>
      <c r="E15" s="16" t="str">
        <f>Tableau33[[#This Row],[Colonne4]]</f>
        <v>kg</v>
      </c>
      <c r="F15" s="16">
        <f>Tableau33[[#This Row],[Colonne5]]</f>
        <v>1</v>
      </c>
      <c r="G15" s="37"/>
      <c r="H15" s="17">
        <f>Tableau33[[#This Row],[Colonne7]]</f>
        <v>62.05</v>
      </c>
      <c r="I15" s="13">
        <f>Tableau33[[#This Row],[Colonne8]]</f>
        <v>5.5</v>
      </c>
      <c r="J15" s="14">
        <f>Tableau33[[#This Row],[Colonne9]]</f>
        <v>65.459999999999994</v>
      </c>
      <c r="K15" s="18">
        <f t="shared" si="0"/>
        <v>0</v>
      </c>
    </row>
    <row r="16" spans="1:13" x14ac:dyDescent="0.2">
      <c r="A16" s="3"/>
      <c r="B16" s="6">
        <f>Tableau33[[#This Row],[Colonne1]]</f>
        <v>15091</v>
      </c>
      <c r="C16" s="54" t="str">
        <f>Tableau33[[#This Row],[Colonne2]]</f>
        <v>Pistaches coques grillées salées (Italie)</v>
      </c>
      <c r="D16" s="13">
        <f>Tableau33[[#This Row],[Colonne3]]</f>
        <v>5</v>
      </c>
      <c r="E16" s="16" t="str">
        <f>Tableau33[[#This Row],[Colonne4]]</f>
        <v>kg</v>
      </c>
      <c r="F16" s="16">
        <f>Tableau33[[#This Row],[Colonne5]]</f>
        <v>1</v>
      </c>
      <c r="G16" s="37"/>
      <c r="H16" s="17">
        <f>Tableau33[[#This Row],[Colonne7]]</f>
        <v>81.599999999999994</v>
      </c>
      <c r="I16" s="13">
        <f>Tableau33[[#This Row],[Colonne8]]</f>
        <v>5.5</v>
      </c>
      <c r="J16" s="14">
        <f>Tableau33[[#This Row],[Colonne9]]</f>
        <v>86.09</v>
      </c>
      <c r="K16" s="18">
        <f t="shared" si="0"/>
        <v>0</v>
      </c>
    </row>
    <row r="17" spans="1:15" x14ac:dyDescent="0.2">
      <c r="A17" s="3"/>
      <c r="B17" s="6">
        <f>Tableau33[[#This Row],[Colonne1]]</f>
        <v>26442</v>
      </c>
      <c r="C17" s="54" t="str">
        <f>Tableau33[[#This Row],[Colonne2]]</f>
        <v>Poudre d'amande blanche</v>
      </c>
      <c r="D17" s="13">
        <f>Tableau33[[#This Row],[Colonne3]]</f>
        <v>2</v>
      </c>
      <c r="E17" s="16" t="str">
        <f>Tableau33[[#This Row],[Colonne4]]</f>
        <v>kg</v>
      </c>
      <c r="F17" s="16">
        <f>Tableau33[[#This Row],[Colonne5]]</f>
        <v>1</v>
      </c>
      <c r="G17" s="37"/>
      <c r="H17" s="17">
        <f>Tableau33[[#This Row],[Colonne7]]</f>
        <v>59.38</v>
      </c>
      <c r="I17" s="13">
        <f>Tableau33[[#This Row],[Colonne8]]</f>
        <v>5.5</v>
      </c>
      <c r="J17" s="14">
        <f>Tableau33[[#This Row],[Colonne9]]</f>
        <v>62.65</v>
      </c>
      <c r="K17" s="18">
        <f t="shared" si="0"/>
        <v>0</v>
      </c>
      <c r="O17" s="19"/>
    </row>
    <row r="18" spans="1:15" x14ac:dyDescent="0.2">
      <c r="A18" s="3"/>
      <c r="B18" s="6">
        <f>Tableau33[[#This Row],[Colonne1]]</f>
        <v>31398</v>
      </c>
      <c r="C18" s="54" t="str">
        <f>Tableau33[[#This Row],[Colonne2]]</f>
        <v>Pruneau géant calibre 44/55</v>
      </c>
      <c r="D18" s="13">
        <f>Tableau33[[#This Row],[Colonne3]]</f>
        <v>2.5</v>
      </c>
      <c r="E18" s="16" t="str">
        <f>Tableau33[[#This Row],[Colonne4]]</f>
        <v>kg</v>
      </c>
      <c r="F18" s="16">
        <f>Tableau33[[#This Row],[Colonne5]]</f>
        <v>1</v>
      </c>
      <c r="G18" s="37"/>
      <c r="H18" s="17">
        <f>Tableau33[[#This Row],[Colonne7]]</f>
        <v>17.68</v>
      </c>
      <c r="I18" s="13">
        <f>Tableau33[[#This Row],[Colonne8]]</f>
        <v>5.5</v>
      </c>
      <c r="J18" s="14">
        <f>Tableau33[[#This Row],[Colonne9]]</f>
        <v>18.649999999999999</v>
      </c>
      <c r="K18" s="18">
        <f t="shared" si="0"/>
        <v>0</v>
      </c>
    </row>
    <row r="19" spans="1:15" x14ac:dyDescent="0.2">
      <c r="A19" s="3"/>
      <c r="B19" s="7">
        <f>Tableau33[[#This Row],[Colonne1]]</f>
        <v>25779</v>
      </c>
      <c r="C19" s="54" t="str">
        <f>Tableau33[[#This Row],[Colonne2]]</f>
        <v>poudre de noisettes</v>
      </c>
      <c r="D19" s="13">
        <f>Tableau33[[#This Row],[Colonne3]]</f>
        <v>150</v>
      </c>
      <c r="E19" s="20" t="str">
        <f>Tableau33[[#This Row],[Colonne4]]</f>
        <v>gr</v>
      </c>
      <c r="F19" s="20">
        <f>Tableau33[[#This Row],[Colonne5]]</f>
        <v>6</v>
      </c>
      <c r="G19" s="38"/>
      <c r="H19" s="21">
        <f>Tableau33[[#This Row],[Colonne7]]</f>
        <v>4.41</v>
      </c>
      <c r="I19" s="13">
        <f>Tableau33[[#This Row],[Colonne8]]</f>
        <v>5.5</v>
      </c>
      <c r="J19" s="14">
        <f>Tableau33[[#This Row],[Colonne9]]</f>
        <v>4.6500000000000004</v>
      </c>
      <c r="K19" s="22">
        <f t="shared" si="0"/>
        <v>0</v>
      </c>
    </row>
    <row r="20" spans="1:15" x14ac:dyDescent="0.2">
      <c r="A20" s="3"/>
      <c r="B20" s="23"/>
      <c r="C20" s="55"/>
      <c r="D20" s="24">
        <f>Tableau33[[#This Row],[Colonne3]]</f>
        <v>0</v>
      </c>
      <c r="E20" s="24"/>
      <c r="F20" s="24"/>
      <c r="G20" s="39"/>
      <c r="H20" s="26"/>
      <c r="I20" s="24"/>
      <c r="J20" s="27" t="s">
        <v>13</v>
      </c>
      <c r="K20" s="26">
        <f>SUM(K9:K19)</f>
        <v>0</v>
      </c>
    </row>
    <row r="21" spans="1:15" x14ac:dyDescent="0.2">
      <c r="A21" s="3"/>
      <c r="B21" s="23" t="s">
        <v>14</v>
      </c>
      <c r="C21" s="56"/>
      <c r="D21" s="25">
        <f>Tableau33[[#This Row],[Colonne3]]</f>
        <v>0</v>
      </c>
      <c r="G21" s="39"/>
      <c r="H21" s="26"/>
      <c r="J21" s="26"/>
      <c r="K21" s="26"/>
    </row>
    <row r="22" spans="1:15" x14ac:dyDescent="0.2">
      <c r="A22" s="3"/>
      <c r="B22" s="5">
        <f>Tableau33[[#This Row],[Colonne1]]</f>
        <v>20187</v>
      </c>
      <c r="C22" s="54" t="str">
        <f>Tableau33[[#This Row],[Colonne2]]</f>
        <v>Graines de lin doré</v>
      </c>
      <c r="D22" s="13">
        <f>Tableau33[[#This Row],[Colonne3]]</f>
        <v>3</v>
      </c>
      <c r="E22" s="13" t="str">
        <f>Tableau33[[#This Row],[Colonne4]]</f>
        <v>kg</v>
      </c>
      <c r="F22" s="13">
        <f>Tableau33[[#This Row],[Colonne5]]</f>
        <v>1</v>
      </c>
      <c r="G22" s="36"/>
      <c r="H22" s="14">
        <f>Tableau33[[#This Row],[Colonne7]]</f>
        <v>11.34</v>
      </c>
      <c r="I22" s="13">
        <f>Tableau33[[#This Row],[Colonne8]]</f>
        <v>5.5</v>
      </c>
      <c r="J22" s="14">
        <f>Tableau33[[#This Row],[Colonne9]]</f>
        <v>11.96</v>
      </c>
      <c r="K22" s="15">
        <f t="shared" ref="K22:K29" si="1">G22*J22</f>
        <v>0</v>
      </c>
    </row>
    <row r="23" spans="1:15" x14ac:dyDescent="0.2">
      <c r="A23" s="3"/>
      <c r="B23" s="6">
        <f>Tableau33[[#This Row],[Colonne1]]</f>
        <v>32944</v>
      </c>
      <c r="C23" s="57" t="str">
        <f>Tableau33[[#This Row],[Colonne2]]</f>
        <v>Graines de tournesol</v>
      </c>
      <c r="D23" s="16">
        <f>Tableau33[[#This Row],[Colonne3]]</f>
        <v>5</v>
      </c>
      <c r="E23" s="16" t="str">
        <f>Tableau33[[#This Row],[Colonne4]]</f>
        <v>kg</v>
      </c>
      <c r="F23" s="16">
        <f>Tableau33[[#This Row],[Colonne5]]</f>
        <v>1</v>
      </c>
      <c r="G23" s="37"/>
      <c r="H23" s="17">
        <f>Tableau33[[#This Row],[Colonne7]]</f>
        <v>16.38</v>
      </c>
      <c r="I23" s="16">
        <f>Tableau33[[#This Row],[Colonne8]]</f>
        <v>5.5</v>
      </c>
      <c r="J23" s="17">
        <f>Tableau33[[#This Row],[Colonne9]]</f>
        <v>17.28</v>
      </c>
      <c r="K23" s="18">
        <f t="shared" si="1"/>
        <v>0</v>
      </c>
    </row>
    <row r="24" spans="1:15" x14ac:dyDescent="0.2">
      <c r="A24" s="3"/>
      <c r="B24" s="6">
        <f>Tableau33[[#This Row],[Colonne1]]</f>
        <v>20250</v>
      </c>
      <c r="C24" s="57" t="str">
        <f>Tableau33[[#This Row],[Colonne2]]</f>
        <v>Graines de courges</v>
      </c>
      <c r="D24" s="16">
        <f>Tableau33[[#This Row],[Colonne3]]</f>
        <v>3</v>
      </c>
      <c r="E24" s="16" t="str">
        <f>Tableau33[[#This Row],[Colonne4]]</f>
        <v>kg</v>
      </c>
      <c r="F24" s="16">
        <f>Tableau33[[#This Row],[Colonne5]]</f>
        <v>1</v>
      </c>
      <c r="G24" s="37"/>
      <c r="H24" s="17">
        <f>Tableau33[[#This Row],[Colonne7]]</f>
        <v>27.9</v>
      </c>
      <c r="I24" s="16">
        <f>Tableau33[[#This Row],[Colonne8]]</f>
        <v>5.5</v>
      </c>
      <c r="J24" s="17">
        <f>Tableau33[[#This Row],[Colonne9]]</f>
        <v>29.43</v>
      </c>
      <c r="K24" s="18">
        <f t="shared" si="1"/>
        <v>0</v>
      </c>
    </row>
    <row r="25" spans="1:15" x14ac:dyDescent="0.2">
      <c r="A25" s="3"/>
      <c r="B25" s="6">
        <f>Tableau33[[#This Row],[Colonne1]]</f>
        <v>20182</v>
      </c>
      <c r="C25" s="57" t="str">
        <f>Tableau33[[#This Row],[Colonne2]]</f>
        <v>Sésame blond complet</v>
      </c>
      <c r="D25" s="16">
        <f>Tableau33[[#This Row],[Colonne3]]</f>
        <v>3</v>
      </c>
      <c r="E25" s="16" t="str">
        <f>Tableau33[[#This Row],[Colonne4]]</f>
        <v>kg</v>
      </c>
      <c r="F25" s="16">
        <f>Tableau33[[#This Row],[Colonne5]]</f>
        <v>1</v>
      </c>
      <c r="G25" s="37"/>
      <c r="H25" s="17">
        <f>Tableau33[[#This Row],[Colonne7]]</f>
        <v>12.12</v>
      </c>
      <c r="I25" s="16">
        <f>Tableau33[[#This Row],[Colonne8]]</f>
        <v>5.5</v>
      </c>
      <c r="J25" s="17">
        <f>Tableau33[[#This Row],[Colonne9]]</f>
        <v>12.79</v>
      </c>
      <c r="K25" s="18">
        <f t="shared" si="1"/>
        <v>0</v>
      </c>
    </row>
    <row r="26" spans="1:15" x14ac:dyDescent="0.2">
      <c r="A26" s="3"/>
      <c r="B26" s="6">
        <f>Tableau33[[#This Row],[Colonne1]]</f>
        <v>29725</v>
      </c>
      <c r="C26" s="57" t="str">
        <f>Tableau33[[#This Row],[Colonne2]]</f>
        <v>graines à germer roquette</v>
      </c>
      <c r="D26" s="16">
        <f>Tableau33[[#This Row],[Colonne3]]</f>
        <v>150</v>
      </c>
      <c r="E26" s="16" t="str">
        <f>Tableau33[[#This Row],[Colonne4]]</f>
        <v>gr</v>
      </c>
      <c r="F26" s="16">
        <f>Tableau33[[#This Row],[Colonne5]]</f>
        <v>6</v>
      </c>
      <c r="G26" s="37"/>
      <c r="H26" s="17">
        <f>Tableau33[[#This Row],[Colonne7]]</f>
        <v>4.1500000000000004</v>
      </c>
      <c r="I26" s="16">
        <f>Tableau33[[#This Row],[Colonne8]]</f>
        <v>5.5</v>
      </c>
      <c r="J26" s="17">
        <f>Tableau33[[#This Row],[Colonne9]]</f>
        <v>4.38</v>
      </c>
      <c r="K26" s="18">
        <f t="shared" si="1"/>
        <v>0</v>
      </c>
    </row>
    <row r="27" spans="1:15" x14ac:dyDescent="0.2">
      <c r="A27" s="3"/>
      <c r="B27" s="6">
        <f>Tableau33[[#This Row],[Colonne1]]</f>
        <v>28056</v>
      </c>
      <c r="C27" s="57" t="str">
        <f>Tableau33[[#This Row],[Colonne2]]</f>
        <v>brocoli à germer</v>
      </c>
      <c r="D27" s="16">
        <f>Tableau33[[#This Row],[Colonne3]]</f>
        <v>150</v>
      </c>
      <c r="E27" s="16" t="str">
        <f>Tableau33[[#This Row],[Colonne4]]</f>
        <v>gr</v>
      </c>
      <c r="F27" s="16">
        <f>Tableau33[[#This Row],[Colonne5]]</f>
        <v>6</v>
      </c>
      <c r="G27" s="37"/>
      <c r="H27" s="17">
        <f>Tableau33[[#This Row],[Colonne7]]</f>
        <v>3.59</v>
      </c>
      <c r="I27" s="16">
        <f>Tableau33[[#This Row],[Colonne8]]</f>
        <v>5.5</v>
      </c>
      <c r="J27" s="17">
        <f>Tableau33[[#This Row],[Colonne9]]</f>
        <v>3.79</v>
      </c>
      <c r="K27" s="18">
        <f t="shared" si="1"/>
        <v>0</v>
      </c>
    </row>
    <row r="28" spans="1:15" x14ac:dyDescent="0.2">
      <c r="A28" s="3"/>
      <c r="B28" s="6">
        <f>Tableau33[[#This Row],[Colonne1]]</f>
        <v>28104</v>
      </c>
      <c r="C28" s="57" t="str">
        <f>Tableau33[[#This Row],[Colonne2]]</f>
        <v>soja vert mungo à germer</v>
      </c>
      <c r="D28" s="16">
        <f>Tableau33[[#This Row],[Colonne3]]</f>
        <v>200</v>
      </c>
      <c r="E28" s="16" t="str">
        <f>Tableau33[[#This Row],[Colonne4]]</f>
        <v>gr</v>
      </c>
      <c r="F28" s="16">
        <f>Tableau33[[#This Row],[Colonne5]]</f>
        <v>6</v>
      </c>
      <c r="G28" s="37"/>
      <c r="H28" s="17">
        <f>Tableau33[[#This Row],[Colonne7]]</f>
        <v>1.6</v>
      </c>
      <c r="I28" s="16">
        <f>Tableau33[[#This Row],[Colonne8]]</f>
        <v>5.5</v>
      </c>
      <c r="J28" s="17">
        <f>Tableau33[[#This Row],[Colonne9]]</f>
        <v>1.69</v>
      </c>
      <c r="K28" s="18">
        <f t="shared" si="1"/>
        <v>0</v>
      </c>
    </row>
    <row r="29" spans="1:15" x14ac:dyDescent="0.2">
      <c r="A29" s="3"/>
      <c r="B29" s="7">
        <f>Tableau33[[#This Row],[Colonne1]]</f>
        <v>20023</v>
      </c>
      <c r="C29" s="58" t="str">
        <f>Tableau33[[#This Row],[Colonne2]]</f>
        <v>mélange pois chiche/lentilles/fenugrec à germer</v>
      </c>
      <c r="D29" s="20">
        <f>Tableau33[[#This Row],[Colonne3]]</f>
        <v>200</v>
      </c>
      <c r="E29" s="20" t="str">
        <f>Tableau33[[#This Row],[Colonne4]]</f>
        <v>gr</v>
      </c>
      <c r="F29" s="20">
        <f>Tableau33[[#This Row],[Colonne5]]</f>
        <v>6</v>
      </c>
      <c r="G29" s="38"/>
      <c r="H29" s="21">
        <f>Tableau33[[#This Row],[Colonne7]]</f>
        <v>2.8</v>
      </c>
      <c r="I29" s="20">
        <f>Tableau33[[#This Row],[Colonne8]]</f>
        <v>5.5</v>
      </c>
      <c r="J29" s="21">
        <f>Tableau33[[#This Row],[Colonne9]]</f>
        <v>2.95</v>
      </c>
      <c r="K29" s="22">
        <f t="shared" si="1"/>
        <v>0</v>
      </c>
    </row>
    <row r="30" spans="1:15" x14ac:dyDescent="0.2">
      <c r="A30" s="3"/>
      <c r="B30" s="4"/>
      <c r="C30" s="56"/>
      <c r="D30" s="25">
        <f>Tableau33[[#This Row],[Colonne3]]</f>
        <v>0</v>
      </c>
      <c r="G30" s="39"/>
      <c r="H30" s="26"/>
      <c r="J30" s="27" t="s">
        <v>13</v>
      </c>
      <c r="K30" s="26">
        <f>SUM(K22:K29)</f>
        <v>0</v>
      </c>
    </row>
    <row r="31" spans="1:15" x14ac:dyDescent="0.2">
      <c r="A31" s="3"/>
      <c r="B31" s="23" t="s">
        <v>23</v>
      </c>
      <c r="C31" s="56"/>
      <c r="D31" s="25">
        <f>Tableau33[[#This Row],[Colonne3]]</f>
        <v>0</v>
      </c>
      <c r="G31" s="39"/>
      <c r="H31" s="26"/>
      <c r="J31" s="26"/>
      <c r="K31" s="26"/>
    </row>
    <row r="32" spans="1:15" x14ac:dyDescent="0.2">
      <c r="A32" s="3"/>
      <c r="B32" s="5">
        <f>Tableau33[[#This Row],[Colonne1]]</f>
        <v>33121</v>
      </c>
      <c r="C32" s="54" t="str">
        <f>Tableau33[[#This Row],[Colonne2]]</f>
        <v>Avoine Calcium</v>
      </c>
      <c r="D32" s="13">
        <f>Tableau33[[#This Row],[Colonne3]]</f>
        <v>1</v>
      </c>
      <c r="E32" s="13" t="str">
        <f>Tableau33[[#This Row],[Colonne4]]</f>
        <v>l</v>
      </c>
      <c r="F32" s="13">
        <f>Tableau33[[#This Row],[Colonne5]]</f>
        <v>10</v>
      </c>
      <c r="G32" s="36"/>
      <c r="H32" s="14">
        <f>Tableau33[[#This Row],[Colonne7]]</f>
        <v>1.29</v>
      </c>
      <c r="I32" s="13">
        <f>Tableau33[[#This Row],[Colonne8]]</f>
        <v>5.5</v>
      </c>
      <c r="J32" s="14">
        <f>Tableau33[[#This Row],[Colonne9]]</f>
        <v>1.36</v>
      </c>
      <c r="K32" s="15">
        <f t="shared" ref="K32:K45" si="2">G32*J32</f>
        <v>0</v>
      </c>
    </row>
    <row r="33" spans="1:11" x14ac:dyDescent="0.2">
      <c r="A33" s="3"/>
      <c r="B33" s="6">
        <f>Tableau33[[#This Row],[Colonne1]]</f>
        <v>29485</v>
      </c>
      <c r="C33" s="57" t="str">
        <f>Tableau33[[#This Row],[Colonne2]]</f>
        <v>Avoine Nature</v>
      </c>
      <c r="D33" s="16">
        <f>Tableau33[[#This Row],[Colonne3]]</f>
        <v>1</v>
      </c>
      <c r="E33" s="16" t="str">
        <f>Tableau33[[#This Row],[Colonne4]]</f>
        <v>l</v>
      </c>
      <c r="F33" s="16">
        <f>Tableau33[[#This Row],[Colonne5]]</f>
        <v>12</v>
      </c>
      <c r="G33" s="37"/>
      <c r="H33" s="17">
        <f>Tableau33[[#This Row],[Colonne7]]</f>
        <v>1.3</v>
      </c>
      <c r="I33" s="16">
        <f>Tableau33[[#This Row],[Colonne8]]</f>
        <v>5.5</v>
      </c>
      <c r="J33" s="17">
        <f>Tableau33[[#This Row],[Colonne9]]</f>
        <v>1.37</v>
      </c>
      <c r="K33" s="18">
        <f t="shared" si="2"/>
        <v>0</v>
      </c>
    </row>
    <row r="34" spans="1:11" x14ac:dyDescent="0.2">
      <c r="A34" s="3"/>
      <c r="B34" s="6">
        <f>Tableau33[[#This Row],[Colonne1]]</f>
        <v>31313</v>
      </c>
      <c r="C34" s="57" t="str">
        <f>Tableau33[[#This Row],[Colonne2]]</f>
        <v>Riz Calcium</v>
      </c>
      <c r="D34" s="16">
        <f>Tableau33[[#This Row],[Colonne3]]</f>
        <v>1</v>
      </c>
      <c r="E34" s="16" t="str">
        <f>Tableau33[[#This Row],[Colonne4]]</f>
        <v>l</v>
      </c>
      <c r="F34" s="16">
        <f>Tableau33[[#This Row],[Colonne5]]</f>
        <v>12</v>
      </c>
      <c r="G34" s="37"/>
      <c r="H34" s="17">
        <f>Tableau33[[#This Row],[Colonne7]]</f>
        <v>1.3</v>
      </c>
      <c r="I34" s="16">
        <f>Tableau33[[#This Row],[Colonne8]]</f>
        <v>5.5</v>
      </c>
      <c r="J34" s="17">
        <f>Tableau33[[#This Row],[Colonne9]]</f>
        <v>1.37</v>
      </c>
      <c r="K34" s="18">
        <f t="shared" si="2"/>
        <v>0</v>
      </c>
    </row>
    <row r="35" spans="1:11" x14ac:dyDescent="0.2">
      <c r="A35" s="3"/>
      <c r="B35" s="6">
        <f>Tableau33[[#This Row],[Colonne1]]</f>
        <v>29483</v>
      </c>
      <c r="C35" s="57" t="str">
        <f>Tableau33[[#This Row],[Colonne2]]</f>
        <v>Riz Nature</v>
      </c>
      <c r="D35" s="16">
        <f>Tableau33[[#This Row],[Colonne3]]</f>
        <v>1</v>
      </c>
      <c r="E35" s="16" t="str">
        <f>Tableau33[[#This Row],[Colonne4]]</f>
        <v>l</v>
      </c>
      <c r="F35" s="16">
        <f>Tableau33[[#This Row],[Colonne5]]</f>
        <v>12</v>
      </c>
      <c r="G35" s="37"/>
      <c r="H35" s="17">
        <f>Tableau33[[#This Row],[Colonne7]]</f>
        <v>1.1499999999999999</v>
      </c>
      <c r="I35" s="16">
        <f>Tableau33[[#This Row],[Colonne8]]</f>
        <v>5.5</v>
      </c>
      <c r="J35" s="17">
        <f>Tableau33[[#This Row],[Colonne9]]</f>
        <v>1.21</v>
      </c>
      <c r="K35" s="18">
        <f t="shared" si="2"/>
        <v>0</v>
      </c>
    </row>
    <row r="36" spans="1:11" x14ac:dyDescent="0.2">
      <c r="A36" s="3"/>
      <c r="B36" s="6">
        <f>Tableau33[[#This Row],[Colonne1]]</f>
        <v>24167</v>
      </c>
      <c r="C36" s="57" t="str">
        <f>Tableau33[[#This Row],[Colonne2]]</f>
        <v>Sojade Calcium UHT (soja)</v>
      </c>
      <c r="D36" s="16">
        <f>Tableau33[[#This Row],[Colonne3]]</f>
        <v>1</v>
      </c>
      <c r="E36" s="16" t="str">
        <f>Tableau33[[#This Row],[Colonne4]]</f>
        <v>l</v>
      </c>
      <c r="F36" s="16">
        <f>Tableau33[[#This Row],[Colonne5]]</f>
        <v>6</v>
      </c>
      <c r="G36" s="37"/>
      <c r="H36" s="17">
        <f>Tableau33[[#This Row],[Colonne7]]</f>
        <v>1.44</v>
      </c>
      <c r="I36" s="16">
        <f>Tableau33[[#This Row],[Colonne8]]</f>
        <v>5.5</v>
      </c>
      <c r="J36" s="17">
        <f>Tableau33[[#This Row],[Colonne9]]</f>
        <v>1.52</v>
      </c>
      <c r="K36" s="18">
        <f t="shared" si="2"/>
        <v>0</v>
      </c>
    </row>
    <row r="37" spans="1:11" x14ac:dyDescent="0.2">
      <c r="A37" s="3"/>
      <c r="B37" s="6">
        <f>Tableau33[[#This Row],[Colonne1]]</f>
        <v>24166</v>
      </c>
      <c r="C37" s="57" t="str">
        <f>Tableau33[[#This Row],[Colonne2]]</f>
        <v>Sojade Nature UHT (soja)</v>
      </c>
      <c r="D37" s="16">
        <f>Tableau33[[#This Row],[Colonne3]]</f>
        <v>1</v>
      </c>
      <c r="E37" s="16" t="str">
        <f>Tableau33[[#This Row],[Colonne4]]</f>
        <v>l</v>
      </c>
      <c r="F37" s="16">
        <f>Tableau33[[#This Row],[Colonne5]]</f>
        <v>6</v>
      </c>
      <c r="G37" s="37"/>
      <c r="H37" s="17">
        <f>Tableau33[[#This Row],[Colonne7]]</f>
        <v>1.22</v>
      </c>
      <c r="I37" s="16">
        <f>Tableau33[[#This Row],[Colonne8]]</f>
        <v>5.5</v>
      </c>
      <c r="J37" s="17">
        <f>Tableau33[[#This Row],[Colonne9]]</f>
        <v>1.29</v>
      </c>
      <c r="K37" s="18">
        <f t="shared" si="2"/>
        <v>0</v>
      </c>
    </row>
    <row r="38" spans="1:11" x14ac:dyDescent="0.2">
      <c r="A38" s="3"/>
      <c r="B38" s="6">
        <f>Tableau33[[#This Row],[Colonne1]]</f>
        <v>20822</v>
      </c>
      <c r="C38" s="57" t="str">
        <f>Tableau33[[#This Row],[Colonne2]]</f>
        <v>Lait d'amande Tetra Pack</v>
      </c>
      <c r="D38" s="16">
        <f>Tableau33[[#This Row],[Colonne3]]</f>
        <v>1</v>
      </c>
      <c r="E38" s="16" t="str">
        <f>Tableau33[[#This Row],[Colonne4]]</f>
        <v>l</v>
      </c>
      <c r="F38" s="16">
        <f>Tableau33[[#This Row],[Colonne5]]</f>
        <v>6</v>
      </c>
      <c r="G38" s="37"/>
      <c r="H38" s="17">
        <f>Tableau33[[#This Row],[Colonne7]]</f>
        <v>3.16</v>
      </c>
      <c r="I38" s="16">
        <f>Tableau33[[#This Row],[Colonne8]]</f>
        <v>5.5</v>
      </c>
      <c r="J38" s="17">
        <f>Tableau33[[#This Row],[Colonne9]]</f>
        <v>3.33</v>
      </c>
      <c r="K38" s="18">
        <f t="shared" si="2"/>
        <v>0</v>
      </c>
    </row>
    <row r="39" spans="1:11" x14ac:dyDescent="0.2">
      <c r="A39" s="3"/>
      <c r="B39" s="6">
        <f>Tableau33[[#This Row],[Colonne1]]</f>
        <v>29113</v>
      </c>
      <c r="C39" s="57" t="str">
        <f>Tableau33[[#This Row],[Colonne2]]</f>
        <v>Lait de noix de coco (boite)</v>
      </c>
      <c r="D39" s="16">
        <f>Tableau33[[#This Row],[Colonne3]]</f>
        <v>400</v>
      </c>
      <c r="E39" s="16" t="str">
        <f>Tableau33[[#This Row],[Colonne4]]</f>
        <v>ml</v>
      </c>
      <c r="F39" s="16">
        <f>Tableau33[[#This Row],[Colonne5]]</f>
        <v>6</v>
      </c>
      <c r="G39" s="37"/>
      <c r="H39" s="17">
        <f>Tableau33[[#This Row],[Colonne7]]</f>
        <v>1.6</v>
      </c>
      <c r="I39" s="16">
        <f>Tableau33[[#This Row],[Colonne8]]</f>
        <v>5.5</v>
      </c>
      <c r="J39" s="17">
        <f>Tableau33[[#This Row],[Colonne9]]</f>
        <v>1.69</v>
      </c>
      <c r="K39" s="18">
        <f t="shared" si="2"/>
        <v>0</v>
      </c>
    </row>
    <row r="40" spans="1:11" x14ac:dyDescent="0.2">
      <c r="A40" s="3"/>
      <c r="B40" s="6">
        <f>Tableau33[[#This Row],[Colonne1]]</f>
        <v>20702</v>
      </c>
      <c r="C40" s="57" t="str">
        <f>Tableau33[[#This Row],[Colonne2]]</f>
        <v>Oat avoine cuisine (Crème d'avoine)</v>
      </c>
      <c r="D40" s="16">
        <f>Tableau33[[#This Row],[Colonne3]]</f>
        <v>20</v>
      </c>
      <c r="E40" s="16" t="str">
        <f>Tableau33[[#This Row],[Colonne4]]</f>
        <v>cl</v>
      </c>
      <c r="F40" s="16">
        <f>Tableau33[[#This Row],[Colonne5]]</f>
        <v>15</v>
      </c>
      <c r="G40" s="37"/>
      <c r="H40" s="17">
        <f>Tableau33[[#This Row],[Colonne7]]</f>
        <v>0.72</v>
      </c>
      <c r="I40" s="16">
        <f>Tableau33[[#This Row],[Colonne8]]</f>
        <v>5.5</v>
      </c>
      <c r="J40" s="17">
        <f>Tableau33[[#This Row],[Colonne9]]</f>
        <v>0.76</v>
      </c>
      <c r="K40" s="18">
        <f t="shared" si="2"/>
        <v>0</v>
      </c>
    </row>
    <row r="41" spans="1:11" x14ac:dyDescent="0.2">
      <c r="A41" s="3"/>
      <c r="B41" s="6">
        <f>Tableau33[[#This Row],[Colonne1]]</f>
        <v>34523</v>
      </c>
      <c r="C41" s="57" t="str">
        <f>Tableau33[[#This Row],[Colonne2]]</f>
        <v>Riz cuisine (Crème de riz)</v>
      </c>
      <c r="D41" s="16">
        <f>Tableau33[[#This Row],[Colonne3]]</f>
        <v>20</v>
      </c>
      <c r="E41" s="16" t="str">
        <f>Tableau33[[#This Row],[Colonne4]]</f>
        <v>cl</v>
      </c>
      <c r="F41" s="16">
        <f>Tableau33[[#This Row],[Colonne5]]</f>
        <v>15</v>
      </c>
      <c r="G41" s="37"/>
      <c r="H41" s="17">
        <f>Tableau33[[#This Row],[Colonne7]]</f>
        <v>0.72</v>
      </c>
      <c r="I41" s="16">
        <f>Tableau33[[#This Row],[Colonne8]]</f>
        <v>5.5</v>
      </c>
      <c r="J41" s="17">
        <f>Tableau33[[#This Row],[Colonne9]]</f>
        <v>0.76</v>
      </c>
      <c r="K41" s="18">
        <f t="shared" si="2"/>
        <v>0</v>
      </c>
    </row>
    <row r="42" spans="1:11" x14ac:dyDescent="0.2">
      <c r="A42" s="3"/>
      <c r="B42" s="6">
        <f>Tableau33[[#This Row],[Colonne1]]</f>
        <v>34524</v>
      </c>
      <c r="C42" s="57" t="str">
        <f>Tableau33[[#This Row],[Colonne2]]</f>
        <v>Soja cuisine (Crème de soja)</v>
      </c>
      <c r="D42" s="16">
        <f>Tableau33[[#This Row],[Colonne3]]</f>
        <v>20</v>
      </c>
      <c r="E42" s="16" t="str">
        <f>Tableau33[[#This Row],[Colonne4]]</f>
        <v>cl</v>
      </c>
      <c r="F42" s="16">
        <f>Tableau33[[#This Row],[Colonne5]]</f>
        <v>14</v>
      </c>
      <c r="G42" s="37"/>
      <c r="H42" s="17">
        <f>Tableau33[[#This Row],[Colonne7]]</f>
        <v>0.66</v>
      </c>
      <c r="I42" s="16">
        <f>Tableau33[[#This Row],[Colonne8]]</f>
        <v>5.5</v>
      </c>
      <c r="J42" s="17">
        <f>Tableau33[[#This Row],[Colonne9]]</f>
        <v>0.7</v>
      </c>
      <c r="K42" s="18">
        <f t="shared" si="2"/>
        <v>0</v>
      </c>
    </row>
    <row r="43" spans="1:11" x14ac:dyDescent="0.2">
      <c r="A43" s="3"/>
      <c r="B43" s="6">
        <f>Tableau33[[#This Row],[Colonne1]]</f>
        <v>28366</v>
      </c>
      <c r="C43" s="57" t="str">
        <f>Tableau33[[#This Row],[Colonne2]]</f>
        <v>Spelt epeautre cuisine (Crème d'épeautre)</v>
      </c>
      <c r="D43" s="16">
        <f>Tableau33[[#This Row],[Colonne3]]</f>
        <v>20</v>
      </c>
      <c r="E43" s="16" t="str">
        <f>Tableau33[[#This Row],[Colonne4]]</f>
        <v>cl</v>
      </c>
      <c r="F43" s="16">
        <f>Tableau33[[#This Row],[Colonne5]]</f>
        <v>15</v>
      </c>
      <c r="G43" s="37"/>
      <c r="H43" s="17">
        <f>Tableau33[[#This Row],[Colonne7]]</f>
        <v>0.72</v>
      </c>
      <c r="I43" s="16">
        <f>Tableau33[[#This Row],[Colonne8]]</f>
        <v>5.5</v>
      </c>
      <c r="J43" s="17">
        <f>Tableau33[[#This Row],[Colonne9]]</f>
        <v>0.76</v>
      </c>
      <c r="K43" s="18">
        <f t="shared" si="2"/>
        <v>0</v>
      </c>
    </row>
    <row r="44" spans="1:11" x14ac:dyDescent="0.2">
      <c r="A44" s="3"/>
      <c r="B44" s="6">
        <f>Tableau33[[#This Row],[Colonne1]]</f>
        <v>28220</v>
      </c>
      <c r="C44" s="57" t="str">
        <f>Tableau33[[#This Row],[Colonne2]]</f>
        <v>Amandina cuisine (Crème d'amande)</v>
      </c>
      <c r="D44" s="16" t="str">
        <f>Tableau33[[#This Row],[Colonne3]]</f>
        <v>3 x 20</v>
      </c>
      <c r="E44" s="16" t="str">
        <f>Tableau33[[#This Row],[Colonne4]]</f>
        <v>cl</v>
      </c>
      <c r="F44" s="16">
        <f>Tableau33[[#This Row],[Colonne5]]</f>
        <v>8</v>
      </c>
      <c r="G44" s="37"/>
      <c r="H44" s="17">
        <f>Tableau33[[#This Row],[Colonne7]]</f>
        <v>4.1500000000000004</v>
      </c>
      <c r="I44" s="16">
        <f>Tableau33[[#This Row],[Colonne8]]</f>
        <v>5.5</v>
      </c>
      <c r="J44" s="17">
        <f>Tableau33[[#This Row],[Colonne9]]</f>
        <v>4.38</v>
      </c>
      <c r="K44" s="18">
        <f t="shared" si="2"/>
        <v>0</v>
      </c>
    </row>
    <row r="45" spans="1:11" x14ac:dyDescent="0.2">
      <c r="A45" s="3"/>
      <c r="B45" s="7">
        <f>Tableau33[[#This Row],[Colonne1]]</f>
        <v>30802</v>
      </c>
      <c r="C45" s="58" t="str">
        <f>Tableau33[[#This Row],[Colonne2]]</f>
        <v>Coco cuisine (Crème d'amande)</v>
      </c>
      <c r="D45" s="20">
        <f>Tableau33[[#This Row],[Colonne3]]</f>
        <v>25</v>
      </c>
      <c r="E45" s="20" t="str">
        <f>Tableau33[[#This Row],[Colonne4]]</f>
        <v>cl</v>
      </c>
      <c r="F45" s="20">
        <f>Tableau33[[#This Row],[Colonne5]]</f>
        <v>24</v>
      </c>
      <c r="G45" s="38"/>
      <c r="H45" s="21">
        <f>Tableau33[[#This Row],[Colonne7]]</f>
        <v>1.32</v>
      </c>
      <c r="I45" s="20">
        <f>Tableau33[[#This Row],[Colonne8]]</f>
        <v>5.5</v>
      </c>
      <c r="J45" s="21">
        <f>Tableau33[[#This Row],[Colonne9]]</f>
        <v>1.39</v>
      </c>
      <c r="K45" s="22">
        <f t="shared" si="2"/>
        <v>0</v>
      </c>
    </row>
    <row r="46" spans="1:11" x14ac:dyDescent="0.2">
      <c r="A46" s="4"/>
      <c r="B46" s="4"/>
      <c r="C46" s="56"/>
      <c r="D46" s="25">
        <f>Tableau33[[#This Row],[Colonne3]]</f>
        <v>0</v>
      </c>
      <c r="G46" s="39"/>
      <c r="H46" s="26"/>
      <c r="J46" s="27" t="s">
        <v>13</v>
      </c>
      <c r="K46" s="26">
        <f>SUM(K32:K45)</f>
        <v>0</v>
      </c>
    </row>
    <row r="47" spans="1:11" x14ac:dyDescent="0.2">
      <c r="A47" s="3"/>
      <c r="B47" s="23" t="s">
        <v>42</v>
      </c>
      <c r="C47" s="53"/>
      <c r="D47" s="28">
        <f>Tableau33[[#This Row],[Colonne3]]</f>
        <v>0</v>
      </c>
      <c r="E47" s="28"/>
      <c r="F47" s="28"/>
      <c r="G47" s="40"/>
      <c r="H47" s="27"/>
      <c r="I47" s="28"/>
      <c r="J47" s="27"/>
      <c r="K47" s="27"/>
    </row>
    <row r="48" spans="1:11" x14ac:dyDescent="0.2">
      <c r="A48" s="3"/>
      <c r="B48" s="5">
        <f>Tableau33[[#This Row],[Colonne1]]</f>
        <v>23721</v>
      </c>
      <c r="C48" s="54" t="str">
        <f>Tableau33[[#This Row],[Colonne2]]</f>
        <v>Tablettes chocolat au lait</v>
      </c>
      <c r="D48" s="13">
        <f>Tableau33[[#This Row],[Colonne3]]</f>
        <v>100</v>
      </c>
      <c r="E48" s="13" t="str">
        <f>Tableau33[[#This Row],[Colonne4]]</f>
        <v>gr</v>
      </c>
      <c r="F48" s="13">
        <f>Tableau33[[#This Row],[Colonne5]]</f>
        <v>10</v>
      </c>
      <c r="G48" s="36"/>
      <c r="H48" s="14">
        <f>Tableau33[[#This Row],[Colonne7]]</f>
        <v>1.28</v>
      </c>
      <c r="I48" s="13">
        <f>Tableau33[[#This Row],[Colonne8]]</f>
        <v>20</v>
      </c>
      <c r="J48" s="14">
        <f>Tableau33[[#This Row],[Colonne9]]</f>
        <v>1.54</v>
      </c>
      <c r="K48" s="15">
        <f t="shared" ref="K48:K53" si="3">G48*J48</f>
        <v>0</v>
      </c>
    </row>
    <row r="49" spans="1:11" x14ac:dyDescent="0.2">
      <c r="A49" s="3"/>
      <c r="B49" s="6">
        <f>Tableau33[[#This Row],[Colonne1]]</f>
        <v>29574</v>
      </c>
      <c r="C49" s="57" t="str">
        <f>Tableau33[[#This Row],[Colonne2]]</f>
        <v>Tablettes chocolat au lait noisettes entières</v>
      </c>
      <c r="D49" s="16">
        <f>Tableau33[[#This Row],[Colonne3]]</f>
        <v>100</v>
      </c>
      <c r="E49" s="16" t="str">
        <f>Tableau33[[#This Row],[Colonne4]]</f>
        <v>gr</v>
      </c>
      <c r="F49" s="16">
        <f>Tableau33[[#This Row],[Colonne5]]</f>
        <v>10</v>
      </c>
      <c r="G49" s="37"/>
      <c r="H49" s="17">
        <f>Tableau33[[#This Row],[Colonne7]]</f>
        <v>1.61</v>
      </c>
      <c r="I49" s="16">
        <f>Tableau33[[#This Row],[Colonne8]]</f>
        <v>20</v>
      </c>
      <c r="J49" s="17">
        <f>Tableau33[[#This Row],[Colonne9]]</f>
        <v>1.93</v>
      </c>
      <c r="K49" s="18">
        <f t="shared" si="3"/>
        <v>0</v>
      </c>
    </row>
    <row r="50" spans="1:11" x14ac:dyDescent="0.2">
      <c r="A50" s="3"/>
      <c r="B50" s="6">
        <f>Tableau33[[#This Row],[Colonne1]]</f>
        <v>23732</v>
      </c>
      <c r="C50" s="57" t="str">
        <f>Tableau33[[#This Row],[Colonne2]]</f>
        <v>Tablettes chocolat noir extra 71%</v>
      </c>
      <c r="D50" s="16">
        <f>Tableau33[[#This Row],[Colonne3]]</f>
        <v>100</v>
      </c>
      <c r="E50" s="16" t="str">
        <f>Tableau33[[#This Row],[Colonne4]]</f>
        <v>gr</v>
      </c>
      <c r="F50" s="16">
        <f>Tableau33[[#This Row],[Colonne5]]</f>
        <v>10</v>
      </c>
      <c r="G50" s="37"/>
      <c r="H50" s="17">
        <f>Tableau33[[#This Row],[Colonne7]]</f>
        <v>1.28</v>
      </c>
      <c r="I50" s="16">
        <f>Tableau33[[#This Row],[Colonne8]]</f>
        <v>5.5</v>
      </c>
      <c r="J50" s="17">
        <f>Tableau33[[#This Row],[Colonne9]]</f>
        <v>1.35</v>
      </c>
      <c r="K50" s="18">
        <f t="shared" si="3"/>
        <v>0</v>
      </c>
    </row>
    <row r="51" spans="1:11" x14ac:dyDescent="0.2">
      <c r="A51" s="3"/>
      <c r="B51" s="6">
        <f>Tableau33[[#This Row],[Colonne1]]</f>
        <v>29913</v>
      </c>
      <c r="C51" s="57" t="str">
        <f>Tableau33[[#This Row],[Colonne2]]</f>
        <v>Tablette chocolat noir 85%</v>
      </c>
      <c r="D51" s="16">
        <f>Tableau33[[#This Row],[Colonne3]]</f>
        <v>100</v>
      </c>
      <c r="E51" s="16" t="str">
        <f>Tableau33[[#This Row],[Colonne4]]</f>
        <v>gr</v>
      </c>
      <c r="F51" s="16">
        <f>Tableau33[[#This Row],[Colonne5]]</f>
        <v>10</v>
      </c>
      <c r="G51" s="37"/>
      <c r="H51" s="17">
        <f>Tableau33[[#This Row],[Colonne7]]</f>
        <v>1.54</v>
      </c>
      <c r="I51" s="16">
        <f>Tableau33[[#This Row],[Colonne8]]</f>
        <v>5.5</v>
      </c>
      <c r="J51" s="17">
        <f>Tableau33[[#This Row],[Colonne9]]</f>
        <v>1.62</v>
      </c>
      <c r="K51" s="18">
        <f t="shared" si="3"/>
        <v>0</v>
      </c>
    </row>
    <row r="52" spans="1:11" x14ac:dyDescent="0.2">
      <c r="A52" s="3"/>
      <c r="B52" s="6">
        <f>Tableau33[[#This Row],[Colonne1]]</f>
        <v>28439</v>
      </c>
      <c r="C52" s="57" t="str">
        <f>Tableau33[[#This Row],[Colonne2]]</f>
        <v>Tablette chocolat noir noisettes entière</v>
      </c>
      <c r="D52" s="16">
        <f>Tableau33[[#This Row],[Colonne3]]</f>
        <v>100</v>
      </c>
      <c r="E52" s="16" t="str">
        <f>Tableau33[[#This Row],[Colonne4]]</f>
        <v>gr</v>
      </c>
      <c r="F52" s="16">
        <f>Tableau33[[#This Row],[Colonne5]]</f>
        <v>10</v>
      </c>
      <c r="G52" s="37"/>
      <c r="H52" s="17">
        <f>Tableau33[[#This Row],[Colonne7]]</f>
        <v>1.61</v>
      </c>
      <c r="I52" s="16">
        <f>Tableau33[[#This Row],[Colonne8]]</f>
        <v>20</v>
      </c>
      <c r="J52" s="17">
        <f>Tableau33[[#This Row],[Colonne9]]</f>
        <v>1.93</v>
      </c>
      <c r="K52" s="18">
        <f t="shared" si="3"/>
        <v>0</v>
      </c>
    </row>
    <row r="53" spans="1:11" x14ac:dyDescent="0.2">
      <c r="A53" s="3"/>
      <c r="B53" s="7">
        <f>Tableau33[[#This Row],[Colonne1]]</f>
        <v>32670</v>
      </c>
      <c r="C53" s="58" t="str">
        <f>Tableau33[[#This Row],[Colonne2]]</f>
        <v>Palets de chocolat noir dessert 55%</v>
      </c>
      <c r="D53" s="20">
        <f>Tableau33[[#This Row],[Colonne3]]</f>
        <v>1</v>
      </c>
      <c r="E53" s="20" t="str">
        <f>Tableau33[[#This Row],[Colonne4]]</f>
        <v>kg</v>
      </c>
      <c r="F53" s="20">
        <f>Tableau33[[#This Row],[Colonne5]]</f>
        <v>6</v>
      </c>
      <c r="G53" s="38"/>
      <c r="H53" s="21">
        <f>Tableau33[[#This Row],[Colonne7]]</f>
        <v>10.65</v>
      </c>
      <c r="I53" s="20">
        <f>Tableau33[[#This Row],[Colonne8]]</f>
        <v>5.5</v>
      </c>
      <c r="J53" s="21">
        <f>Tableau33[[#This Row],[Colonne9]]</f>
        <v>11.24</v>
      </c>
      <c r="K53" s="22">
        <f t="shared" si="3"/>
        <v>0</v>
      </c>
    </row>
    <row r="54" spans="1:11" x14ac:dyDescent="0.2">
      <c r="A54" s="3"/>
      <c r="B54" s="4"/>
      <c r="C54" s="56"/>
      <c r="D54" s="25">
        <f>Tableau33[[#This Row],[Colonne3]]</f>
        <v>0</v>
      </c>
      <c r="G54" s="39"/>
      <c r="H54" s="26"/>
      <c r="J54" s="27" t="s">
        <v>13</v>
      </c>
      <c r="K54" s="26">
        <f>SUM(K48:K53)</f>
        <v>0</v>
      </c>
    </row>
    <row r="55" spans="1:11" x14ac:dyDescent="0.2">
      <c r="A55" s="3"/>
      <c r="B55" s="23" t="s">
        <v>49</v>
      </c>
      <c r="C55" s="56"/>
      <c r="D55" s="25">
        <f>Tableau33[[#This Row],[Colonne3]]</f>
        <v>0</v>
      </c>
      <c r="G55" s="39"/>
      <c r="H55" s="26"/>
      <c r="J55" s="26"/>
      <c r="K55" s="26"/>
    </row>
    <row r="56" spans="1:11" x14ac:dyDescent="0.2">
      <c r="A56" s="3"/>
      <c r="B56" s="5">
        <f>Tableau33[[#This Row],[Colonne1]]</f>
        <v>26776</v>
      </c>
      <c r="C56" s="54" t="str">
        <f>Tableau33[[#This Row],[Colonne2]]</f>
        <v>Biscottes bises à l'huile d'olive</v>
      </c>
      <c r="D56" s="13">
        <f>Tableau33[[#This Row],[Colonne3]]</f>
        <v>270</v>
      </c>
      <c r="E56" s="13" t="str">
        <f>Tableau33[[#This Row],[Colonne4]]</f>
        <v>gr</v>
      </c>
      <c r="F56" s="13">
        <f>Tableau33[[#This Row],[Colonne5]]</f>
        <v>12</v>
      </c>
      <c r="G56" s="36"/>
      <c r="H56" s="14">
        <f>Tableau33[[#This Row],[Colonne7]]</f>
        <v>2.2200000000000002</v>
      </c>
      <c r="I56" s="13">
        <f>Tableau33[[#This Row],[Colonne8]]</f>
        <v>5.5</v>
      </c>
      <c r="J56" s="14">
        <f>Tableau33[[#This Row],[Colonne9]]</f>
        <v>2.34</v>
      </c>
      <c r="K56" s="15">
        <f t="shared" ref="K56:K65" si="4">G56*J56</f>
        <v>0</v>
      </c>
    </row>
    <row r="57" spans="1:11" x14ac:dyDescent="0.2">
      <c r="A57" s="3"/>
      <c r="B57" s="6">
        <f>Tableau33[[#This Row],[Colonne1]]</f>
        <v>34711</v>
      </c>
      <c r="C57" s="57" t="str">
        <f>Tableau33[[#This Row],[Colonne2]]</f>
        <v>Biscottes "Essentielle" Nature</v>
      </c>
      <c r="D57" s="16">
        <f>Tableau33[[#This Row],[Colonne3]]</f>
        <v>280</v>
      </c>
      <c r="E57" s="16" t="str">
        <f>Tableau33[[#This Row],[Colonne4]]</f>
        <v>gr</v>
      </c>
      <c r="F57" s="16">
        <f>Tableau33[[#This Row],[Colonne5]]</f>
        <v>8</v>
      </c>
      <c r="G57" s="37"/>
      <c r="H57" s="17">
        <f>Tableau33[[#This Row],[Colonne7]]</f>
        <v>2.61</v>
      </c>
      <c r="I57" s="16">
        <f>Tableau33[[#This Row],[Colonne8]]</f>
        <v>5.5</v>
      </c>
      <c r="J57" s="17">
        <f>Tableau33[[#This Row],[Colonne9]]</f>
        <v>2.75</v>
      </c>
      <c r="K57" s="18">
        <f t="shared" si="4"/>
        <v>0</v>
      </c>
    </row>
    <row r="58" spans="1:11" x14ac:dyDescent="0.2">
      <c r="A58" s="3"/>
      <c r="B58" s="6">
        <f>Tableau33[[#This Row],[Colonne1]]</f>
        <v>30817</v>
      </c>
      <c r="C58" s="57" t="str">
        <f>Tableau33[[#This Row],[Colonne2]]</f>
        <v>chocolade sans huile de palme</v>
      </c>
      <c r="D58" s="16">
        <f>Tableau33[[#This Row],[Colonne3]]</f>
        <v>750</v>
      </c>
      <c r="E58" s="16" t="str">
        <f>Tableau33[[#This Row],[Colonne4]]</f>
        <v>gr</v>
      </c>
      <c r="F58" s="16">
        <f>Tableau33[[#This Row],[Colonne5]]</f>
        <v>6</v>
      </c>
      <c r="G58" s="37"/>
      <c r="H58" s="17">
        <f>Tableau33[[#This Row],[Colonne7]]</f>
        <v>11.16</v>
      </c>
      <c r="I58" s="16">
        <f>Tableau33[[#This Row],[Colonne8]]</f>
        <v>5.5</v>
      </c>
      <c r="J58" s="17">
        <f>Tableau33[[#This Row],[Colonne9]]</f>
        <v>11.77</v>
      </c>
      <c r="K58" s="18">
        <f t="shared" si="4"/>
        <v>0</v>
      </c>
    </row>
    <row r="59" spans="1:11" x14ac:dyDescent="0.2">
      <c r="A59" s="3"/>
      <c r="B59" s="6">
        <f>Tableau33[[#This Row],[Colonne1]]</f>
        <v>20209</v>
      </c>
      <c r="C59" s="57" t="str">
        <f>Tableau33[[#This Row],[Colonne2]]</f>
        <v>purée d'amande complète</v>
      </c>
      <c r="D59" s="16">
        <f>Tableau33[[#This Row],[Colonne3]]</f>
        <v>700</v>
      </c>
      <c r="E59" s="16" t="str">
        <f>Tableau33[[#This Row],[Colonne4]]</f>
        <v>gr</v>
      </c>
      <c r="F59" s="16">
        <f>Tableau33[[#This Row],[Colonne5]]</f>
        <v>6</v>
      </c>
      <c r="G59" s="37"/>
      <c r="H59" s="17">
        <f>Tableau33[[#This Row],[Colonne7]]</f>
        <v>19.350000000000001</v>
      </c>
      <c r="I59" s="16">
        <f>Tableau33[[#This Row],[Colonne8]]</f>
        <v>5.5</v>
      </c>
      <c r="J59" s="17">
        <f>Tableau33[[#This Row],[Colonne9]]</f>
        <v>20.41</v>
      </c>
      <c r="K59" s="18">
        <f t="shared" si="4"/>
        <v>0</v>
      </c>
    </row>
    <row r="60" spans="1:11" x14ac:dyDescent="0.2">
      <c r="A60" s="3"/>
      <c r="B60" s="6">
        <f>Tableau33[[#This Row],[Colonne1]]</f>
        <v>20343</v>
      </c>
      <c r="C60" s="57" t="str">
        <f>Tableau33[[#This Row],[Colonne2]]</f>
        <v>purée de sésame blanc- tahin</v>
      </c>
      <c r="D60" s="16">
        <f>Tableau33[[#This Row],[Colonne3]]</f>
        <v>700</v>
      </c>
      <c r="E60" s="16" t="str">
        <f>Tableau33[[#This Row],[Colonne4]]</f>
        <v>gr</v>
      </c>
      <c r="F60" s="16">
        <f>Tableau33[[#This Row],[Colonne5]]</f>
        <v>6</v>
      </c>
      <c r="G60" s="37"/>
      <c r="H60" s="17">
        <f>Tableau33[[#This Row],[Colonne7]]</f>
        <v>7.2</v>
      </c>
      <c r="I60" s="16">
        <f>Tableau33[[#This Row],[Colonne8]]</f>
        <v>5.5</v>
      </c>
      <c r="J60" s="17">
        <f>Tableau33[[#This Row],[Colonne9]]</f>
        <v>7.6</v>
      </c>
      <c r="K60" s="18">
        <f t="shared" si="4"/>
        <v>0</v>
      </c>
    </row>
    <row r="61" spans="1:11" x14ac:dyDescent="0.2">
      <c r="A61" s="3"/>
      <c r="B61" s="6">
        <f>Tableau33[[#This Row],[Colonne1]]</f>
        <v>32787</v>
      </c>
      <c r="C61" s="57" t="str">
        <f>Tableau33[[#This Row],[Colonne2]]</f>
        <v>Pâte à tartiner noisettes cacao sans huile palme</v>
      </c>
      <c r="D61" s="16">
        <f>Tableau33[[#This Row],[Colonne3]]</f>
        <v>750</v>
      </c>
      <c r="E61" s="16" t="str">
        <f>Tableau33[[#This Row],[Colonne4]]</f>
        <v>gr</v>
      </c>
      <c r="F61" s="16">
        <f>Tableau33[[#This Row],[Colonne5]]</f>
        <v>6</v>
      </c>
      <c r="G61" s="37"/>
      <c r="H61" s="17">
        <f>Tableau33[[#This Row],[Colonne7]]</f>
        <v>6.6</v>
      </c>
      <c r="I61" s="16">
        <f>Tableau33[[#This Row],[Colonne8]]</f>
        <v>5.5</v>
      </c>
      <c r="J61" s="17">
        <f>Tableau33[[#This Row],[Colonne9]]</f>
        <v>6.96</v>
      </c>
      <c r="K61" s="18">
        <f t="shared" si="4"/>
        <v>0</v>
      </c>
    </row>
    <row r="62" spans="1:11" x14ac:dyDescent="0.2">
      <c r="A62" s="3"/>
      <c r="B62" s="6">
        <f>Tableau33[[#This Row],[Colonne1]]</f>
        <v>28858</v>
      </c>
      <c r="C62" s="57" t="str">
        <f>Tableau33[[#This Row],[Colonne2]]</f>
        <v>Pur cacao non sucré</v>
      </c>
      <c r="D62" s="16">
        <f>Tableau33[[#This Row],[Colonne3]]</f>
        <v>200</v>
      </c>
      <c r="E62" s="16" t="str">
        <f>Tableau33[[#This Row],[Colonne4]]</f>
        <v>gr</v>
      </c>
      <c r="F62" s="16">
        <f>Tableau33[[#This Row],[Colonne5]]</f>
        <v>6</v>
      </c>
      <c r="G62" s="37"/>
      <c r="H62" s="17">
        <f>Tableau33[[#This Row],[Colonne7]]</f>
        <v>3.66</v>
      </c>
      <c r="I62" s="16">
        <f>Tableau33[[#This Row],[Colonne8]]</f>
        <v>5.5</v>
      </c>
      <c r="J62" s="17">
        <f>Tableau33[[#This Row],[Colonne9]]</f>
        <v>3.86</v>
      </c>
      <c r="K62" s="18">
        <f t="shared" si="4"/>
        <v>0</v>
      </c>
    </row>
    <row r="63" spans="1:11" x14ac:dyDescent="0.2">
      <c r="A63" s="3"/>
      <c r="B63" s="6">
        <f>Tableau33[[#This Row],[Colonne1]]</f>
        <v>28857</v>
      </c>
      <c r="C63" s="57" t="str">
        <f>Tableau33[[#This Row],[Colonne2]]</f>
        <v>Chocolat poudre instantané</v>
      </c>
      <c r="D63" s="16">
        <f>Tableau33[[#This Row],[Colonne3]]</f>
        <v>400</v>
      </c>
      <c r="E63" s="16" t="str">
        <f>Tableau33[[#This Row],[Colonne4]]</f>
        <v>gr</v>
      </c>
      <c r="F63" s="16">
        <f>Tableau33[[#This Row],[Colonne5]]</f>
        <v>6</v>
      </c>
      <c r="G63" s="37"/>
      <c r="H63" s="17">
        <f>Tableau33[[#This Row],[Colonne7]]</f>
        <v>3.84</v>
      </c>
      <c r="I63" s="16">
        <f>Tableau33[[#This Row],[Colonne8]]</f>
        <v>5.5</v>
      </c>
      <c r="J63" s="17">
        <f>Tableau33[[#This Row],[Colonne9]]</f>
        <v>4.05</v>
      </c>
      <c r="K63" s="18">
        <f t="shared" si="4"/>
        <v>0</v>
      </c>
    </row>
    <row r="64" spans="1:11" x14ac:dyDescent="0.2">
      <c r="A64" s="3"/>
      <c r="B64" s="6">
        <f>Tableau33[[#This Row],[Colonne1]]</f>
        <v>32743</v>
      </c>
      <c r="C64" s="57" t="str">
        <f>Tableau33[[#This Row],[Colonne2]]</f>
        <v>Muesli de l'étudiant</v>
      </c>
      <c r="D64" s="16">
        <f>Tableau33[[#This Row],[Colonne3]]</f>
        <v>5</v>
      </c>
      <c r="E64" s="16" t="str">
        <f>Tableau33[[#This Row],[Colonne4]]</f>
        <v>kg</v>
      </c>
      <c r="F64" s="16">
        <f>Tableau33[[#This Row],[Colonne5]]</f>
        <v>1</v>
      </c>
      <c r="G64" s="37"/>
      <c r="H64" s="17">
        <f>Tableau33[[#This Row],[Colonne7]]</f>
        <v>22.4</v>
      </c>
      <c r="I64" s="16">
        <f>Tableau33[[#This Row],[Colonne8]]</f>
        <v>5.5</v>
      </c>
      <c r="J64" s="17">
        <f>Tableau33[[#This Row],[Colonne9]]</f>
        <v>23.63</v>
      </c>
      <c r="K64" s="18">
        <f t="shared" si="4"/>
        <v>0</v>
      </c>
    </row>
    <row r="65" spans="1:11" x14ac:dyDescent="0.2">
      <c r="A65" s="3"/>
      <c r="B65" s="7">
        <f>Tableau33[[#This Row],[Colonne1]]</f>
        <v>32745</v>
      </c>
      <c r="C65" s="58" t="str">
        <f>Tableau33[[#This Row],[Colonne2]]</f>
        <v>Petits flocons d'avoine - France</v>
      </c>
      <c r="D65" s="20">
        <f>Tableau33[[#This Row],[Colonne3]]</f>
        <v>5</v>
      </c>
      <c r="E65" s="20" t="str">
        <f>Tableau33[[#This Row],[Colonne4]]</f>
        <v>kg</v>
      </c>
      <c r="F65" s="20">
        <f>Tableau33[[#This Row],[Colonne5]]</f>
        <v>1</v>
      </c>
      <c r="G65" s="38"/>
      <c r="H65" s="21">
        <f>Tableau33[[#This Row],[Colonne7]]</f>
        <v>9.6</v>
      </c>
      <c r="I65" s="20">
        <f>Tableau33[[#This Row],[Colonne8]]</f>
        <v>5.5</v>
      </c>
      <c r="J65" s="21">
        <f>Tableau33[[#This Row],[Colonne9]]</f>
        <v>10.130000000000001</v>
      </c>
      <c r="K65" s="22">
        <f t="shared" si="4"/>
        <v>0</v>
      </c>
    </row>
    <row r="66" spans="1:11" x14ac:dyDescent="0.2">
      <c r="A66" s="3"/>
      <c r="B66" s="29"/>
      <c r="C66" s="56"/>
      <c r="D66" s="25">
        <f>Tableau33[[#This Row],[Colonne3]]</f>
        <v>0</v>
      </c>
      <c r="G66" s="39"/>
      <c r="H66" s="26"/>
      <c r="J66" s="27" t="s">
        <v>13</v>
      </c>
      <c r="K66" s="26">
        <f>SUM(K56:K65)</f>
        <v>0</v>
      </c>
    </row>
    <row r="67" spans="1:11" x14ac:dyDescent="0.2">
      <c r="A67" s="3"/>
      <c r="B67" s="23" t="s">
        <v>60</v>
      </c>
      <c r="C67" s="56"/>
      <c r="D67" s="25">
        <f>Tableau33[[#This Row],[Colonne3]]</f>
        <v>0</v>
      </c>
      <c r="G67" s="39"/>
      <c r="H67" s="26"/>
      <c r="J67" s="26"/>
      <c r="K67" s="26"/>
    </row>
    <row r="68" spans="1:11" x14ac:dyDescent="0.2">
      <c r="A68" s="3"/>
      <c r="B68" s="5">
        <f>Tableau33[[#This Row],[Colonne1]]</f>
        <v>31806</v>
      </c>
      <c r="C68" s="54" t="str">
        <f>Tableau33[[#This Row],[Colonne2]]</f>
        <v>Thé noir earl grey bergamote</v>
      </c>
      <c r="D68" s="13">
        <f>Tableau33[[#This Row],[Colonne3]]</f>
        <v>100</v>
      </c>
      <c r="E68" s="13" t="str">
        <f>Tableau33[[#This Row],[Colonne4]]</f>
        <v>gr</v>
      </c>
      <c r="F68" s="13">
        <f>Tableau33[[#This Row],[Colonne5]]</f>
        <v>5</v>
      </c>
      <c r="G68" s="36"/>
      <c r="H68" s="14">
        <f>Tableau33[[#This Row],[Colonne7]]</f>
        <v>4.53</v>
      </c>
      <c r="I68" s="13">
        <f>Tableau33[[#This Row],[Colonne8]]</f>
        <v>5.5</v>
      </c>
      <c r="J68" s="14">
        <f>Tableau33[[#This Row],[Colonne9]]</f>
        <v>4.78</v>
      </c>
      <c r="K68" s="15">
        <f t="shared" ref="K68:K76" si="5">G68*J68</f>
        <v>0</v>
      </c>
    </row>
    <row r="69" spans="1:11" x14ac:dyDescent="0.2">
      <c r="A69" s="3"/>
      <c r="B69" s="6">
        <f>Tableau33[[#This Row],[Colonne1]]</f>
        <v>31759</v>
      </c>
      <c r="C69" s="57" t="str">
        <f>Tableau33[[#This Row],[Colonne2]]</f>
        <v>Thé vert jasmin flowers</v>
      </c>
      <c r="D69" s="16">
        <f>Tableau33[[#This Row],[Colonne3]]</f>
        <v>100</v>
      </c>
      <c r="E69" s="16" t="str">
        <f>Tableau33[[#This Row],[Colonne4]]</f>
        <v>gr</v>
      </c>
      <c r="F69" s="16">
        <f>Tableau33[[#This Row],[Colonne5]]</f>
        <v>5</v>
      </c>
      <c r="G69" s="37"/>
      <c r="H69" s="17">
        <f>Tableau33[[#This Row],[Colonne7]]</f>
        <v>5.38</v>
      </c>
      <c r="I69" s="16">
        <f>Tableau33[[#This Row],[Colonne8]]</f>
        <v>5.5</v>
      </c>
      <c r="J69" s="17">
        <f>Tableau33[[#This Row],[Colonne9]]</f>
        <v>5.68</v>
      </c>
      <c r="K69" s="18">
        <f t="shared" si="5"/>
        <v>0</v>
      </c>
    </row>
    <row r="70" spans="1:11" x14ac:dyDescent="0.2">
      <c r="A70" s="3"/>
      <c r="B70" s="6">
        <f>Tableau33[[#This Row],[Colonne1]]</f>
        <v>31347</v>
      </c>
      <c r="C70" s="57" t="str">
        <f>Tableau33[[#This Row],[Colonne2]]</f>
        <v>Thé vert lézard'thé (gingembre peche guarana</v>
      </c>
      <c r="D70" s="16">
        <f>Tableau33[[#This Row],[Colonne3]]</f>
        <v>100</v>
      </c>
      <c r="E70" s="16" t="str">
        <f>Tableau33[[#This Row],[Colonne4]]</f>
        <v>gr</v>
      </c>
      <c r="F70" s="16">
        <f>Tableau33[[#This Row],[Colonne5]]</f>
        <v>5</v>
      </c>
      <c r="G70" s="37"/>
      <c r="H70" s="17">
        <f>Tableau33[[#This Row],[Colonne7]]</f>
        <v>4.79</v>
      </c>
      <c r="I70" s="16">
        <f>Tableau33[[#This Row],[Colonne8]]</f>
        <v>5.5</v>
      </c>
      <c r="J70" s="17">
        <f>Tableau33[[#This Row],[Colonne9]]</f>
        <v>5.05</v>
      </c>
      <c r="K70" s="18">
        <f t="shared" si="5"/>
        <v>0</v>
      </c>
    </row>
    <row r="71" spans="1:11" x14ac:dyDescent="0.2">
      <c r="A71" s="3"/>
      <c r="B71" s="6">
        <f>Tableau33[[#This Row],[Colonne1]]</f>
        <v>31626</v>
      </c>
      <c r="C71" s="57" t="str">
        <f>Tableau33[[#This Row],[Colonne2]]</f>
        <v>Thé vert médina (menthe)</v>
      </c>
      <c r="D71" s="16">
        <f>Tableau33[[#This Row],[Colonne3]]</f>
        <v>100</v>
      </c>
      <c r="E71" s="16" t="str">
        <f>Tableau33[[#This Row],[Colonne4]]</f>
        <v>gr</v>
      </c>
      <c r="F71" s="16">
        <f>Tableau33[[#This Row],[Colonne5]]</f>
        <v>5</v>
      </c>
      <c r="G71" s="37"/>
      <c r="H71" s="17">
        <f>Tableau33[[#This Row],[Colonne7]]</f>
        <v>4.04</v>
      </c>
      <c r="I71" s="16">
        <f>Tableau33[[#This Row],[Colonne8]]</f>
        <v>5.5</v>
      </c>
      <c r="J71" s="17">
        <f>Tableau33[[#This Row],[Colonne9]]</f>
        <v>4.26</v>
      </c>
      <c r="K71" s="18">
        <f t="shared" si="5"/>
        <v>0</v>
      </c>
    </row>
    <row r="72" spans="1:11" x14ac:dyDescent="0.2">
      <c r="A72" s="3"/>
      <c r="B72" s="6">
        <f>Tableau33[[#This Row],[Colonne1]]</f>
        <v>31612</v>
      </c>
      <c r="C72" s="57" t="str">
        <f>Tableau33[[#This Row],[Colonne2]]</f>
        <v>Thé roibois murmure de la forêt (fruits rouges)</v>
      </c>
      <c r="D72" s="16">
        <f>Tableau33[[#This Row],[Colonne3]]</f>
        <v>100</v>
      </c>
      <c r="E72" s="16" t="str">
        <f>Tableau33[[#This Row],[Colonne4]]</f>
        <v>gr</v>
      </c>
      <c r="F72" s="16">
        <f>Tableau33[[#This Row],[Colonne5]]</f>
        <v>5</v>
      </c>
      <c r="G72" s="37"/>
      <c r="H72" s="17">
        <f>Tableau33[[#This Row],[Colonne7]]</f>
        <v>3.97</v>
      </c>
      <c r="I72" s="16">
        <f>Tableau33[[#This Row],[Colonne8]]</f>
        <v>5.5</v>
      </c>
      <c r="J72" s="17">
        <f>Tableau33[[#This Row],[Colonne9]]</f>
        <v>4.1900000000000004</v>
      </c>
      <c r="K72" s="18">
        <f t="shared" si="5"/>
        <v>0</v>
      </c>
    </row>
    <row r="73" spans="1:11" x14ac:dyDescent="0.2">
      <c r="A73" s="3"/>
      <c r="B73" s="6">
        <f>Tableau33[[#This Row],[Colonne1]]</f>
        <v>31355</v>
      </c>
      <c r="C73" s="57" t="str">
        <f>Tableau33[[#This Row],[Colonne2]]</f>
        <v>Thé roibois asimbonanga (mangue, pêche, citron)</v>
      </c>
      <c r="D73" s="16">
        <f>Tableau33[[#This Row],[Colonne3]]</f>
        <v>100</v>
      </c>
      <c r="E73" s="16" t="str">
        <f>Tableau33[[#This Row],[Colonne4]]</f>
        <v>gr</v>
      </c>
      <c r="F73" s="16">
        <f>Tableau33[[#This Row],[Colonne5]]</f>
        <v>5</v>
      </c>
      <c r="G73" s="37"/>
      <c r="H73" s="17">
        <f>Tableau33[[#This Row],[Colonne7]]</f>
        <v>4.1399999999999997</v>
      </c>
      <c r="I73" s="16">
        <f>Tableau33[[#This Row],[Colonne8]]</f>
        <v>5.5</v>
      </c>
      <c r="J73" s="17">
        <f>Tableau33[[#This Row],[Colonne9]]</f>
        <v>4.37</v>
      </c>
      <c r="K73" s="18">
        <f t="shared" si="5"/>
        <v>0</v>
      </c>
    </row>
    <row r="74" spans="1:11" x14ac:dyDescent="0.2">
      <c r="A74" s="3"/>
      <c r="B74" s="6">
        <f>Tableau33[[#This Row],[Colonne1]]</f>
        <v>31353</v>
      </c>
      <c r="C74" s="57" t="str">
        <f>Tableau33[[#This Row],[Colonne2]]</f>
        <v>Thé roibois nature</v>
      </c>
      <c r="D74" s="16">
        <f>Tableau33[[#This Row],[Colonne3]]</f>
        <v>100</v>
      </c>
      <c r="E74" s="16" t="str">
        <f>Tableau33[[#This Row],[Colonne4]]</f>
        <v>gr</v>
      </c>
      <c r="F74" s="16">
        <f>Tableau33[[#This Row],[Colonne5]]</f>
        <v>5</v>
      </c>
      <c r="G74" s="37"/>
      <c r="H74" s="17">
        <f>Tableau33[[#This Row],[Colonne7]]</f>
        <v>3.11</v>
      </c>
      <c r="I74" s="16">
        <f>Tableau33[[#This Row],[Colonne8]]</f>
        <v>5.5</v>
      </c>
      <c r="J74" s="17">
        <f>Tableau33[[#This Row],[Colonne9]]</f>
        <v>3.28</v>
      </c>
      <c r="K74" s="18">
        <f t="shared" si="5"/>
        <v>0</v>
      </c>
    </row>
    <row r="75" spans="1:11" x14ac:dyDescent="0.2">
      <c r="A75" s="3"/>
      <c r="B75" s="6">
        <f>Tableau33[[#This Row],[Colonne1]]</f>
        <v>31958</v>
      </c>
      <c r="C75" s="57" t="str">
        <f>Tableau33[[#This Row],[Colonne2]]</f>
        <v>Maté vert</v>
      </c>
      <c r="D75" s="16">
        <f>Tableau33[[#This Row],[Colonne3]]</f>
        <v>100</v>
      </c>
      <c r="E75" s="16" t="str">
        <f>Tableau33[[#This Row],[Colonne4]]</f>
        <v>gr</v>
      </c>
      <c r="F75" s="16">
        <f>Tableau33[[#This Row],[Colonne5]]</f>
        <v>5</v>
      </c>
      <c r="G75" s="37"/>
      <c r="H75" s="17">
        <f>Tableau33[[#This Row],[Colonne7]]</f>
        <v>3.64</v>
      </c>
      <c r="I75" s="16">
        <f>Tableau33[[#This Row],[Colonne8]]</f>
        <v>5.5</v>
      </c>
      <c r="J75" s="17">
        <f>Tableau33[[#This Row],[Colonne9]]</f>
        <v>3.84</v>
      </c>
      <c r="K75" s="18">
        <f t="shared" si="5"/>
        <v>0</v>
      </c>
    </row>
    <row r="76" spans="1:11" x14ac:dyDescent="0.2">
      <c r="A76" s="3"/>
      <c r="B76" s="7">
        <f>Tableau33[[#This Row],[Colonne1]]</f>
        <v>27745</v>
      </c>
      <c r="C76" s="58" t="str">
        <f>Tableau33[[#This Row],[Colonne2]]</f>
        <v>Tisane d'allaitement</v>
      </c>
      <c r="D76" s="20">
        <f>Tableau33[[#This Row],[Colonne3]]</f>
        <v>100</v>
      </c>
      <c r="E76" s="20" t="str">
        <f>Tableau33[[#This Row],[Colonne4]]</f>
        <v>gr</v>
      </c>
      <c r="F76" s="20">
        <f>Tableau33[[#This Row],[Colonne5]]</f>
        <v>6</v>
      </c>
      <c r="G76" s="38"/>
      <c r="H76" s="21">
        <f>Tableau33[[#This Row],[Colonne7]]</f>
        <v>2.35</v>
      </c>
      <c r="I76" s="20">
        <f>Tableau33[[#This Row],[Colonne8]]</f>
        <v>5.5</v>
      </c>
      <c r="J76" s="21">
        <f>Tableau33[[#This Row],[Colonne9]]</f>
        <v>2.48</v>
      </c>
      <c r="K76" s="22">
        <f t="shared" si="5"/>
        <v>0</v>
      </c>
    </row>
    <row r="77" spans="1:11" x14ac:dyDescent="0.2">
      <c r="A77" s="3"/>
      <c r="B77" s="23"/>
      <c r="C77" s="55"/>
      <c r="D77" s="24">
        <f>Tableau33[[#This Row],[Colonne3]]</f>
        <v>0</v>
      </c>
      <c r="E77" s="24"/>
      <c r="F77" s="24"/>
      <c r="G77" s="39"/>
      <c r="H77" s="26"/>
      <c r="I77" s="24"/>
      <c r="J77" s="27" t="s">
        <v>13</v>
      </c>
      <c r="K77" s="26">
        <f>SUM(K68:K76)</f>
        <v>0</v>
      </c>
    </row>
    <row r="78" spans="1:11" x14ac:dyDescent="0.2">
      <c r="A78" s="3"/>
      <c r="B78" s="23" t="s">
        <v>70</v>
      </c>
      <c r="C78" s="56"/>
      <c r="D78" s="25">
        <f>Tableau33[[#This Row],[Colonne3]]</f>
        <v>0</v>
      </c>
      <c r="G78" s="39"/>
      <c r="H78" s="26"/>
      <c r="J78" s="26"/>
      <c r="K78" s="26"/>
    </row>
    <row r="79" spans="1:11" x14ac:dyDescent="0.2">
      <c r="A79" s="3"/>
      <c r="B79" s="5">
        <f>Tableau33[[#This Row],[Colonne1]]</f>
        <v>23597</v>
      </c>
      <c r="C79" s="54" t="str">
        <f>Tableau33[[#This Row],[Colonne2]]</f>
        <v>Compote pomme vanille</v>
      </c>
      <c r="D79" s="13">
        <f>Tableau33[[#This Row],[Colonne3]]</f>
        <v>700</v>
      </c>
      <c r="E79" s="13" t="str">
        <f>Tableau33[[#This Row],[Colonne4]]</f>
        <v>gr</v>
      </c>
      <c r="F79" s="13">
        <f>Tableau33[[#This Row],[Colonne5]]</f>
        <v>6</v>
      </c>
      <c r="G79" s="36"/>
      <c r="H79" s="14">
        <f>Tableau33[[#This Row],[Colonne7]]</f>
        <v>2.79</v>
      </c>
      <c r="I79" s="13">
        <f>Tableau33[[#This Row],[Colonne8]]</f>
        <v>5.5</v>
      </c>
      <c r="J79" s="14">
        <f>Tableau33[[#This Row],[Colonne9]]</f>
        <v>2.94</v>
      </c>
      <c r="K79" s="15">
        <f t="shared" ref="K79:K96" si="6">G79*J79</f>
        <v>0</v>
      </c>
    </row>
    <row r="80" spans="1:11" x14ac:dyDescent="0.2">
      <c r="A80" s="3"/>
      <c r="B80" s="6">
        <f>Tableau33[[#This Row],[Colonne1]]</f>
        <v>30081</v>
      </c>
      <c r="C80" s="57" t="str">
        <f>Tableau33[[#This Row],[Colonne2]]</f>
        <v>Compote pomme banane</v>
      </c>
      <c r="D80" s="16">
        <f>Tableau33[[#This Row],[Colonne3]]</f>
        <v>1.075</v>
      </c>
      <c r="E80" s="16" t="str">
        <f>Tableau33[[#This Row],[Colonne4]]</f>
        <v>kg</v>
      </c>
      <c r="F80" s="16">
        <f>Tableau33[[#This Row],[Colonne5]]</f>
        <v>6</v>
      </c>
      <c r="G80" s="37"/>
      <c r="H80" s="17">
        <f>Tableau33[[#This Row],[Colonne7]]</f>
        <v>3.65</v>
      </c>
      <c r="I80" s="16">
        <f>Tableau33[[#This Row],[Colonne8]]</f>
        <v>5.5</v>
      </c>
      <c r="J80" s="17">
        <f>Tableau33[[#This Row],[Colonne9]]</f>
        <v>3.85</v>
      </c>
      <c r="K80" s="18">
        <f t="shared" si="6"/>
        <v>0</v>
      </c>
    </row>
    <row r="81" spans="1:11" x14ac:dyDescent="0.2">
      <c r="A81" s="3"/>
      <c r="B81" s="6">
        <f>Tableau33[[#This Row],[Colonne1]]</f>
        <v>30082</v>
      </c>
      <c r="C81" s="57" t="str">
        <f>Tableau33[[#This Row],[Colonne2]]</f>
        <v>Compote pomme abricot</v>
      </c>
      <c r="D81" s="16">
        <f>Tableau33[[#This Row],[Colonne3]]</f>
        <v>1.075</v>
      </c>
      <c r="E81" s="16" t="str">
        <f>Tableau33[[#This Row],[Colonne4]]</f>
        <v>kg</v>
      </c>
      <c r="F81" s="16">
        <f>Tableau33[[#This Row],[Colonne5]]</f>
        <v>6</v>
      </c>
      <c r="G81" s="37"/>
      <c r="H81" s="17">
        <f>Tableau33[[#This Row],[Colonne7]]</f>
        <v>3.82</v>
      </c>
      <c r="I81" s="16">
        <f>Tableau33[[#This Row],[Colonne8]]</f>
        <v>5.5</v>
      </c>
      <c r="J81" s="17">
        <f>Tableau33[[#This Row],[Colonne9]]</f>
        <v>4.03</v>
      </c>
      <c r="K81" s="18">
        <f t="shared" si="6"/>
        <v>0</v>
      </c>
    </row>
    <row r="82" spans="1:11" x14ac:dyDescent="0.2">
      <c r="A82" s="3"/>
      <c r="B82" s="6">
        <f>Tableau33[[#This Row],[Colonne1]]</f>
        <v>30082</v>
      </c>
      <c r="C82" s="57" t="str">
        <f>Tableau33[[#This Row],[Colonne2]]</f>
        <v>Compote pomme poire</v>
      </c>
      <c r="D82" s="16">
        <f>Tableau33[[#This Row],[Colonne3]]</f>
        <v>1.075</v>
      </c>
      <c r="E82" s="16" t="str">
        <f>Tableau33[[#This Row],[Colonne4]]</f>
        <v>kg</v>
      </c>
      <c r="F82" s="16">
        <f>Tableau33[[#This Row],[Colonne5]]</f>
        <v>6</v>
      </c>
      <c r="G82" s="37"/>
      <c r="H82" s="17">
        <f>Tableau33[[#This Row],[Colonne7]]</f>
        <v>4.03</v>
      </c>
      <c r="I82" s="16">
        <f>Tableau33[[#This Row],[Colonne8]]</f>
        <v>5.5</v>
      </c>
      <c r="J82" s="17">
        <f>Tableau33[[#This Row],[Colonne9]]</f>
        <v>4.25</v>
      </c>
      <c r="K82" s="18">
        <f t="shared" si="6"/>
        <v>0</v>
      </c>
    </row>
    <row r="83" spans="1:11" x14ac:dyDescent="0.2">
      <c r="A83" s="3"/>
      <c r="B83" s="6">
        <f>Tableau33[[#This Row],[Colonne1]]</f>
        <v>23968</v>
      </c>
      <c r="C83" s="57" t="str">
        <f>Tableau33[[#This Row],[Colonne2]]</f>
        <v>Compote pomme</v>
      </c>
      <c r="D83" s="16">
        <f>Tableau33[[#This Row],[Colonne3]]</f>
        <v>1.075</v>
      </c>
      <c r="E83" s="16" t="str">
        <f>Tableau33[[#This Row],[Colonne4]]</f>
        <v>kg</v>
      </c>
      <c r="F83" s="16">
        <f>Tableau33[[#This Row],[Colonne5]]</f>
        <v>6</v>
      </c>
      <c r="G83" s="37"/>
      <c r="H83" s="17">
        <f>Tableau33[[#This Row],[Colonne7]]</f>
        <v>3.51</v>
      </c>
      <c r="I83" s="16">
        <f>Tableau33[[#This Row],[Colonne8]]</f>
        <v>5.5</v>
      </c>
      <c r="J83" s="17">
        <f>Tableau33[[#This Row],[Colonne9]]</f>
        <v>3.7</v>
      </c>
      <c r="K83" s="18">
        <f t="shared" si="6"/>
        <v>0</v>
      </c>
    </row>
    <row r="84" spans="1:11" x14ac:dyDescent="0.2">
      <c r="A84" s="3"/>
      <c r="B84" s="6">
        <f>Tableau33[[#This Row],[Colonne1]]</f>
        <v>20982</v>
      </c>
      <c r="C84" s="57" t="str">
        <f>Tableau33[[#This Row],[Colonne2]]</f>
        <v>Pâte d'amande blanche</v>
      </c>
      <c r="D84" s="16">
        <f>Tableau33[[#This Row],[Colonne3]]</f>
        <v>2.5</v>
      </c>
      <c r="E84" s="16" t="str">
        <f>Tableau33[[#This Row],[Colonne4]]</f>
        <v>kg</v>
      </c>
      <c r="F84" s="16">
        <f>Tableau33[[#This Row],[Colonne5]]</f>
        <v>1</v>
      </c>
      <c r="G84" s="37"/>
      <c r="H84" s="17">
        <f>Tableau33[[#This Row],[Colonne7]]</f>
        <v>43.65</v>
      </c>
      <c r="I84" s="16">
        <f>Tableau33[[#This Row],[Colonne8]]</f>
        <v>5.5</v>
      </c>
      <c r="J84" s="17">
        <f>Tableau33[[#This Row],[Colonne9]]</f>
        <v>46.05</v>
      </c>
      <c r="K84" s="18">
        <f t="shared" si="6"/>
        <v>0</v>
      </c>
    </row>
    <row r="85" spans="1:11" x14ac:dyDescent="0.2">
      <c r="A85" s="3"/>
      <c r="B85" s="6">
        <f>Tableau33[[#This Row],[Colonne1]]</f>
        <v>23312</v>
      </c>
      <c r="C85" s="57" t="str">
        <f>Tableau33[[#This Row],[Colonne2]]</f>
        <v>Flans chocolat</v>
      </c>
      <c r="D85" s="16">
        <f>Tableau33[[#This Row],[Colonne3]]</f>
        <v>11</v>
      </c>
      <c r="E85" s="16" t="str">
        <f>Tableau33[[#This Row],[Colonne4]]</f>
        <v>gr</v>
      </c>
      <c r="F85" s="16">
        <f>Tableau33[[#This Row],[Colonne5]]</f>
        <v>30</v>
      </c>
      <c r="G85" s="37"/>
      <c r="H85" s="17">
        <f>Tableau33[[#This Row],[Colonne7]]</f>
        <v>0.67</v>
      </c>
      <c r="I85" s="16">
        <f>Tableau33[[#This Row],[Colonne8]]</f>
        <v>5.5</v>
      </c>
      <c r="J85" s="17">
        <f>Tableau33[[#This Row],[Colonne9]]</f>
        <v>0.71</v>
      </c>
      <c r="K85" s="18">
        <f t="shared" si="6"/>
        <v>0</v>
      </c>
    </row>
    <row r="86" spans="1:11" x14ac:dyDescent="0.2">
      <c r="A86" s="3"/>
      <c r="B86" s="6">
        <f>Tableau33[[#This Row],[Colonne1]]</f>
        <v>22380</v>
      </c>
      <c r="C86" s="57" t="str">
        <f>Tableau33[[#This Row],[Colonne2]]</f>
        <v>Eau de fleur oranger</v>
      </c>
      <c r="D86" s="16">
        <f>Tableau33[[#This Row],[Colonne3]]</f>
        <v>50</v>
      </c>
      <c r="E86" s="16" t="str">
        <f>Tableau33[[#This Row],[Colonne4]]</f>
        <v>ml</v>
      </c>
      <c r="F86" s="16">
        <f>Tableau33[[#This Row],[Colonne5]]</f>
        <v>3</v>
      </c>
      <c r="G86" s="37"/>
      <c r="H86" s="17">
        <f>Tableau33[[#This Row],[Colonne7]]</f>
        <v>2.16</v>
      </c>
      <c r="I86" s="16">
        <f>Tableau33[[#This Row],[Colonne8]]</f>
        <v>5.5</v>
      </c>
      <c r="J86" s="17">
        <f>Tableau33[[#This Row],[Colonne9]]</f>
        <v>2.2799999999999998</v>
      </c>
      <c r="K86" s="18">
        <f t="shared" si="6"/>
        <v>0</v>
      </c>
    </row>
    <row r="87" spans="1:11" x14ac:dyDescent="0.2">
      <c r="A87" s="3"/>
      <c r="B87" s="6">
        <f>Tableau33[[#This Row],[Colonne1]]</f>
        <v>24123</v>
      </c>
      <c r="C87" s="57" t="str">
        <f>Tableau33[[#This Row],[Colonne2]]</f>
        <v>Sucre de canne blond semoule</v>
      </c>
      <c r="D87" s="16">
        <f>Tableau33[[#This Row],[Colonne3]]</f>
        <v>25</v>
      </c>
      <c r="E87" s="16" t="str">
        <f>Tableau33[[#This Row],[Colonne4]]</f>
        <v>kg</v>
      </c>
      <c r="F87" s="16">
        <f>Tableau33[[#This Row],[Colonne5]]</f>
        <v>1</v>
      </c>
      <c r="G87" s="37"/>
      <c r="H87" s="17">
        <f>Tableau33[[#This Row],[Colonne7]]</f>
        <v>46.88</v>
      </c>
      <c r="I87" s="16">
        <f>Tableau33[[#This Row],[Colonne8]]</f>
        <v>5.5</v>
      </c>
      <c r="J87" s="17">
        <f>Tableau33[[#This Row],[Colonne9]]</f>
        <v>49.46</v>
      </c>
      <c r="K87" s="18">
        <f t="shared" si="6"/>
        <v>0</v>
      </c>
    </row>
    <row r="88" spans="1:11" x14ac:dyDescent="0.2">
      <c r="A88" s="3"/>
      <c r="B88" s="6">
        <f>Tableau33[[#This Row],[Colonne1]]</f>
        <v>27097</v>
      </c>
      <c r="C88" s="57" t="str">
        <f>Tableau33[[#This Row],[Colonne2]]</f>
        <v>Sucre de canne roux semoule</v>
      </c>
      <c r="D88" s="16">
        <f>Tableau33[[#This Row],[Colonne3]]</f>
        <v>25</v>
      </c>
      <c r="E88" s="16" t="str">
        <f>Tableau33[[#This Row],[Colonne4]]</f>
        <v>kg</v>
      </c>
      <c r="F88" s="16">
        <f>Tableau33[[#This Row],[Colonne5]]</f>
        <v>1</v>
      </c>
      <c r="G88" s="37"/>
      <c r="H88" s="17">
        <f>Tableau33[[#This Row],[Colonne7]]</f>
        <v>64.69</v>
      </c>
      <c r="I88" s="16">
        <f>Tableau33[[#This Row],[Colonne8]]</f>
        <v>5.5</v>
      </c>
      <c r="J88" s="17">
        <f>Tableau33[[#This Row],[Colonne9]]</f>
        <v>68.25</v>
      </c>
      <c r="K88" s="18">
        <f t="shared" si="6"/>
        <v>0</v>
      </c>
    </row>
    <row r="89" spans="1:11" x14ac:dyDescent="0.2">
      <c r="A89" s="3"/>
      <c r="B89" s="6">
        <f>Tableau33[[#This Row],[Colonne1]]</f>
        <v>34796</v>
      </c>
      <c r="C89" s="57" t="str">
        <f>Tableau33[[#This Row],[Colonne2]]</f>
        <v>Sucre Mascobado</v>
      </c>
      <c r="D89" s="16">
        <f>Tableau33[[#This Row],[Colonne3]]</f>
        <v>5</v>
      </c>
      <c r="E89" s="16" t="str">
        <f>Tableau33[[#This Row],[Colonne4]]</f>
        <v>kg</v>
      </c>
      <c r="F89" s="16">
        <f>Tableau33[[#This Row],[Colonne5]]</f>
        <v>1</v>
      </c>
      <c r="G89" s="37"/>
      <c r="H89" s="17">
        <f>Tableau33[[#This Row],[Colonne7]]</f>
        <v>20.72</v>
      </c>
      <c r="I89" s="16">
        <f>Tableau33[[#This Row],[Colonne8]]</f>
        <v>5.5</v>
      </c>
      <c r="J89" s="17">
        <f>Tableau33[[#This Row],[Colonne9]]</f>
        <v>21.86</v>
      </c>
      <c r="K89" s="18">
        <f t="shared" si="6"/>
        <v>0</v>
      </c>
    </row>
    <row r="90" spans="1:11" x14ac:dyDescent="0.2">
      <c r="A90" s="3"/>
      <c r="B90" s="6">
        <f>Tableau33[[#This Row],[Colonne1]]</f>
        <v>23618</v>
      </c>
      <c r="C90" s="57" t="str">
        <f>Tableau33[[#This Row],[Colonne2]]</f>
        <v>Rapadura</v>
      </c>
      <c r="D90" s="16">
        <f>Tableau33[[#This Row],[Colonne3]]</f>
        <v>10</v>
      </c>
      <c r="E90" s="16" t="str">
        <f>Tableau33[[#This Row],[Colonne4]]</f>
        <v>kg</v>
      </c>
      <c r="F90" s="16">
        <f>Tableau33[[#This Row],[Colonne5]]</f>
        <v>1</v>
      </c>
      <c r="G90" s="37"/>
      <c r="H90" s="17">
        <f>Tableau33[[#This Row],[Colonne7]]</f>
        <v>36.5</v>
      </c>
      <c r="I90" s="16">
        <f>Tableau33[[#This Row],[Colonne8]]</f>
        <v>5.5</v>
      </c>
      <c r="J90" s="17">
        <f>Tableau33[[#This Row],[Colonne9]]</f>
        <v>38.51</v>
      </c>
      <c r="K90" s="18">
        <f t="shared" si="6"/>
        <v>0</v>
      </c>
    </row>
    <row r="91" spans="1:11" x14ac:dyDescent="0.2">
      <c r="A91" s="3"/>
      <c r="B91" s="6">
        <f>Tableau33[[#This Row],[Colonne1]]</f>
        <v>27248</v>
      </c>
      <c r="C91" s="57" t="str">
        <f>Tableau33[[#This Row],[Colonne2]]</f>
        <v>Sirop de fraise</v>
      </c>
      <c r="D91" s="16">
        <f>Tableau33[[#This Row],[Colonne3]]</f>
        <v>50</v>
      </c>
      <c r="E91" s="16" t="str">
        <f>Tableau33[[#This Row],[Colonne4]]</f>
        <v>cl</v>
      </c>
      <c r="F91" s="16">
        <f>Tableau33[[#This Row],[Colonne5]]</f>
        <v>6</v>
      </c>
      <c r="G91" s="37"/>
      <c r="H91" s="17">
        <f>Tableau33[[#This Row],[Colonne7]]</f>
        <v>4.74</v>
      </c>
      <c r="I91" s="16">
        <f>Tableau33[[#This Row],[Colonne8]]</f>
        <v>5.5</v>
      </c>
      <c r="J91" s="17">
        <f>Tableau33[[#This Row],[Colonne9]]</f>
        <v>5</v>
      </c>
      <c r="K91" s="18">
        <f t="shared" si="6"/>
        <v>0</v>
      </c>
    </row>
    <row r="92" spans="1:11" x14ac:dyDescent="0.2">
      <c r="A92" s="3"/>
      <c r="B92" s="6">
        <f>Tableau33[[#This Row],[Colonne1]]</f>
        <v>27239</v>
      </c>
      <c r="C92" s="57" t="str">
        <f>Tableau33[[#This Row],[Colonne2]]</f>
        <v>Sirop de citron</v>
      </c>
      <c r="D92" s="16">
        <f>Tableau33[[#This Row],[Colonne3]]</f>
        <v>1</v>
      </c>
      <c r="E92" s="16" t="str">
        <f>Tableau33[[#This Row],[Colonne4]]</f>
        <v>l</v>
      </c>
      <c r="F92" s="16">
        <f>Tableau33[[#This Row],[Colonne5]]</f>
        <v>6</v>
      </c>
      <c r="G92" s="37"/>
      <c r="H92" s="17">
        <f>Tableau33[[#This Row],[Colonne7]]</f>
        <v>5.99</v>
      </c>
      <c r="I92" s="16">
        <f>Tableau33[[#This Row],[Colonne8]]</f>
        <v>5.5</v>
      </c>
      <c r="J92" s="17">
        <f>Tableau33[[#This Row],[Colonne9]]</f>
        <v>6.32</v>
      </c>
      <c r="K92" s="18">
        <f t="shared" si="6"/>
        <v>0</v>
      </c>
    </row>
    <row r="93" spans="1:11" x14ac:dyDescent="0.2">
      <c r="A93" s="3"/>
      <c r="B93" s="6">
        <f>Tableau33[[#This Row],[Colonne1]]</f>
        <v>27239</v>
      </c>
      <c r="C93" s="57" t="str">
        <f>Tableau33[[#This Row],[Colonne2]]</f>
        <v>Sirop de menthe</v>
      </c>
      <c r="D93" s="16">
        <f>Tableau33[[#This Row],[Colonne3]]</f>
        <v>1</v>
      </c>
      <c r="E93" s="16" t="str">
        <f>Tableau33[[#This Row],[Colonne4]]</f>
        <v>l</v>
      </c>
      <c r="F93" s="16">
        <f>Tableau33[[#This Row],[Colonne5]]</f>
        <v>6</v>
      </c>
      <c r="G93" s="37"/>
      <c r="H93" s="17">
        <f>Tableau33[[#This Row],[Colonne7]]</f>
        <v>4.0599999999999996</v>
      </c>
      <c r="I93" s="16">
        <f>Tableau33[[#This Row],[Colonne8]]</f>
        <v>5.5</v>
      </c>
      <c r="J93" s="17">
        <f>Tableau33[[#This Row],[Colonne9]]</f>
        <v>4.28</v>
      </c>
      <c r="K93" s="18">
        <f t="shared" si="6"/>
        <v>0</v>
      </c>
    </row>
    <row r="94" spans="1:11" x14ac:dyDescent="0.2">
      <c r="A94" s="3"/>
      <c r="B94" s="6">
        <f>Tableau33[[#This Row],[Colonne1]]</f>
        <v>23273</v>
      </c>
      <c r="C94" s="57" t="str">
        <f>Tableau33[[#This Row],[Colonne2]]</f>
        <v>Sirop de grenadine</v>
      </c>
      <c r="D94" s="16">
        <f>Tableau33[[#This Row],[Colonne3]]</f>
        <v>1</v>
      </c>
      <c r="E94" s="16" t="str">
        <f>Tableau33[[#This Row],[Colonne4]]</f>
        <v>l</v>
      </c>
      <c r="F94" s="16">
        <f>Tableau33[[#This Row],[Colonne5]]</f>
        <v>6</v>
      </c>
      <c r="G94" s="37"/>
      <c r="H94" s="17">
        <f>Tableau33[[#This Row],[Colonne7]]</f>
        <v>5.99</v>
      </c>
      <c r="I94" s="16">
        <f>Tableau33[[#This Row],[Colonne8]]</f>
        <v>5.5</v>
      </c>
      <c r="J94" s="17">
        <f>Tableau33[[#This Row],[Colonne9]]</f>
        <v>6.32</v>
      </c>
      <c r="K94" s="18">
        <f t="shared" si="6"/>
        <v>0</v>
      </c>
    </row>
    <row r="95" spans="1:11" x14ac:dyDescent="0.2">
      <c r="A95" s="3"/>
      <c r="B95" s="6">
        <f>Tableau33[[#This Row],[Colonne1]]</f>
        <v>26413</v>
      </c>
      <c r="C95" s="57" t="str">
        <f>Tableau33[[#This Row],[Colonne2]]</f>
        <v>Fructose</v>
      </c>
      <c r="D95" s="16">
        <f>Tableau33[[#This Row],[Colonne3]]</f>
        <v>1</v>
      </c>
      <c r="E95" s="16" t="str">
        <f>Tableau33[[#This Row],[Colonne4]]</f>
        <v>kg</v>
      </c>
      <c r="F95" s="16">
        <f>Tableau33[[#This Row],[Colonne5]]</f>
        <v>6</v>
      </c>
      <c r="G95" s="37"/>
      <c r="H95" s="17">
        <f>Tableau33[[#This Row],[Colonne7]]</f>
        <v>3.16</v>
      </c>
      <c r="I95" s="16">
        <f>Tableau33[[#This Row],[Colonne8]]</f>
        <v>5.5</v>
      </c>
      <c r="J95" s="17">
        <f>Tableau33[[#This Row],[Colonne9]]</f>
        <v>3.33</v>
      </c>
      <c r="K95" s="18">
        <f t="shared" si="6"/>
        <v>0</v>
      </c>
    </row>
    <row r="96" spans="1:11" x14ac:dyDescent="0.2">
      <c r="A96" s="3"/>
      <c r="B96" s="7">
        <f>Tableau33[[#This Row],[Colonne1]]</f>
        <v>22420</v>
      </c>
      <c r="C96" s="58" t="str">
        <f>Tableau33[[#This Row],[Colonne2]]</f>
        <v>Extrait de vanille</v>
      </c>
      <c r="D96" s="20">
        <f>Tableau33[[#This Row],[Colonne3]]</f>
        <v>50</v>
      </c>
      <c r="E96" s="20" t="str">
        <f>Tableau33[[#This Row],[Colonne4]]</f>
        <v>ml</v>
      </c>
      <c r="F96" s="20">
        <f>Tableau33[[#This Row],[Colonne5]]</f>
        <v>3</v>
      </c>
      <c r="G96" s="38"/>
      <c r="H96" s="21">
        <f>Tableau33[[#This Row],[Colonne7]]</f>
        <v>6.21</v>
      </c>
      <c r="I96" s="20">
        <f>Tableau33[[#This Row],[Colonne8]]</f>
        <v>5.5</v>
      </c>
      <c r="J96" s="21">
        <f>Tableau33[[#This Row],[Colonne9]]</f>
        <v>6.55</v>
      </c>
      <c r="K96" s="22">
        <f t="shared" si="6"/>
        <v>0</v>
      </c>
    </row>
    <row r="97" spans="1:11" x14ac:dyDescent="0.2">
      <c r="A97" s="3"/>
      <c r="B97" s="4"/>
      <c r="C97" s="56"/>
      <c r="D97" s="25">
        <f>Tableau33[[#This Row],[Colonne3]]</f>
        <v>0</v>
      </c>
      <c r="G97" s="39"/>
      <c r="H97" s="26"/>
      <c r="J97" s="27" t="s">
        <v>13</v>
      </c>
      <c r="K97" s="26">
        <f>SUM(K79:K96)</f>
        <v>0</v>
      </c>
    </row>
    <row r="98" spans="1:11" x14ac:dyDescent="0.2">
      <c r="A98" s="3"/>
      <c r="B98" s="23" t="s">
        <v>89</v>
      </c>
      <c r="C98" s="56"/>
      <c r="D98" s="25">
        <f>Tableau33[[#This Row],[Colonne3]]</f>
        <v>0</v>
      </c>
      <c r="G98" s="39"/>
      <c r="H98" s="26"/>
      <c r="J98" s="26"/>
      <c r="K98" s="26"/>
    </row>
    <row r="99" spans="1:11" x14ac:dyDescent="0.2">
      <c r="A99" s="3"/>
      <c r="B99" s="5">
        <f>Tableau33[[#This Row],[Colonne1]]</f>
        <v>35204</v>
      </c>
      <c r="C99" s="54" t="str">
        <f>Tableau33[[#This Row],[Colonne2]]</f>
        <v>Pur jus de citrons jaunes</v>
      </c>
      <c r="D99" s="13">
        <f>Tableau33[[#This Row],[Colonne3]]</f>
        <v>1</v>
      </c>
      <c r="E99" s="13" t="str">
        <f>Tableau33[[#This Row],[Colonne4]]</f>
        <v>L</v>
      </c>
      <c r="F99" s="13">
        <f>Tableau33[[#This Row],[Colonne5]]</f>
        <v>6</v>
      </c>
      <c r="G99" s="36"/>
      <c r="H99" s="14">
        <f>Tableau33[[#This Row],[Colonne7]]</f>
        <v>2.79</v>
      </c>
      <c r="I99" s="13">
        <f>Tableau33[[#This Row],[Colonne8]]</f>
        <v>5.5</v>
      </c>
      <c r="J99" s="14">
        <f>Tableau33[[#This Row],[Colonne9]]</f>
        <v>2.94</v>
      </c>
      <c r="K99" s="15">
        <f t="shared" ref="K99:K117" si="7">G99*J99</f>
        <v>0</v>
      </c>
    </row>
    <row r="100" spans="1:11" x14ac:dyDescent="0.2">
      <c r="A100" s="3"/>
      <c r="B100" s="6">
        <f>Tableau33[[#This Row],[Colonne1]]</f>
        <v>22746</v>
      </c>
      <c r="C100" s="57" t="str">
        <f>Tableau33[[#This Row],[Colonne2]]</f>
        <v>Cornichons aigres-doux</v>
      </c>
      <c r="D100" s="16">
        <f>Tableau33[[#This Row],[Colonne3]]</f>
        <v>680</v>
      </c>
      <c r="E100" s="16" t="str">
        <f>Tableau33[[#This Row],[Colonne4]]</f>
        <v>gr</v>
      </c>
      <c r="F100" s="16">
        <f>Tableau33[[#This Row],[Colonne5]]</f>
        <v>6</v>
      </c>
      <c r="G100" s="37"/>
      <c r="H100" s="17">
        <f>Tableau33[[#This Row],[Colonne7]]</f>
        <v>2.5</v>
      </c>
      <c r="I100" s="16">
        <f>Tableau33[[#This Row],[Colonne8]]</f>
        <v>5.5</v>
      </c>
      <c r="J100" s="17">
        <f>Tableau33[[#This Row],[Colonne9]]</f>
        <v>2.64</v>
      </c>
      <c r="K100" s="18">
        <f t="shared" si="7"/>
        <v>0</v>
      </c>
    </row>
    <row r="101" spans="1:11" x14ac:dyDescent="0.2">
      <c r="A101" s="3"/>
      <c r="B101" s="6">
        <f>Tableau33[[#This Row],[Colonne1]]</f>
        <v>34456</v>
      </c>
      <c r="C101" s="57" t="str">
        <f>Tableau33[[#This Row],[Colonne2]]</f>
        <v>cornichons</v>
      </c>
      <c r="D101" s="16">
        <f>Tableau33[[#This Row],[Colonne3]]</f>
        <v>37</v>
      </c>
      <c r="E101" s="16" t="str">
        <f>Tableau33[[#This Row],[Colonne4]]</f>
        <v>cl</v>
      </c>
      <c r="F101" s="16">
        <f>Tableau33[[#This Row],[Colonne5]]</f>
        <v>12</v>
      </c>
      <c r="G101" s="37"/>
      <c r="H101" s="17">
        <f>Tableau33[[#This Row],[Colonne7]]</f>
        <v>2.33</v>
      </c>
      <c r="I101" s="16">
        <f>Tableau33[[#This Row],[Colonne8]]</f>
        <v>5.5</v>
      </c>
      <c r="J101" s="17">
        <f>Tableau33[[#This Row],[Colonne9]]</f>
        <v>2.46</v>
      </c>
      <c r="K101" s="18">
        <f t="shared" si="7"/>
        <v>0</v>
      </c>
    </row>
    <row r="102" spans="1:11" x14ac:dyDescent="0.2">
      <c r="A102" s="3"/>
      <c r="B102" s="6">
        <f>Tableau33[[#This Row],[Colonne1]]</f>
        <v>41095</v>
      </c>
      <c r="C102" s="57" t="str">
        <f>Tableau33[[#This Row],[Colonne2]]</f>
        <v>Moutarde de Dijon extra forte</v>
      </c>
      <c r="D102" s="16">
        <f>Tableau33[[#This Row],[Colonne3]]</f>
        <v>5</v>
      </c>
      <c r="E102" s="16" t="str">
        <f>Tableau33[[#This Row],[Colonne4]]</f>
        <v>kg</v>
      </c>
      <c r="F102" s="16">
        <f>Tableau33[[#This Row],[Colonne5]]</f>
        <v>1</v>
      </c>
      <c r="G102" s="37"/>
      <c r="H102" s="17">
        <f>Tableau33[[#This Row],[Colonne7]]</f>
        <v>23.43</v>
      </c>
      <c r="I102" s="16">
        <f>Tableau33[[#This Row],[Colonne8]]</f>
        <v>5.5</v>
      </c>
      <c r="J102" s="17">
        <f>Tableau33[[#This Row],[Colonne9]]</f>
        <v>24.72</v>
      </c>
      <c r="K102" s="18">
        <f t="shared" si="7"/>
        <v>0</v>
      </c>
    </row>
    <row r="103" spans="1:11" x14ac:dyDescent="0.2">
      <c r="A103" s="3"/>
      <c r="B103" s="6">
        <f>Tableau33[[#This Row],[Colonne1]]</f>
        <v>20055</v>
      </c>
      <c r="C103" s="57" t="str">
        <f>Tableau33[[#This Row],[Colonne2]]</f>
        <v>Moutarde de Dijon forte</v>
      </c>
      <c r="D103" s="16">
        <f>Tableau33[[#This Row],[Colonne3]]</f>
        <v>700</v>
      </c>
      <c r="E103" s="16" t="str">
        <f>Tableau33[[#This Row],[Colonne4]]</f>
        <v>gr</v>
      </c>
      <c r="F103" s="16">
        <f>Tableau33[[#This Row],[Colonne5]]</f>
        <v>6</v>
      </c>
      <c r="G103" s="37"/>
      <c r="H103" s="17">
        <f>Tableau33[[#This Row],[Colonne7]]</f>
        <v>4.58</v>
      </c>
      <c r="I103" s="16">
        <f>Tableau33[[#This Row],[Colonne8]]</f>
        <v>5.5</v>
      </c>
      <c r="J103" s="17">
        <f>Tableau33[[#This Row],[Colonne9]]</f>
        <v>4.83</v>
      </c>
      <c r="K103" s="18">
        <f t="shared" si="7"/>
        <v>0</v>
      </c>
    </row>
    <row r="104" spans="1:11" x14ac:dyDescent="0.2">
      <c r="A104" s="3"/>
      <c r="B104" s="6">
        <f>Tableau33[[#This Row],[Colonne1]]</f>
        <v>24314</v>
      </c>
      <c r="C104" s="57" t="str">
        <f>Tableau33[[#This Row],[Colonne2]]</f>
        <v>Moutarde à l'ancienne au citron</v>
      </c>
      <c r="D104" s="16">
        <f>Tableau33[[#This Row],[Colonne3]]</f>
        <v>200</v>
      </c>
      <c r="E104" s="16" t="str">
        <f>Tableau33[[#This Row],[Colonne4]]</f>
        <v>gr</v>
      </c>
      <c r="F104" s="16">
        <f>Tableau33[[#This Row],[Colonne5]]</f>
        <v>6</v>
      </c>
      <c r="G104" s="37"/>
      <c r="H104" s="17">
        <f>Tableau33[[#This Row],[Colonne7]]</f>
        <v>2.4500000000000002</v>
      </c>
      <c r="I104" s="16">
        <f>Tableau33[[#This Row],[Colonne8]]</f>
        <v>5.5</v>
      </c>
      <c r="J104" s="17">
        <f>Tableau33[[#This Row],[Colonne9]]</f>
        <v>2.58</v>
      </c>
      <c r="K104" s="18">
        <f t="shared" si="7"/>
        <v>0</v>
      </c>
    </row>
    <row r="105" spans="1:11" x14ac:dyDescent="0.2">
      <c r="A105" s="3"/>
      <c r="B105" s="6">
        <f>Tableau33[[#This Row],[Colonne1]]</f>
        <v>28633</v>
      </c>
      <c r="C105" s="57" t="str">
        <f>Tableau33[[#This Row],[Colonne2]]</f>
        <v>moutarde à l'ancienne en graine</v>
      </c>
      <c r="D105" s="16">
        <f>Tableau33[[#This Row],[Colonne3]]</f>
        <v>200</v>
      </c>
      <c r="E105" s="16" t="str">
        <f>Tableau33[[#This Row],[Colonne4]]</f>
        <v>gr</v>
      </c>
      <c r="F105" s="16">
        <f>Tableau33[[#This Row],[Colonne5]]</f>
        <v>12</v>
      </c>
      <c r="G105" s="37"/>
      <c r="H105" s="17">
        <f>Tableau33[[#This Row],[Colonne7]]</f>
        <v>1.72</v>
      </c>
      <c r="I105" s="16">
        <f>Tableau33[[#This Row],[Colonne8]]</f>
        <v>5.5</v>
      </c>
      <c r="J105" s="17">
        <f>Tableau33[[#This Row],[Colonne9]]</f>
        <v>1.81</v>
      </c>
      <c r="K105" s="18">
        <f t="shared" si="7"/>
        <v>0</v>
      </c>
    </row>
    <row r="106" spans="1:11" x14ac:dyDescent="0.2">
      <c r="A106" s="3"/>
      <c r="B106" s="6">
        <f>Tableau33[[#This Row],[Colonne1]]</f>
        <v>24059</v>
      </c>
      <c r="C106" s="57" t="str">
        <f>Tableau33[[#This Row],[Colonne2]]</f>
        <v>Ketchup - Bocal verre</v>
      </c>
      <c r="D106" s="16">
        <f>Tableau33[[#This Row],[Colonne3]]</f>
        <v>340</v>
      </c>
      <c r="E106" s="16" t="str">
        <f>Tableau33[[#This Row],[Colonne4]]</f>
        <v>gr</v>
      </c>
      <c r="F106" s="16">
        <f>Tableau33[[#This Row],[Colonne5]]</f>
        <v>6</v>
      </c>
      <c r="G106" s="37"/>
      <c r="H106" s="17">
        <f>Tableau33[[#This Row],[Colonne7]]</f>
        <v>2.35</v>
      </c>
      <c r="I106" s="16">
        <f>Tableau33[[#This Row],[Colonne8]]</f>
        <v>5.5</v>
      </c>
      <c r="J106" s="17">
        <f>Tableau33[[#This Row],[Colonne9]]</f>
        <v>2.48</v>
      </c>
      <c r="K106" s="18">
        <f t="shared" si="7"/>
        <v>0</v>
      </c>
    </row>
    <row r="107" spans="1:11" x14ac:dyDescent="0.2">
      <c r="A107" s="3"/>
      <c r="B107" s="6">
        <f>Tableau33[[#This Row],[Colonne1]]</f>
        <v>23250</v>
      </c>
      <c r="C107" s="57" t="str">
        <f>Tableau33[[#This Row],[Colonne2]]</f>
        <v>Mayonnaise - Bocal verre</v>
      </c>
      <c r="D107" s="16">
        <f>Tableau33[[#This Row],[Colonne3]]</f>
        <v>245</v>
      </c>
      <c r="E107" s="16" t="str">
        <f>Tableau33[[#This Row],[Colonne4]]</f>
        <v>gr</v>
      </c>
      <c r="F107" s="16">
        <f>Tableau33[[#This Row],[Colonne5]]</f>
        <v>6</v>
      </c>
      <c r="G107" s="37"/>
      <c r="H107" s="17">
        <f>Tableau33[[#This Row],[Colonne7]]</f>
        <v>2.14</v>
      </c>
      <c r="I107" s="16">
        <f>Tableau33[[#This Row],[Colonne8]]</f>
        <v>5.5</v>
      </c>
      <c r="J107" s="17">
        <f>Tableau33[[#This Row],[Colonne9]]</f>
        <v>2.2599999999999998</v>
      </c>
      <c r="K107" s="18">
        <f t="shared" si="7"/>
        <v>0</v>
      </c>
    </row>
    <row r="108" spans="1:11" x14ac:dyDescent="0.2">
      <c r="A108" s="3"/>
      <c r="B108" s="6">
        <f>Tableau33[[#This Row],[Colonne1]]</f>
        <v>23345</v>
      </c>
      <c r="C108" s="57" t="str">
        <f>Tableau33[[#This Row],[Colonne2]]</f>
        <v>Olives noires de Nyons Nature</v>
      </c>
      <c r="D108" s="16">
        <f>Tableau33[[#This Row],[Colonne3]]</f>
        <v>2.5</v>
      </c>
      <c r="E108" s="16" t="str">
        <f>Tableau33[[#This Row],[Colonne4]]</f>
        <v>kg</v>
      </c>
      <c r="F108" s="16">
        <f>Tableau33[[#This Row],[Colonne5]]</f>
        <v>2</v>
      </c>
      <c r="G108" s="37"/>
      <c r="H108" s="17">
        <f>Tableau33[[#This Row],[Colonne7]]</f>
        <v>29.23</v>
      </c>
      <c r="I108" s="16">
        <f>Tableau33[[#This Row],[Colonne8]]</f>
        <v>5.5</v>
      </c>
      <c r="J108" s="17">
        <f>Tableau33[[#This Row],[Colonne9]]</f>
        <v>30.84</v>
      </c>
      <c r="K108" s="18">
        <f t="shared" si="7"/>
        <v>0</v>
      </c>
    </row>
    <row r="109" spans="1:11" x14ac:dyDescent="0.2">
      <c r="A109" s="3"/>
      <c r="B109" s="6">
        <f>Tableau33[[#This Row],[Colonne1]]</f>
        <v>22209</v>
      </c>
      <c r="C109" s="57" t="str">
        <f>Tableau33[[#This Row],[Colonne2]]</f>
        <v>Olives noires Nature</v>
      </c>
      <c r="D109" s="16">
        <f>Tableau33[[#This Row],[Colonne3]]</f>
        <v>5</v>
      </c>
      <c r="E109" s="16" t="str">
        <f>Tableau33[[#This Row],[Colonne4]]</f>
        <v>kg</v>
      </c>
      <c r="F109" s="16">
        <f>Tableau33[[#This Row],[Colonne5]]</f>
        <v>1</v>
      </c>
      <c r="G109" s="37"/>
      <c r="H109" s="17">
        <f>Tableau33[[#This Row],[Colonne7]]</f>
        <v>26.51</v>
      </c>
      <c r="I109" s="16">
        <f>Tableau33[[#This Row],[Colonne8]]</f>
        <v>5.5</v>
      </c>
      <c r="J109" s="17">
        <f>Tableau33[[#This Row],[Colonne9]]</f>
        <v>27.97</v>
      </c>
      <c r="K109" s="18">
        <f t="shared" si="7"/>
        <v>0</v>
      </c>
    </row>
    <row r="110" spans="1:11" x14ac:dyDescent="0.2">
      <c r="A110" s="3"/>
      <c r="B110" s="6">
        <f>Tableau33[[#This Row],[Colonne1]]</f>
        <v>22210</v>
      </c>
      <c r="C110" s="57" t="str">
        <f>Tableau33[[#This Row],[Colonne2]]</f>
        <v>Olives noires à la provençale</v>
      </c>
      <c r="D110" s="16">
        <f>Tableau33[[#This Row],[Colonne3]]</f>
        <v>5</v>
      </c>
      <c r="E110" s="16" t="str">
        <f>Tableau33[[#This Row],[Colonne4]]</f>
        <v>kg</v>
      </c>
      <c r="F110" s="16">
        <f>Tableau33[[#This Row],[Colonne5]]</f>
        <v>1</v>
      </c>
      <c r="G110" s="37"/>
      <c r="H110" s="17">
        <f>Tableau33[[#This Row],[Colonne7]]</f>
        <v>29.9</v>
      </c>
      <c r="I110" s="16">
        <f>Tableau33[[#This Row],[Colonne8]]</f>
        <v>5.5</v>
      </c>
      <c r="J110" s="17">
        <f>Tableau33[[#This Row],[Colonne9]]</f>
        <v>31.54</v>
      </c>
      <c r="K110" s="18">
        <f t="shared" si="7"/>
        <v>0</v>
      </c>
    </row>
    <row r="111" spans="1:11" x14ac:dyDescent="0.2">
      <c r="A111" s="3"/>
      <c r="B111" s="6">
        <f>Tableau33[[#This Row],[Colonne1]]</f>
        <v>22205</v>
      </c>
      <c r="C111" s="57" t="str">
        <f>Tableau33[[#This Row],[Colonne2]]</f>
        <v>Olives noires dénoyautées</v>
      </c>
      <c r="D111" s="16">
        <f>Tableau33[[#This Row],[Colonne3]]</f>
        <v>5</v>
      </c>
      <c r="E111" s="16" t="str">
        <f>Tableau33[[#This Row],[Colonne4]]</f>
        <v>kg</v>
      </c>
      <c r="F111" s="16">
        <f>Tableau33[[#This Row],[Colonne5]]</f>
        <v>1</v>
      </c>
      <c r="G111" s="37"/>
      <c r="H111" s="17">
        <f>Tableau33[[#This Row],[Colonne7]]</f>
        <v>44.6</v>
      </c>
      <c r="I111" s="16">
        <f>Tableau33[[#This Row],[Colonne8]]</f>
        <v>5.5</v>
      </c>
      <c r="J111" s="17">
        <f>Tableau33[[#This Row],[Colonne9]]</f>
        <v>47.05</v>
      </c>
      <c r="K111" s="18">
        <f t="shared" si="7"/>
        <v>0</v>
      </c>
    </row>
    <row r="112" spans="1:11" x14ac:dyDescent="0.2">
      <c r="A112" s="3"/>
      <c r="B112" s="6">
        <f>Tableau33[[#This Row],[Colonne1]]</f>
        <v>21209</v>
      </c>
      <c r="C112" s="57" t="str">
        <f>Tableau33[[#This Row],[Colonne2]]</f>
        <v>Pulpe de tomate</v>
      </c>
      <c r="D112" s="16">
        <f>Tableau33[[#This Row],[Colonne3]]</f>
        <v>500</v>
      </c>
      <c r="E112" s="16" t="str">
        <f>Tableau33[[#This Row],[Colonne4]]</f>
        <v>gr</v>
      </c>
      <c r="F112" s="16">
        <f>Tableau33[[#This Row],[Colonne5]]</f>
        <v>12</v>
      </c>
      <c r="G112" s="37"/>
      <c r="H112" s="17">
        <f>Tableau33[[#This Row],[Colonne7]]</f>
        <v>1.63</v>
      </c>
      <c r="I112" s="16">
        <f>Tableau33[[#This Row],[Colonne8]]</f>
        <v>5.5</v>
      </c>
      <c r="J112" s="17">
        <f>Tableau33[[#This Row],[Colonne9]]</f>
        <v>1.72</v>
      </c>
      <c r="K112" s="18">
        <f t="shared" si="7"/>
        <v>0</v>
      </c>
    </row>
    <row r="113" spans="1:11" x14ac:dyDescent="0.2">
      <c r="A113" s="3"/>
      <c r="B113" s="6">
        <f>Tableau33[[#This Row],[Colonne1]]</f>
        <v>33125</v>
      </c>
      <c r="C113" s="57" t="str">
        <f>Tableau33[[#This Row],[Colonne2]]</f>
        <v>Passata de tomate</v>
      </c>
      <c r="D113" s="16">
        <f>Tableau33[[#This Row],[Colonne3]]</f>
        <v>680</v>
      </c>
      <c r="E113" s="16" t="str">
        <f>Tableau33[[#This Row],[Colonne4]]</f>
        <v>gr</v>
      </c>
      <c r="F113" s="16">
        <f>Tableau33[[#This Row],[Colonne5]]</f>
        <v>12</v>
      </c>
      <c r="G113" s="37"/>
      <c r="H113" s="17">
        <f>Tableau33[[#This Row],[Colonne7]]</f>
        <v>1.2</v>
      </c>
      <c r="I113" s="16">
        <f>Tableau33[[#This Row],[Colonne8]]</f>
        <v>5.5</v>
      </c>
      <c r="J113" s="17">
        <f>Tableau33[[#This Row],[Colonne9]]</f>
        <v>1.27</v>
      </c>
      <c r="K113" s="18">
        <f t="shared" si="7"/>
        <v>0</v>
      </c>
    </row>
    <row r="114" spans="1:11" x14ac:dyDescent="0.2">
      <c r="A114" s="3"/>
      <c r="B114" s="6">
        <f>Tableau33[[#This Row],[Colonne1]]</f>
        <v>27231</v>
      </c>
      <c r="C114" s="57" t="str">
        <f>Tableau33[[#This Row],[Colonne2]]</f>
        <v>Vinaigre d'alcool (bidon plastique)</v>
      </c>
      <c r="D114" s="16">
        <f>Tableau33[[#This Row],[Colonne3]]</f>
        <v>5</v>
      </c>
      <c r="E114" s="16" t="str">
        <f>Tableau33[[#This Row],[Colonne4]]</f>
        <v>L</v>
      </c>
      <c r="F114" s="16">
        <f>Tableau33[[#This Row],[Colonne5]]</f>
        <v>2</v>
      </c>
      <c r="G114" s="37"/>
      <c r="H114" s="17">
        <f>Tableau33[[#This Row],[Colonne7]]</f>
        <v>7.8</v>
      </c>
      <c r="I114" s="16">
        <f>Tableau33[[#This Row],[Colonne8]]</f>
        <v>5.5</v>
      </c>
      <c r="J114" s="17">
        <f>Tableau33[[#This Row],[Colonne9]]</f>
        <v>8.23</v>
      </c>
      <c r="K114" s="18">
        <f t="shared" si="7"/>
        <v>0</v>
      </c>
    </row>
    <row r="115" spans="1:11" x14ac:dyDescent="0.2">
      <c r="A115" s="3"/>
      <c r="B115" s="6">
        <f>Tableau33[[#This Row],[Colonne1]]</f>
        <v>24321</v>
      </c>
      <c r="C115" s="57" t="str">
        <f>Tableau33[[#This Row],[Colonne2]]</f>
        <v>Vinaigre de cidre</v>
      </c>
      <c r="D115" s="16">
        <f>Tableau33[[#This Row],[Colonne3]]</f>
        <v>1</v>
      </c>
      <c r="E115" s="16" t="str">
        <f>Tableau33[[#This Row],[Colonne4]]</f>
        <v>L</v>
      </c>
      <c r="F115" s="16">
        <f>Tableau33[[#This Row],[Colonne5]]</f>
        <v>6</v>
      </c>
      <c r="G115" s="37"/>
      <c r="H115" s="17">
        <f>Tableau33[[#This Row],[Colonne7]]</f>
        <v>3.49</v>
      </c>
      <c r="I115" s="16">
        <f>Tableau33[[#This Row],[Colonne8]]</f>
        <v>5.5</v>
      </c>
      <c r="J115" s="17">
        <f>Tableau33[[#This Row],[Colonne9]]</f>
        <v>3.68</v>
      </c>
      <c r="K115" s="18">
        <f t="shared" si="7"/>
        <v>0</v>
      </c>
    </row>
    <row r="116" spans="1:11" x14ac:dyDescent="0.2">
      <c r="A116" s="3"/>
      <c r="B116" s="6">
        <f>Tableau33[[#This Row],[Colonne1]]</f>
        <v>30459</v>
      </c>
      <c r="C116" s="57" t="str">
        <f>Tableau33[[#This Row],[Colonne2]]</f>
        <v>Vinaigre balsamique de Modène</v>
      </c>
      <c r="D116" s="16">
        <f>Tableau33[[#This Row],[Colonne3]]</f>
        <v>50</v>
      </c>
      <c r="E116" s="16" t="str">
        <f>Tableau33[[#This Row],[Colonne4]]</f>
        <v>cl</v>
      </c>
      <c r="F116" s="16">
        <f>Tableau33[[#This Row],[Colonne5]]</f>
        <v>6</v>
      </c>
      <c r="G116" s="37"/>
      <c r="H116" s="17">
        <f>Tableau33[[#This Row],[Colonne7]]</f>
        <v>4.8099999999999996</v>
      </c>
      <c r="I116" s="16">
        <f>Tableau33[[#This Row],[Colonne8]]</f>
        <v>5.5</v>
      </c>
      <c r="J116" s="17">
        <f>Tableau33[[#This Row],[Colonne9]]</f>
        <v>5.07</v>
      </c>
      <c r="K116" s="18">
        <f t="shared" si="7"/>
        <v>0</v>
      </c>
    </row>
    <row r="117" spans="1:11" x14ac:dyDescent="0.2">
      <c r="A117" s="3"/>
      <c r="B117" s="7">
        <f>Tableau33[[#This Row],[Colonne1]]</f>
        <v>24023</v>
      </c>
      <c r="C117" s="58" t="str">
        <f>Tableau33[[#This Row],[Colonne2]]</f>
        <v>sauce tomate à la provencale</v>
      </c>
      <c r="D117" s="20">
        <f>Tableau33[[#This Row],[Colonne3]]</f>
        <v>340</v>
      </c>
      <c r="E117" s="20" t="str">
        <f>Tableau33[[#This Row],[Colonne4]]</f>
        <v>gr</v>
      </c>
      <c r="F117" s="20">
        <f>Tableau33[[#This Row],[Colonne5]]</f>
        <v>6</v>
      </c>
      <c r="G117" s="38"/>
      <c r="H117" s="21">
        <f>Tableau33[[#This Row],[Colonne7]]</f>
        <v>2.31</v>
      </c>
      <c r="I117" s="20">
        <f>Tableau33[[#This Row],[Colonne8]]</f>
        <v>5.5</v>
      </c>
      <c r="J117" s="21">
        <f>Tableau33[[#This Row],[Colonne9]]</f>
        <v>2.44</v>
      </c>
      <c r="K117" s="22">
        <f t="shared" si="7"/>
        <v>0</v>
      </c>
    </row>
    <row r="118" spans="1:11" x14ac:dyDescent="0.2">
      <c r="A118" s="3"/>
      <c r="B118" s="4"/>
      <c r="C118" s="56"/>
      <c r="D118" s="25">
        <f>Tableau33[[#This Row],[Colonne3]]</f>
        <v>0</v>
      </c>
      <c r="G118" s="39"/>
      <c r="H118" s="26"/>
      <c r="J118" s="27" t="s">
        <v>13</v>
      </c>
      <c r="K118" s="26">
        <f>SUM(K99:K117)</f>
        <v>0</v>
      </c>
    </row>
    <row r="119" spans="1:11" x14ac:dyDescent="0.2">
      <c r="A119" s="3"/>
      <c r="B119" s="23" t="s">
        <v>110</v>
      </c>
      <c r="C119" s="56"/>
      <c r="D119" s="25">
        <f>Tableau33[[#This Row],[Colonne3]]</f>
        <v>0</v>
      </c>
      <c r="G119" s="39"/>
      <c r="H119" s="26"/>
      <c r="J119" s="26"/>
      <c r="K119" s="26"/>
    </row>
    <row r="120" spans="1:11" x14ac:dyDescent="0.2">
      <c r="A120" s="3"/>
      <c r="B120" s="5">
        <f>Tableau33[[#This Row],[Colonne1]]</f>
        <v>25231</v>
      </c>
      <c r="C120" s="54" t="str">
        <f>Tableau33[[#This Row],[Colonne2]]</f>
        <v>Sel fin de l'atlantique</v>
      </c>
      <c r="D120" s="13">
        <f>Tableau33[[#This Row],[Colonne3]]</f>
        <v>25</v>
      </c>
      <c r="E120" s="13" t="str">
        <f>Tableau33[[#This Row],[Colonne4]]</f>
        <v>kg</v>
      </c>
      <c r="F120" s="13">
        <f>Tableau33[[#This Row],[Colonne5]]</f>
        <v>1</v>
      </c>
      <c r="G120" s="36"/>
      <c r="H120" s="14">
        <f>Tableau33[[#This Row],[Colonne7]]</f>
        <v>26.75</v>
      </c>
      <c r="I120" s="13">
        <f>Tableau33[[#This Row],[Colonne8]]</f>
        <v>5.5</v>
      </c>
      <c r="J120" s="14">
        <f>Tableau33[[#This Row],[Colonne9]]</f>
        <v>28.22</v>
      </c>
      <c r="K120" s="15">
        <f t="shared" ref="K120:K145" si="8">G120*J120</f>
        <v>0</v>
      </c>
    </row>
    <row r="121" spans="1:11" x14ac:dyDescent="0.2">
      <c r="A121" s="3"/>
      <c r="B121" s="5">
        <f>Tableau33[[#This Row],[Colonne1]]</f>
        <v>25617</v>
      </c>
      <c r="C121" s="57" t="str">
        <f>Tableau33[[#This Row],[Colonne2]]</f>
        <v>Sel fin</v>
      </c>
      <c r="D121" s="16">
        <f>Tableau33[[#This Row],[Colonne3]]</f>
        <v>5</v>
      </c>
      <c r="E121" s="16" t="str">
        <f>Tableau33[[#This Row],[Colonne4]]</f>
        <v>kg</v>
      </c>
      <c r="F121" s="16">
        <f>Tableau33[[#This Row],[Colonne5]]</f>
        <v>1</v>
      </c>
      <c r="G121" s="37"/>
      <c r="H121" s="17">
        <f>Tableau33[[#This Row],[Colonne7]]</f>
        <v>11.24</v>
      </c>
      <c r="I121" s="16">
        <f>Tableau33[[#This Row],[Colonne8]]</f>
        <v>5.5</v>
      </c>
      <c r="J121" s="17">
        <f>Tableau33[[#This Row],[Colonne9]]</f>
        <v>11.86</v>
      </c>
      <c r="K121" s="18">
        <f t="shared" si="8"/>
        <v>0</v>
      </c>
    </row>
    <row r="122" spans="1:11" x14ac:dyDescent="0.2">
      <c r="A122" s="3"/>
      <c r="B122" s="5">
        <f>Tableau33[[#This Row],[Colonne1]]</f>
        <v>25616</v>
      </c>
      <c r="C122" s="57" t="str">
        <f>Tableau33[[#This Row],[Colonne2]]</f>
        <v>Sel gros</v>
      </c>
      <c r="D122" s="16">
        <f>Tableau33[[#This Row],[Colonne3]]</f>
        <v>5</v>
      </c>
      <c r="E122" s="16" t="str">
        <f>Tableau33[[#This Row],[Colonne4]]</f>
        <v>kg</v>
      </c>
      <c r="F122" s="16">
        <f>Tableau33[[#This Row],[Colonne5]]</f>
        <v>1</v>
      </c>
      <c r="G122" s="37"/>
      <c r="H122" s="17">
        <f>Tableau33[[#This Row],[Colonne7]]</f>
        <v>6.49</v>
      </c>
      <c r="I122" s="16">
        <f>Tableau33[[#This Row],[Colonne8]]</f>
        <v>5.5</v>
      </c>
      <c r="J122" s="17">
        <f>Tableau33[[#This Row],[Colonne9]]</f>
        <v>6.85</v>
      </c>
      <c r="K122" s="18">
        <f t="shared" si="8"/>
        <v>0</v>
      </c>
    </row>
    <row r="123" spans="1:11" x14ac:dyDescent="0.2">
      <c r="A123" s="3"/>
      <c r="B123" s="5">
        <f>Tableau33[[#This Row],[Colonne1]]</f>
        <v>22890</v>
      </c>
      <c r="C123" s="57" t="str">
        <f>Tableau33[[#This Row],[Colonne2]]</f>
        <v>Aïl semoule</v>
      </c>
      <c r="D123" s="16">
        <f>Tableau33[[#This Row],[Colonne3]]</f>
        <v>150</v>
      </c>
      <c r="E123" s="16" t="str">
        <f>Tableau33[[#This Row],[Colonne4]]</f>
        <v>gr</v>
      </c>
      <c r="F123" s="16">
        <f>Tableau33[[#This Row],[Colonne5]]</f>
        <v>6</v>
      </c>
      <c r="G123" s="37"/>
      <c r="H123" s="17">
        <f>Tableau33[[#This Row],[Colonne7]]</f>
        <v>3.97</v>
      </c>
      <c r="I123" s="16">
        <f>Tableau33[[#This Row],[Colonne8]]</f>
        <v>5.5</v>
      </c>
      <c r="J123" s="17">
        <f>Tableau33[[#This Row],[Colonne9]]</f>
        <v>4.1900000000000004</v>
      </c>
      <c r="K123" s="18">
        <f t="shared" si="8"/>
        <v>0</v>
      </c>
    </row>
    <row r="124" spans="1:11" x14ac:dyDescent="0.2">
      <c r="A124" s="3"/>
      <c r="B124" s="5">
        <f>Tableau33[[#This Row],[Colonne1]]</f>
        <v>23528</v>
      </c>
      <c r="C124" s="57" t="str">
        <f>Tableau33[[#This Row],[Colonne2]]</f>
        <v>Basilic</v>
      </c>
      <c r="D124" s="16">
        <f>Tableau33[[#This Row],[Colonne3]]</f>
        <v>30</v>
      </c>
      <c r="E124" s="16" t="str">
        <f>Tableau33[[#This Row],[Colonne4]]</f>
        <v>gr</v>
      </c>
      <c r="F124" s="16">
        <f>Tableau33[[#This Row],[Colonne5]]</f>
        <v>6</v>
      </c>
      <c r="G124" s="37"/>
      <c r="H124" s="17">
        <f>Tableau33[[#This Row],[Colonne7]]</f>
        <v>2.15</v>
      </c>
      <c r="I124" s="16">
        <f>Tableau33[[#This Row],[Colonne8]]</f>
        <v>5.5</v>
      </c>
      <c r="J124" s="17">
        <f>Tableau33[[#This Row],[Colonne9]]</f>
        <v>2.27</v>
      </c>
      <c r="K124" s="18">
        <f t="shared" si="8"/>
        <v>0</v>
      </c>
    </row>
    <row r="125" spans="1:11" x14ac:dyDescent="0.2">
      <c r="A125" s="3"/>
      <c r="B125" s="5">
        <f>Tableau33[[#This Row],[Colonne1]]</f>
        <v>22892</v>
      </c>
      <c r="C125" s="57" t="str">
        <f>Tableau33[[#This Row],[Colonne2]]</f>
        <v>Cannelle en poudre</v>
      </c>
      <c r="D125" s="16">
        <f>Tableau33[[#This Row],[Colonne3]]</f>
        <v>80</v>
      </c>
      <c r="E125" s="16" t="str">
        <f>Tableau33[[#This Row],[Colonne4]]</f>
        <v>gr</v>
      </c>
      <c r="F125" s="16">
        <f>Tableau33[[#This Row],[Colonne5]]</f>
        <v>6</v>
      </c>
      <c r="G125" s="37"/>
      <c r="H125" s="17">
        <f>Tableau33[[#This Row],[Colonne7]]</f>
        <v>2.37</v>
      </c>
      <c r="I125" s="16">
        <f>Tableau33[[#This Row],[Colonne8]]</f>
        <v>5.5</v>
      </c>
      <c r="J125" s="17">
        <f>Tableau33[[#This Row],[Colonne9]]</f>
        <v>2.5</v>
      </c>
      <c r="K125" s="18">
        <f t="shared" si="8"/>
        <v>0</v>
      </c>
    </row>
    <row r="126" spans="1:11" x14ac:dyDescent="0.2">
      <c r="A126" s="3"/>
      <c r="B126" s="5">
        <f>Tableau33[[#This Row],[Colonne1]]</f>
        <v>22474</v>
      </c>
      <c r="C126" s="57" t="str">
        <f>Tableau33[[#This Row],[Colonne2]]</f>
        <v>Cannelle tuyau</v>
      </c>
      <c r="D126" s="16">
        <f>Tableau33[[#This Row],[Colonne3]]</f>
        <v>12</v>
      </c>
      <c r="E126" s="16" t="str">
        <f>Tableau33[[#This Row],[Colonne4]]</f>
        <v>gr</v>
      </c>
      <c r="F126" s="16">
        <f>Tableau33[[#This Row],[Colonne5]]</f>
        <v>3</v>
      </c>
      <c r="G126" s="37"/>
      <c r="H126" s="17">
        <f>Tableau33[[#This Row],[Colonne7]]</f>
        <v>1.78</v>
      </c>
      <c r="I126" s="16">
        <f>Tableau33[[#This Row],[Colonne8]]</f>
        <v>5.5</v>
      </c>
      <c r="J126" s="17">
        <f>Tableau33[[#This Row],[Colonne9]]</f>
        <v>1.88</v>
      </c>
      <c r="K126" s="18">
        <f t="shared" si="8"/>
        <v>0</v>
      </c>
    </row>
    <row r="127" spans="1:11" x14ac:dyDescent="0.2">
      <c r="A127" s="3"/>
      <c r="B127" s="5">
        <f>Tableau33[[#This Row],[Colonne1]]</f>
        <v>22478</v>
      </c>
      <c r="C127" s="57" t="str">
        <f>Tableau33[[#This Row],[Colonne2]]</f>
        <v>Clou de Girofle</v>
      </c>
      <c r="D127" s="16">
        <f>Tableau33[[#This Row],[Colonne3]]</f>
        <v>30</v>
      </c>
      <c r="E127" s="16" t="str">
        <f>Tableau33[[#This Row],[Colonne4]]</f>
        <v>gr</v>
      </c>
      <c r="F127" s="16">
        <f>Tableau33[[#This Row],[Colonne5]]</f>
        <v>3</v>
      </c>
      <c r="G127" s="37"/>
      <c r="H127" s="17">
        <f>Tableau33[[#This Row],[Colonne7]]</f>
        <v>2.2400000000000002</v>
      </c>
      <c r="I127" s="16">
        <f>Tableau33[[#This Row],[Colonne8]]</f>
        <v>5.5</v>
      </c>
      <c r="J127" s="17">
        <f>Tableau33[[#This Row],[Colonne9]]</f>
        <v>2.36</v>
      </c>
      <c r="K127" s="18">
        <f t="shared" si="8"/>
        <v>0</v>
      </c>
    </row>
    <row r="128" spans="1:11" x14ac:dyDescent="0.2">
      <c r="A128" s="3"/>
      <c r="B128" s="5">
        <f>Tableau33[[#This Row],[Colonne1]]</f>
        <v>30392</v>
      </c>
      <c r="C128" s="57" t="str">
        <f>Tableau33[[#This Row],[Colonne2]]</f>
        <v>Cumin moulu</v>
      </c>
      <c r="D128" s="16">
        <f>Tableau33[[#This Row],[Colonne3]]</f>
        <v>80</v>
      </c>
      <c r="E128" s="16" t="str">
        <f>Tableau33[[#This Row],[Colonne4]]</f>
        <v>gr</v>
      </c>
      <c r="F128" s="16">
        <f>Tableau33[[#This Row],[Colonne5]]</f>
        <v>6</v>
      </c>
      <c r="G128" s="37"/>
      <c r="H128" s="17">
        <f>Tableau33[[#This Row],[Colonne7]]</f>
        <v>3.48</v>
      </c>
      <c r="I128" s="16">
        <f>Tableau33[[#This Row],[Colonne8]]</f>
        <v>5.5</v>
      </c>
      <c r="J128" s="17">
        <f>Tableau33[[#This Row],[Colonne9]]</f>
        <v>3.67</v>
      </c>
      <c r="K128" s="18">
        <f t="shared" si="8"/>
        <v>0</v>
      </c>
    </row>
    <row r="129" spans="1:11" x14ac:dyDescent="0.2">
      <c r="A129" s="3"/>
      <c r="B129" s="5">
        <f>Tableau33[[#This Row],[Colonne1]]</f>
        <v>22893</v>
      </c>
      <c r="C129" s="57" t="str">
        <f>Tableau33[[#This Row],[Colonne2]]</f>
        <v>Curcuma poudre</v>
      </c>
      <c r="D129" s="16">
        <f>Tableau33[[#This Row],[Colonne3]]</f>
        <v>80</v>
      </c>
      <c r="E129" s="16" t="str">
        <f>Tableau33[[#This Row],[Colonne4]]</f>
        <v>gr</v>
      </c>
      <c r="F129" s="16">
        <f>Tableau33[[#This Row],[Colonne5]]</f>
        <v>6</v>
      </c>
      <c r="G129" s="37"/>
      <c r="H129" s="17">
        <f>Tableau33[[#This Row],[Colonne7]]</f>
        <v>2.67</v>
      </c>
      <c r="I129" s="16">
        <f>Tableau33[[#This Row],[Colonne8]]</f>
        <v>5.5</v>
      </c>
      <c r="J129" s="17">
        <f>Tableau33[[#This Row],[Colonne9]]</f>
        <v>2.82</v>
      </c>
      <c r="K129" s="18">
        <f t="shared" si="8"/>
        <v>0</v>
      </c>
    </row>
    <row r="130" spans="1:11" x14ac:dyDescent="0.2">
      <c r="A130" s="3"/>
      <c r="B130" s="5">
        <f>Tableau33[[#This Row],[Colonne1]]</f>
        <v>22933</v>
      </c>
      <c r="C130" s="57" t="str">
        <f>Tableau33[[#This Row],[Colonne2]]</f>
        <v>Curry</v>
      </c>
      <c r="D130" s="16">
        <f>Tableau33[[#This Row],[Colonne3]]</f>
        <v>80</v>
      </c>
      <c r="E130" s="16" t="str">
        <f>Tableau33[[#This Row],[Colonne4]]</f>
        <v>gr</v>
      </c>
      <c r="F130" s="16">
        <f>Tableau33[[#This Row],[Colonne5]]</f>
        <v>6</v>
      </c>
      <c r="G130" s="37"/>
      <c r="H130" s="17">
        <f>Tableau33[[#This Row],[Colonne7]]</f>
        <v>2.77</v>
      </c>
      <c r="I130" s="16">
        <f>Tableau33[[#This Row],[Colonne8]]</f>
        <v>5.5</v>
      </c>
      <c r="J130" s="17">
        <f>Tableau33[[#This Row],[Colonne9]]</f>
        <v>2.92</v>
      </c>
      <c r="K130" s="18">
        <f t="shared" si="8"/>
        <v>0</v>
      </c>
    </row>
    <row r="131" spans="1:11" x14ac:dyDescent="0.2">
      <c r="A131" s="3"/>
      <c r="B131" s="5">
        <f>Tableau33[[#This Row],[Colonne1]]</f>
        <v>22483</v>
      </c>
      <c r="C131" s="57" t="str">
        <f>Tableau33[[#This Row],[Colonne2]]</f>
        <v>Estragon</v>
      </c>
      <c r="D131" s="16">
        <f>Tableau33[[#This Row],[Colonne3]]</f>
        <v>15</v>
      </c>
      <c r="E131" s="16" t="str">
        <f>Tableau33[[#This Row],[Colonne4]]</f>
        <v>gr</v>
      </c>
      <c r="F131" s="16">
        <f>Tableau33[[#This Row],[Colonne5]]</f>
        <v>3</v>
      </c>
      <c r="G131" s="37"/>
      <c r="H131" s="17">
        <f>Tableau33[[#This Row],[Colonne7]]</f>
        <v>2.0299999999999998</v>
      </c>
      <c r="I131" s="16">
        <f>Tableau33[[#This Row],[Colonne8]]</f>
        <v>5.5</v>
      </c>
      <c r="J131" s="17">
        <f>Tableau33[[#This Row],[Colonne9]]</f>
        <v>2.14</v>
      </c>
      <c r="K131" s="18">
        <f t="shared" si="8"/>
        <v>0</v>
      </c>
    </row>
    <row r="132" spans="1:11" x14ac:dyDescent="0.2">
      <c r="A132" s="3"/>
      <c r="B132" s="5">
        <f>Tableau33[[#This Row],[Colonne1]]</f>
        <v>22851</v>
      </c>
      <c r="C132" s="57" t="str">
        <f>Tableau33[[#This Row],[Colonne2]]</f>
        <v>Garam masala poudre</v>
      </c>
      <c r="D132" s="16">
        <f>Tableau33[[#This Row],[Colonne3]]</f>
        <v>35</v>
      </c>
      <c r="E132" s="16" t="str">
        <f>Tableau33[[#This Row],[Colonne4]]</f>
        <v>gr</v>
      </c>
      <c r="F132" s="16">
        <f>Tableau33[[#This Row],[Colonne5]]</f>
        <v>3</v>
      </c>
      <c r="G132" s="37"/>
      <c r="H132" s="17">
        <f>Tableau33[[#This Row],[Colonne7]]</f>
        <v>2.21</v>
      </c>
      <c r="I132" s="16">
        <f>Tableau33[[#This Row],[Colonne8]]</f>
        <v>5.5</v>
      </c>
      <c r="J132" s="17">
        <f>Tableau33[[#This Row],[Colonne9]]</f>
        <v>2.33</v>
      </c>
      <c r="K132" s="18">
        <f t="shared" si="8"/>
        <v>0</v>
      </c>
    </row>
    <row r="133" spans="1:11" x14ac:dyDescent="0.2">
      <c r="A133" s="3"/>
      <c r="B133" s="5">
        <f>Tableau33[[#This Row],[Colonne1]]</f>
        <v>22819</v>
      </c>
      <c r="C133" s="57" t="str">
        <f>Tableau33[[#This Row],[Colonne2]]</f>
        <v>Herbes de provence feuilles entières</v>
      </c>
      <c r="D133" s="16">
        <f>Tableau33[[#This Row],[Colonne3]]</f>
        <v>500</v>
      </c>
      <c r="E133" s="16" t="str">
        <f>Tableau33[[#This Row],[Colonne4]]</f>
        <v>gr</v>
      </c>
      <c r="F133" s="16">
        <f>Tableau33[[#This Row],[Colonne5]]</f>
        <v>1</v>
      </c>
      <c r="G133" s="37"/>
      <c r="H133" s="17">
        <f>Tableau33[[#This Row],[Colonne7]]</f>
        <v>13.64</v>
      </c>
      <c r="I133" s="16">
        <f>Tableau33[[#This Row],[Colonne8]]</f>
        <v>5.5</v>
      </c>
      <c r="J133" s="17">
        <f>Tableau33[[#This Row],[Colonne9]]</f>
        <v>14.39</v>
      </c>
      <c r="K133" s="18">
        <f t="shared" si="8"/>
        <v>0</v>
      </c>
    </row>
    <row r="134" spans="1:11" x14ac:dyDescent="0.2">
      <c r="A134" s="3"/>
      <c r="B134" s="5">
        <f>Tableau33[[#This Row],[Colonne1]]</f>
        <v>23480</v>
      </c>
      <c r="C134" s="57" t="str">
        <f>Tableau33[[#This Row],[Colonne2]]</f>
        <v>Herbes de provence</v>
      </c>
      <c r="D134" s="16">
        <f>Tableau33[[#This Row],[Colonne3]]</f>
        <v>80</v>
      </c>
      <c r="E134" s="16" t="str">
        <f>Tableau33[[#This Row],[Colonne4]]</f>
        <v>gr</v>
      </c>
      <c r="F134" s="16">
        <f>Tableau33[[#This Row],[Colonne5]]</f>
        <v>6</v>
      </c>
      <c r="G134" s="37"/>
      <c r="H134" s="17">
        <f>Tableau33[[#This Row],[Colonne7]]</f>
        <v>3.9</v>
      </c>
      <c r="I134" s="16">
        <f>Tableau33[[#This Row],[Colonne8]]</f>
        <v>5.5</v>
      </c>
      <c r="J134" s="17">
        <f>Tableau33[[#This Row],[Colonne9]]</f>
        <v>4.1100000000000003</v>
      </c>
      <c r="K134" s="18">
        <f t="shared" si="8"/>
        <v>0</v>
      </c>
    </row>
    <row r="135" spans="1:11" x14ac:dyDescent="0.2">
      <c r="A135" s="3"/>
      <c r="B135" s="5">
        <f>Tableau33[[#This Row],[Colonne1]]</f>
        <v>23486</v>
      </c>
      <c r="C135" s="57" t="str">
        <f>Tableau33[[#This Row],[Colonne2]]</f>
        <v>Mélange 4 baies</v>
      </c>
      <c r="D135" s="16">
        <f>Tableau33[[#This Row],[Colonne3]]</f>
        <v>35</v>
      </c>
      <c r="E135" s="16" t="str">
        <f>Tableau33[[#This Row],[Colonne4]]</f>
        <v>gr</v>
      </c>
      <c r="F135" s="16">
        <f>Tableau33[[#This Row],[Colonne5]]</f>
        <v>3</v>
      </c>
      <c r="G135" s="37"/>
      <c r="H135" s="17">
        <f>Tableau33[[#This Row],[Colonne7]]</f>
        <v>3.43</v>
      </c>
      <c r="I135" s="16">
        <f>Tableau33[[#This Row],[Colonne8]]</f>
        <v>5.5</v>
      </c>
      <c r="J135" s="17">
        <f>Tableau33[[#This Row],[Colonne9]]</f>
        <v>3.62</v>
      </c>
      <c r="K135" s="18">
        <f t="shared" si="8"/>
        <v>0</v>
      </c>
    </row>
    <row r="136" spans="1:11" x14ac:dyDescent="0.2">
      <c r="A136" s="3"/>
      <c r="B136" s="5">
        <f>Tableau33[[#This Row],[Colonne1]]</f>
        <v>22491</v>
      </c>
      <c r="C136" s="57" t="str">
        <f>Tableau33[[#This Row],[Colonne2]]</f>
        <v>Noix de muscade</v>
      </c>
      <c r="D136" s="16">
        <f>Tableau33[[#This Row],[Colonne3]]</f>
        <v>30</v>
      </c>
      <c r="E136" s="16" t="str">
        <f>Tableau33[[#This Row],[Colonne4]]</f>
        <v>gr</v>
      </c>
      <c r="F136" s="16">
        <f>Tableau33[[#This Row],[Colonne5]]</f>
        <v>3</v>
      </c>
      <c r="G136" s="37"/>
      <c r="H136" s="17">
        <f>Tableau33[[#This Row],[Colonne7]]</f>
        <v>3.37</v>
      </c>
      <c r="I136" s="16">
        <f>Tableau33[[#This Row],[Colonne8]]</f>
        <v>5.5</v>
      </c>
      <c r="J136" s="17">
        <f>Tableau33[[#This Row],[Colonne9]]</f>
        <v>3.56</v>
      </c>
      <c r="K136" s="18">
        <f t="shared" si="8"/>
        <v>0</v>
      </c>
    </row>
    <row r="137" spans="1:11" x14ac:dyDescent="0.2">
      <c r="A137" s="3"/>
      <c r="B137" s="5">
        <f>Tableau33[[#This Row],[Colonne1]]</f>
        <v>22489</v>
      </c>
      <c r="C137" s="57" t="str">
        <f>Tableau33[[#This Row],[Colonne2]]</f>
        <v>noix de muscade moulue</v>
      </c>
      <c r="D137" s="16">
        <f>Tableau33[[#This Row],[Colonne3]]</f>
        <v>35</v>
      </c>
      <c r="E137" s="16" t="str">
        <f>Tableau33[[#This Row],[Colonne4]]</f>
        <v>gr</v>
      </c>
      <c r="F137" s="16">
        <f>Tableau33[[#This Row],[Colonne5]]</f>
        <v>3</v>
      </c>
      <c r="G137" s="37"/>
      <c r="H137" s="17">
        <f>Tableau33[[#This Row],[Colonne7]]</f>
        <v>4.0199999999999996</v>
      </c>
      <c r="I137" s="16">
        <f>Tableau33[[#This Row],[Colonne8]]</f>
        <v>5.5</v>
      </c>
      <c r="J137" s="17">
        <f>Tableau33[[#This Row],[Colonne9]]</f>
        <v>4.24</v>
      </c>
      <c r="K137" s="18">
        <f t="shared" si="8"/>
        <v>0</v>
      </c>
    </row>
    <row r="138" spans="1:11" x14ac:dyDescent="0.2">
      <c r="A138" s="3"/>
      <c r="B138" s="5">
        <f>Tableau33[[#This Row],[Colonne1]]</f>
        <v>22517</v>
      </c>
      <c r="C138" s="57" t="str">
        <f>Tableau33[[#This Row],[Colonne2]]</f>
        <v>Paprika doux</v>
      </c>
      <c r="D138" s="16">
        <f>Tableau33[[#This Row],[Colonne3]]</f>
        <v>40</v>
      </c>
      <c r="E138" s="16" t="str">
        <f>Tableau33[[#This Row],[Colonne4]]</f>
        <v>gr</v>
      </c>
      <c r="F138" s="16">
        <f>Tableau33[[#This Row],[Colonne5]]</f>
        <v>3</v>
      </c>
      <c r="G138" s="37"/>
      <c r="H138" s="17">
        <f>Tableau33[[#This Row],[Colonne7]]</f>
        <v>2.2799999999999998</v>
      </c>
      <c r="I138" s="16">
        <f>Tableau33[[#This Row],[Colonne8]]</f>
        <v>5.5</v>
      </c>
      <c r="J138" s="17">
        <f>Tableau33[[#This Row],[Colonne9]]</f>
        <v>2.41</v>
      </c>
      <c r="K138" s="18">
        <f t="shared" si="8"/>
        <v>0</v>
      </c>
    </row>
    <row r="139" spans="1:11" x14ac:dyDescent="0.2">
      <c r="A139" s="3"/>
      <c r="B139" s="5">
        <f>Tableau33[[#This Row],[Colonne1]]</f>
        <v>22503</v>
      </c>
      <c r="C139" s="57" t="str">
        <f>Tableau33[[#This Row],[Colonne2]]</f>
        <v>piment Cayenne</v>
      </c>
      <c r="D139" s="16">
        <f>Tableau33[[#This Row],[Colonne3]]</f>
        <v>40</v>
      </c>
      <c r="E139" s="16" t="str">
        <f>Tableau33[[#This Row],[Colonne4]]</f>
        <v>gr</v>
      </c>
      <c r="F139" s="16">
        <f>Tableau33[[#This Row],[Colonne5]]</f>
        <v>3</v>
      </c>
      <c r="G139" s="37"/>
      <c r="H139" s="17">
        <f>Tableau33[[#This Row],[Colonne7]]</f>
        <v>2.13</v>
      </c>
      <c r="I139" s="16">
        <f>Tableau33[[#This Row],[Colonne8]]</f>
        <v>5.5</v>
      </c>
      <c r="J139" s="17">
        <f>Tableau33[[#This Row],[Colonne9]]</f>
        <v>2.25</v>
      </c>
      <c r="K139" s="18">
        <f t="shared" si="8"/>
        <v>0</v>
      </c>
    </row>
    <row r="140" spans="1:11" x14ac:dyDescent="0.2">
      <c r="A140" s="3"/>
      <c r="B140" s="5">
        <f>Tableau33[[#This Row],[Colonne1]]</f>
        <v>23481</v>
      </c>
      <c r="C140" s="57" t="str">
        <f>Tableau33[[#This Row],[Colonne2]]</f>
        <v>Poivre noir en grains</v>
      </c>
      <c r="D140" s="16">
        <f>Tableau33[[#This Row],[Colonne3]]</f>
        <v>200</v>
      </c>
      <c r="E140" s="16" t="str">
        <f>Tableau33[[#This Row],[Colonne4]]</f>
        <v>gr</v>
      </c>
      <c r="F140" s="16">
        <f>Tableau33[[#This Row],[Colonne5]]</f>
        <v>6</v>
      </c>
      <c r="G140" s="37"/>
      <c r="H140" s="17">
        <f>Tableau33[[#This Row],[Colonne7]]</f>
        <v>9</v>
      </c>
      <c r="I140" s="16">
        <f>Tableau33[[#This Row],[Colonne8]]</f>
        <v>5.5</v>
      </c>
      <c r="J140" s="17">
        <f>Tableau33[[#This Row],[Colonne9]]</f>
        <v>9.5</v>
      </c>
      <c r="K140" s="18">
        <f t="shared" si="8"/>
        <v>0</v>
      </c>
    </row>
    <row r="141" spans="1:11" x14ac:dyDescent="0.2">
      <c r="A141" s="3"/>
      <c r="B141" s="5">
        <f>Tableau33[[#This Row],[Colonne1]]</f>
        <v>23482</v>
      </c>
      <c r="C141" s="57" t="str">
        <f>Tableau33[[#This Row],[Colonne2]]</f>
        <v>Poivre noir en poudre</v>
      </c>
      <c r="D141" s="16">
        <f>Tableau33[[#This Row],[Colonne3]]</f>
        <v>220</v>
      </c>
      <c r="E141" s="16" t="str">
        <f>Tableau33[[#This Row],[Colonne4]]</f>
        <v>gr</v>
      </c>
      <c r="F141" s="16">
        <f>Tableau33[[#This Row],[Colonne5]]</f>
        <v>6</v>
      </c>
      <c r="G141" s="37"/>
      <c r="H141" s="17">
        <f>Tableau33[[#This Row],[Colonne7]]</f>
        <v>9.3699999999999992</v>
      </c>
      <c r="I141" s="16">
        <f>Tableau33[[#This Row],[Colonne8]]</f>
        <v>5.5</v>
      </c>
      <c r="J141" s="17">
        <f>Tableau33[[#This Row],[Colonne9]]</f>
        <v>9.89</v>
      </c>
      <c r="K141" s="18">
        <f t="shared" si="8"/>
        <v>0</v>
      </c>
    </row>
    <row r="142" spans="1:11" x14ac:dyDescent="0.2">
      <c r="A142" s="3"/>
      <c r="B142" s="5">
        <f>Tableau33[[#This Row],[Colonne1]]</f>
        <v>22920</v>
      </c>
      <c r="C142" s="57" t="str">
        <f>Tableau33[[#This Row],[Colonne2]]</f>
        <v>Ras el hanout poudre</v>
      </c>
      <c r="D142" s="16">
        <f>Tableau33[[#This Row],[Colonne3]]</f>
        <v>35</v>
      </c>
      <c r="E142" s="16" t="str">
        <f>Tableau33[[#This Row],[Colonne4]]</f>
        <v>gr</v>
      </c>
      <c r="F142" s="16">
        <f>Tableau33[[#This Row],[Colonne5]]</f>
        <v>3</v>
      </c>
      <c r="G142" s="37"/>
      <c r="H142" s="17">
        <f>Tableau33[[#This Row],[Colonne7]]</f>
        <v>2.09</v>
      </c>
      <c r="I142" s="16">
        <f>Tableau33[[#This Row],[Colonne8]]</f>
        <v>5.5</v>
      </c>
      <c r="J142" s="17">
        <f>Tableau33[[#This Row],[Colonne9]]</f>
        <v>2.2000000000000002</v>
      </c>
      <c r="K142" s="18">
        <f t="shared" si="8"/>
        <v>0</v>
      </c>
    </row>
    <row r="143" spans="1:11" x14ac:dyDescent="0.2">
      <c r="A143" s="3"/>
      <c r="B143" s="5">
        <f>Tableau33[[#This Row],[Colonne1]]</f>
        <v>22818</v>
      </c>
      <c r="C143" s="57" t="str">
        <f>Tableau33[[#This Row],[Colonne2]]</f>
        <v>Safran poudre</v>
      </c>
      <c r="D143" s="16">
        <f>Tableau33[[#This Row],[Colonne3]]</f>
        <v>1</v>
      </c>
      <c r="E143" s="16" t="str">
        <f>Tableau33[[#This Row],[Colonne4]]</f>
        <v>gr</v>
      </c>
      <c r="F143" s="16">
        <f>Tableau33[[#This Row],[Colonne5]]</f>
        <v>3</v>
      </c>
      <c r="G143" s="37"/>
      <c r="H143" s="17">
        <f>Tableau33[[#This Row],[Colonne7]]</f>
        <v>8.36</v>
      </c>
      <c r="I143" s="16">
        <f>Tableau33[[#This Row],[Colonne8]]</f>
        <v>5.5</v>
      </c>
      <c r="J143" s="17">
        <f>Tableau33[[#This Row],[Colonne9]]</f>
        <v>8.82</v>
      </c>
      <c r="K143" s="18">
        <f t="shared" si="8"/>
        <v>0</v>
      </c>
    </row>
    <row r="144" spans="1:11" x14ac:dyDescent="0.2">
      <c r="A144" s="3"/>
      <c r="B144" s="5">
        <f>Tableau33[[#This Row],[Colonne1]]</f>
        <v>22929</v>
      </c>
      <c r="C144" s="57" t="str">
        <f>Tableau33[[#This Row],[Colonne2]]</f>
        <v>Thym</v>
      </c>
      <c r="D144" s="16">
        <f>Tableau33[[#This Row],[Colonne3]]</f>
        <v>45</v>
      </c>
      <c r="E144" s="16" t="str">
        <f>Tableau33[[#This Row],[Colonne4]]</f>
        <v>gr</v>
      </c>
      <c r="F144" s="16">
        <f>Tableau33[[#This Row],[Colonne5]]</f>
        <v>6</v>
      </c>
      <c r="G144" s="37"/>
      <c r="H144" s="17">
        <f>Tableau33[[#This Row],[Colonne7]]</f>
        <v>2.85</v>
      </c>
      <c r="I144" s="16">
        <f>Tableau33[[#This Row],[Colonne8]]</f>
        <v>5.5</v>
      </c>
      <c r="J144" s="17">
        <f>Tableau33[[#This Row],[Colonne9]]</f>
        <v>3.01</v>
      </c>
      <c r="K144" s="18">
        <f t="shared" si="8"/>
        <v>0</v>
      </c>
    </row>
    <row r="145" spans="1:11" x14ac:dyDescent="0.2">
      <c r="A145" s="3"/>
      <c r="B145" s="5">
        <f>Tableau33[[#This Row],[Colonne1]]</f>
        <v>22514</v>
      </c>
      <c r="C145" s="58" t="str">
        <f>Tableau33[[#This Row],[Colonne2]]</f>
        <v>Vanille bourbon deux gousses</v>
      </c>
      <c r="D145" s="20">
        <f>Tableau33[[#This Row],[Colonne3]]</f>
        <v>7</v>
      </c>
      <c r="E145" s="20" t="str">
        <f>Tableau33[[#This Row],[Colonne4]]</f>
        <v>gr</v>
      </c>
      <c r="F145" s="20">
        <f>Tableau33[[#This Row],[Colonne5]]</f>
        <v>3</v>
      </c>
      <c r="G145" s="38"/>
      <c r="H145" s="21">
        <f>Tableau33[[#This Row],[Colonne7]]</f>
        <v>4.37</v>
      </c>
      <c r="I145" s="20">
        <f>Tableau33[[#This Row],[Colonne8]]</f>
        <v>5.5</v>
      </c>
      <c r="J145" s="21">
        <f>Tableau33[[#This Row],[Colonne9]]</f>
        <v>4.6100000000000003</v>
      </c>
      <c r="K145" s="22">
        <f t="shared" si="8"/>
        <v>0</v>
      </c>
    </row>
    <row r="146" spans="1:11" x14ac:dyDescent="0.2">
      <c r="A146" s="3"/>
      <c r="B146" s="4"/>
      <c r="C146" s="56"/>
      <c r="D146" s="25">
        <f>Tableau33[[#This Row],[Colonne3]]</f>
        <v>0</v>
      </c>
      <c r="G146" s="39"/>
      <c r="H146" s="26"/>
      <c r="J146" s="27" t="s">
        <v>13</v>
      </c>
      <c r="K146" s="26">
        <f>SUM(K120:K145)</f>
        <v>0</v>
      </c>
    </row>
    <row r="147" spans="1:11" x14ac:dyDescent="0.2">
      <c r="A147" s="3"/>
      <c r="B147" s="23" t="s">
        <v>137</v>
      </c>
      <c r="C147" s="56"/>
      <c r="D147" s="25">
        <f>Tableau33[[#This Row],[Colonne3]]</f>
        <v>0</v>
      </c>
      <c r="G147" s="39"/>
      <c r="H147" s="26"/>
      <c r="J147" s="26"/>
      <c r="K147" s="26"/>
    </row>
    <row r="148" spans="1:11" x14ac:dyDescent="0.2">
      <c r="A148" s="3"/>
      <c r="B148" s="5">
        <f>Tableau33[[#This Row],[Colonne1]]</f>
        <v>23683</v>
      </c>
      <c r="C148" s="54" t="str">
        <f>Tableau33[[#This Row],[Colonne2]]</f>
        <v>Huile de colza vierge (Bag in Box)</v>
      </c>
      <c r="D148" s="13">
        <f>Tableau33[[#This Row],[Colonne3]]</f>
        <v>3</v>
      </c>
      <c r="E148" s="13" t="str">
        <f>Tableau33[[#This Row],[Colonne4]]</f>
        <v>l</v>
      </c>
      <c r="F148" s="13">
        <f>Tableau33[[#This Row],[Colonne5]]</f>
        <v>1</v>
      </c>
      <c r="G148" s="36"/>
      <c r="H148" s="14">
        <f>Tableau33[[#This Row],[Colonne7]]</f>
        <v>15.22</v>
      </c>
      <c r="I148" s="13">
        <f>Tableau33[[#This Row],[Colonne8]]</f>
        <v>5.5</v>
      </c>
      <c r="J148" s="14">
        <f>Tableau33[[#This Row],[Colonne9]]</f>
        <v>16.059999999999999</v>
      </c>
      <c r="K148" s="15">
        <f>G148*J148</f>
        <v>0</v>
      </c>
    </row>
    <row r="149" spans="1:11" x14ac:dyDescent="0.2">
      <c r="A149" s="3"/>
      <c r="B149" s="6">
        <f>Tableau33[[#This Row],[Colonne1]]</f>
        <v>20809</v>
      </c>
      <c r="C149" s="57" t="str">
        <f>Tableau33[[#This Row],[Colonne2]]</f>
        <v>Huile de tournesol vierge (Bag in box)</v>
      </c>
      <c r="D149" s="16">
        <f>Tableau33[[#This Row],[Colonne3]]</f>
        <v>3</v>
      </c>
      <c r="E149" s="16" t="str">
        <f>Tableau33[[#This Row],[Colonne4]]</f>
        <v>l</v>
      </c>
      <c r="F149" s="16">
        <f>Tableau33[[#This Row],[Colonne5]]</f>
        <v>1</v>
      </c>
      <c r="G149" s="37"/>
      <c r="H149" s="17">
        <f>Tableau33[[#This Row],[Colonne7]]</f>
        <v>11.36</v>
      </c>
      <c r="I149" s="16">
        <f>Tableau33[[#This Row],[Colonne8]]</f>
        <v>5.5</v>
      </c>
      <c r="J149" s="17">
        <f>Tableau33[[#This Row],[Colonne9]]</f>
        <v>11.98</v>
      </c>
      <c r="K149" s="18">
        <f>G149*J149</f>
        <v>0</v>
      </c>
    </row>
    <row r="150" spans="1:11" x14ac:dyDescent="0.2">
      <c r="A150" s="3"/>
      <c r="B150" s="8" t="str">
        <f>Tableau33[[#This Row],[Colonne1]]</f>
        <v>20114C</v>
      </c>
      <c r="C150" s="57" t="str">
        <f>Tableau33[[#This Row],[Colonne2]]</f>
        <v>Huile de tournesol désodorisée (bidon plastique)</v>
      </c>
      <c r="D150" s="16">
        <f>Tableau33[[#This Row],[Colonne3]]</f>
        <v>5</v>
      </c>
      <c r="E150" s="16" t="str">
        <f>Tableau33[[#This Row],[Colonne4]]</f>
        <v>l</v>
      </c>
      <c r="F150" s="16">
        <f>Tableau33[[#This Row],[Colonne5]]</f>
        <v>1</v>
      </c>
      <c r="G150" s="37"/>
      <c r="H150" s="17">
        <f>Tableau33[[#This Row],[Colonne7]]</f>
        <v>20.89</v>
      </c>
      <c r="I150" s="16">
        <f>Tableau33[[#This Row],[Colonne8]]</f>
        <v>5.5</v>
      </c>
      <c r="J150" s="17">
        <f>Tableau33[[#This Row],[Colonne9]]</f>
        <v>22.04</v>
      </c>
      <c r="K150" s="18">
        <f>G150*J150</f>
        <v>0</v>
      </c>
    </row>
    <row r="151" spans="1:11" x14ac:dyDescent="0.2">
      <c r="A151" s="3"/>
      <c r="B151" s="6">
        <f>Tableau33[[#This Row],[Colonne1]]</f>
        <v>21101</v>
      </c>
      <c r="C151" s="57" t="str">
        <f>Tableau33[[#This Row],[Colonne2]]</f>
        <v>Huile de coco vierge</v>
      </c>
      <c r="D151" s="16">
        <f>Tableau33[[#This Row],[Colonne3]]</f>
        <v>200</v>
      </c>
      <c r="E151" s="16" t="str">
        <f>Tableau33[[#This Row],[Colonne4]]</f>
        <v>ml</v>
      </c>
      <c r="F151" s="16">
        <f>Tableau33[[#This Row],[Colonne5]]</f>
        <v>6</v>
      </c>
      <c r="G151" s="37"/>
      <c r="H151" s="17">
        <f>Tableau33[[#This Row],[Colonne7]]</f>
        <v>3.61</v>
      </c>
      <c r="I151" s="16">
        <f>Tableau33[[#This Row],[Colonne8]]</f>
        <v>5.5</v>
      </c>
      <c r="J151" s="17">
        <f>Tableau33[[#This Row],[Colonne9]]</f>
        <v>3.81</v>
      </c>
      <c r="K151" s="18">
        <f>G151*J151</f>
        <v>0</v>
      </c>
    </row>
    <row r="152" spans="1:11" x14ac:dyDescent="0.2">
      <c r="A152" s="3"/>
      <c r="B152" s="7">
        <f>Tableau33[[#This Row],[Colonne1]]</f>
        <v>28626</v>
      </c>
      <c r="C152" s="58" t="str">
        <f>Tableau33[[#This Row],[Colonne2]]</f>
        <v>Huile de sesame vierge</v>
      </c>
      <c r="D152" s="20">
        <f>Tableau33[[#This Row],[Colonne3]]</f>
        <v>1</v>
      </c>
      <c r="E152" s="20" t="str">
        <f>Tableau33[[#This Row],[Colonne4]]</f>
        <v>L</v>
      </c>
      <c r="F152" s="20">
        <f>Tableau33[[#This Row],[Colonne5]]</f>
        <v>6</v>
      </c>
      <c r="G152" s="38"/>
      <c r="H152" s="21">
        <f>Tableau33[[#This Row],[Colonne7]]</f>
        <v>9.91</v>
      </c>
      <c r="I152" s="20">
        <f>Tableau33[[#This Row],[Colonne8]]</f>
        <v>5.5</v>
      </c>
      <c r="J152" s="21">
        <f>Tableau33[[#This Row],[Colonne9]]</f>
        <v>10.46</v>
      </c>
      <c r="K152" s="22">
        <f>G152*J152</f>
        <v>0</v>
      </c>
    </row>
    <row r="153" spans="1:11" x14ac:dyDescent="0.2">
      <c r="A153" s="3"/>
      <c r="B153" s="4"/>
      <c r="C153" s="56"/>
      <c r="D153" s="25">
        <f>Tableau33[[#This Row],[Colonne3]]</f>
        <v>0</v>
      </c>
      <c r="G153" s="39"/>
      <c r="H153" s="26"/>
      <c r="J153" s="27" t="s">
        <v>13</v>
      </c>
      <c r="K153" s="26">
        <f>SUM(K148:K152)</f>
        <v>0</v>
      </c>
    </row>
    <row r="154" spans="1:11" x14ac:dyDescent="0.2">
      <c r="A154" s="3"/>
      <c r="B154" s="23" t="s">
        <v>144</v>
      </c>
      <c r="C154" s="56"/>
      <c r="D154" s="25">
        <f>Tableau33[[#This Row],[Colonne3]]</f>
        <v>0</v>
      </c>
      <c r="G154" s="39"/>
      <c r="H154" s="26"/>
      <c r="J154" s="26"/>
      <c r="K154" s="26"/>
    </row>
    <row r="155" spans="1:11" x14ac:dyDescent="0.2">
      <c r="A155" s="3"/>
      <c r="B155" s="5">
        <f>Tableau33[[#This Row],[Colonne1]]</f>
        <v>23405</v>
      </c>
      <c r="C155" s="54" t="str">
        <f>Tableau33[[#This Row],[Colonne2]]</f>
        <v>flocons de levure</v>
      </c>
      <c r="D155" s="13">
        <f>Tableau33[[#This Row],[Colonne3]]</f>
        <v>150</v>
      </c>
      <c r="E155" s="13" t="str">
        <f>Tableau33[[#This Row],[Colonne4]]</f>
        <v>gr</v>
      </c>
      <c r="F155" s="13">
        <f>Tableau33[[#This Row],[Colonne5]]</f>
        <v>6</v>
      </c>
      <c r="G155" s="36"/>
      <c r="H155" s="14">
        <f>Tableau33[[#This Row],[Colonne7]]</f>
        <v>4.55</v>
      </c>
      <c r="I155" s="13">
        <f>Tableau33[[#This Row],[Colonne8]]</f>
        <v>5.5</v>
      </c>
      <c r="J155" s="14">
        <f>Tableau33[[#This Row],[Colonne9]]</f>
        <v>4.8</v>
      </c>
      <c r="K155" s="15">
        <f t="shared" ref="K155:K166" si="9">G155*J155</f>
        <v>0</v>
      </c>
    </row>
    <row r="156" spans="1:11" x14ac:dyDescent="0.2">
      <c r="A156" s="3"/>
      <c r="B156" s="6">
        <f>Tableau33[[#This Row],[Colonne1]]</f>
        <v>32933</v>
      </c>
      <c r="C156" s="57" t="str">
        <f>Tableau33[[#This Row],[Colonne2]]</f>
        <v>Levure de bière pailettes</v>
      </c>
      <c r="D156" s="16">
        <f>Tableau33[[#This Row],[Colonne3]]</f>
        <v>175</v>
      </c>
      <c r="E156" s="16" t="str">
        <f>Tableau33[[#This Row],[Colonne4]]</f>
        <v>gr</v>
      </c>
      <c r="F156" s="16">
        <f>Tableau33[[#This Row],[Colonne5]]</f>
        <v>12</v>
      </c>
      <c r="G156" s="37"/>
      <c r="H156" s="17">
        <f>Tableau33[[#This Row],[Colonne7]]</f>
        <v>2.73</v>
      </c>
      <c r="I156" s="16">
        <f>Tableau33[[#This Row],[Colonne8]]</f>
        <v>5.5</v>
      </c>
      <c r="J156" s="17">
        <f>Tableau33[[#This Row],[Colonne9]]</f>
        <v>2.88</v>
      </c>
      <c r="K156" s="18">
        <f t="shared" si="9"/>
        <v>0</v>
      </c>
    </row>
    <row r="157" spans="1:11" x14ac:dyDescent="0.2">
      <c r="A157" s="3"/>
      <c r="B157" s="6">
        <f>Tableau33[[#This Row],[Colonne1]]</f>
        <v>32274</v>
      </c>
      <c r="C157" s="57" t="str">
        <f>Tableau33[[#This Row],[Colonne2]]</f>
        <v>Levure maltée</v>
      </c>
      <c r="D157" s="16">
        <f>Tableau33[[#This Row],[Colonne3]]</f>
        <v>1</v>
      </c>
      <c r="E157" s="16" t="str">
        <f>Tableau33[[#This Row],[Colonne4]]</f>
        <v>kg</v>
      </c>
      <c r="F157" s="16">
        <f>Tableau33[[#This Row],[Colonne5]]</f>
        <v>1</v>
      </c>
      <c r="G157" s="37"/>
      <c r="H157" s="17">
        <f>Tableau33[[#This Row],[Colonne7]]</f>
        <v>9.77</v>
      </c>
      <c r="I157" s="16">
        <f>Tableau33[[#This Row],[Colonne8]]</f>
        <v>5.5</v>
      </c>
      <c r="J157" s="17">
        <f>Tableau33[[#This Row],[Colonne9]]</f>
        <v>10.31</v>
      </c>
      <c r="K157" s="18">
        <f t="shared" si="9"/>
        <v>0</v>
      </c>
    </row>
    <row r="158" spans="1:11" x14ac:dyDescent="0.2">
      <c r="A158" s="3"/>
      <c r="B158" s="6">
        <f>Tableau33[[#This Row],[Colonne1]]</f>
        <v>31378</v>
      </c>
      <c r="C158" s="57" t="str">
        <f>Tableau33[[#This Row],[Colonne2]]</f>
        <v>Agar agar en poudre</v>
      </c>
      <c r="D158" s="16">
        <f>Tableau33[[#This Row],[Colonne3]]</f>
        <v>55</v>
      </c>
      <c r="E158" s="16" t="str">
        <f>Tableau33[[#This Row],[Colonne4]]</f>
        <v>gr</v>
      </c>
      <c r="F158" s="16">
        <f>Tableau33[[#This Row],[Colonne5]]</f>
        <v>3</v>
      </c>
      <c r="G158" s="37"/>
      <c r="H158" s="17">
        <f>Tableau33[[#This Row],[Colonne7]]</f>
        <v>7.7</v>
      </c>
      <c r="I158" s="16">
        <f>Tableau33[[#This Row],[Colonne8]]</f>
        <v>5.5</v>
      </c>
      <c r="J158" s="17">
        <f>Tableau33[[#This Row],[Colonne9]]</f>
        <v>8.1199999999999992</v>
      </c>
      <c r="K158" s="18">
        <f t="shared" si="9"/>
        <v>0</v>
      </c>
    </row>
    <row r="159" spans="1:11" x14ac:dyDescent="0.2">
      <c r="A159" s="3"/>
      <c r="B159" s="6">
        <f>Tableau33[[#This Row],[Colonne1]]</f>
        <v>34720</v>
      </c>
      <c r="C159" s="57" t="str">
        <f>Tableau33[[#This Row],[Colonne2]]</f>
        <v>Chapelure extra</v>
      </c>
      <c r="D159" s="16">
        <f>Tableau33[[#This Row],[Colonne3]]</f>
        <v>300</v>
      </c>
      <c r="E159" s="16" t="str">
        <f>Tableau33[[#This Row],[Colonne4]]</f>
        <v>gr</v>
      </c>
      <c r="F159" s="16">
        <f>Tableau33[[#This Row],[Colonne5]]</f>
        <v>10</v>
      </c>
      <c r="G159" s="37"/>
      <c r="H159" s="17">
        <f>Tableau33[[#This Row],[Colonne7]]</f>
        <v>1.91</v>
      </c>
      <c r="I159" s="16">
        <f>Tableau33[[#This Row],[Colonne8]]</f>
        <v>5.5</v>
      </c>
      <c r="J159" s="17">
        <f>Tableau33[[#This Row],[Colonne9]]</f>
        <v>2.02</v>
      </c>
      <c r="K159" s="18">
        <f t="shared" si="9"/>
        <v>0</v>
      </c>
    </row>
    <row r="160" spans="1:11" x14ac:dyDescent="0.2">
      <c r="A160" s="3"/>
      <c r="B160" s="6">
        <f>Tableau33[[#This Row],[Colonne1]]</f>
        <v>32648</v>
      </c>
      <c r="C160" s="57" t="str">
        <f>Tableau33[[#This Row],[Colonne2]]</f>
        <v>Bouillon clair de légume (en poudre, bocal)</v>
      </c>
      <c r="D160" s="16">
        <f>Tableau33[[#This Row],[Colonne3]]</f>
        <v>250</v>
      </c>
      <c r="E160" s="16" t="str">
        <f>Tableau33[[#This Row],[Colonne4]]</f>
        <v>gr</v>
      </c>
      <c r="F160" s="16">
        <f>Tableau33[[#This Row],[Colonne5]]</f>
        <v>6</v>
      </c>
      <c r="G160" s="37"/>
      <c r="H160" s="17">
        <f>Tableau33[[#This Row],[Colonne7]]</f>
        <v>4.24</v>
      </c>
      <c r="I160" s="16">
        <f>Tableau33[[#This Row],[Colonne8]]</f>
        <v>5.5</v>
      </c>
      <c r="J160" s="17">
        <f>Tableau33[[#This Row],[Colonne9]]</f>
        <v>4.47</v>
      </c>
      <c r="K160" s="18">
        <f t="shared" si="9"/>
        <v>0</v>
      </c>
    </row>
    <row r="161" spans="1:11" x14ac:dyDescent="0.2">
      <c r="A161" s="3"/>
      <c r="B161" s="6">
        <f>Tableau33[[#This Row],[Colonne1]]</f>
        <v>33532</v>
      </c>
      <c r="C161" s="57" t="str">
        <f>Tableau33[[#This Row],[Colonne2]]</f>
        <v>Bouillon de poulet (en poude, en pot)</v>
      </c>
      <c r="D161" s="16">
        <f>Tableau33[[#This Row],[Colonne3]]</f>
        <v>100</v>
      </c>
      <c r="E161" s="16" t="str">
        <f>Tableau33[[#This Row],[Colonne4]]</f>
        <v>gr</v>
      </c>
      <c r="F161" s="16">
        <f>Tableau33[[#This Row],[Colonne5]]</f>
        <v>6</v>
      </c>
      <c r="G161" s="37"/>
      <c r="H161" s="17">
        <f>Tableau33[[#This Row],[Colonne7]]</f>
        <v>2.74</v>
      </c>
      <c r="I161" s="16">
        <f>Tableau33[[#This Row],[Colonne8]]</f>
        <v>5.5</v>
      </c>
      <c r="J161" s="17">
        <f>Tableau33[[#This Row],[Colonne9]]</f>
        <v>2.89</v>
      </c>
      <c r="K161" s="18">
        <f t="shared" si="9"/>
        <v>0</v>
      </c>
    </row>
    <row r="162" spans="1:11" x14ac:dyDescent="0.2">
      <c r="A162" s="3"/>
      <c r="B162" s="6">
        <f>Tableau33[[#This Row],[Colonne1]]</f>
        <v>33533</v>
      </c>
      <c r="C162" s="57" t="str">
        <f>Tableau33[[#This Row],[Colonne2]]</f>
        <v>Bouillon de bœuf (en poudre, en pot)</v>
      </c>
      <c r="D162" s="16">
        <f>Tableau33[[#This Row],[Colonne3]]</f>
        <v>100</v>
      </c>
      <c r="E162" s="16" t="str">
        <f>Tableau33[[#This Row],[Colonne4]]</f>
        <v>gr</v>
      </c>
      <c r="F162" s="16">
        <f>Tableau33[[#This Row],[Colonne5]]</f>
        <v>6</v>
      </c>
      <c r="G162" s="37"/>
      <c r="H162" s="17">
        <f>Tableau33[[#This Row],[Colonne7]]</f>
        <v>2.74</v>
      </c>
      <c r="I162" s="16">
        <f>Tableau33[[#This Row],[Colonne8]]</f>
        <v>5.5</v>
      </c>
      <c r="J162" s="17">
        <f>Tableau33[[#This Row],[Colonne9]]</f>
        <v>2.89</v>
      </c>
      <c r="K162" s="18">
        <f t="shared" si="9"/>
        <v>0</v>
      </c>
    </row>
    <row r="163" spans="1:11" x14ac:dyDescent="0.2">
      <c r="A163" s="3"/>
      <c r="B163" s="6">
        <f>Tableau33[[#This Row],[Colonne1]]</f>
        <v>28552</v>
      </c>
      <c r="C163" s="57" t="str">
        <f>Tableau33[[#This Row],[Colonne2]]</f>
        <v>Fécule de maïs</v>
      </c>
      <c r="D163" s="16">
        <f>Tableau33[[#This Row],[Colonne3]]</f>
        <v>250</v>
      </c>
      <c r="E163" s="16" t="str">
        <f>Tableau33[[#This Row],[Colonne4]]</f>
        <v>gr</v>
      </c>
      <c r="F163" s="16">
        <f>Tableau33[[#This Row],[Colonne5]]</f>
        <v>6</v>
      </c>
      <c r="G163" s="37"/>
      <c r="H163" s="17">
        <f>Tableau33[[#This Row],[Colonne7]]</f>
        <v>1.5</v>
      </c>
      <c r="I163" s="16">
        <f>Tableau33[[#This Row],[Colonne8]]</f>
        <v>5.5</v>
      </c>
      <c r="J163" s="17">
        <f>Tableau33[[#This Row],[Colonne9]]</f>
        <v>1.58</v>
      </c>
      <c r="K163" s="18">
        <f t="shared" si="9"/>
        <v>0</v>
      </c>
    </row>
    <row r="164" spans="1:11" x14ac:dyDescent="0.2">
      <c r="A164" s="3"/>
      <c r="B164" s="6">
        <f>Tableau33[[#This Row],[Colonne1]]</f>
        <v>28464</v>
      </c>
      <c r="C164" s="57" t="str">
        <f>Tableau33[[#This Row],[Colonne2]]</f>
        <v>Poudre à lever</v>
      </c>
      <c r="D164" s="16">
        <f>Tableau33[[#This Row],[Colonne3]]</f>
        <v>50</v>
      </c>
      <c r="E164" s="16" t="str">
        <f>Tableau33[[#This Row],[Colonne4]]</f>
        <v>gr</v>
      </c>
      <c r="F164" s="16">
        <f>Tableau33[[#This Row],[Colonne5]]</f>
        <v>15</v>
      </c>
      <c r="G164" s="37"/>
      <c r="H164" s="17">
        <f>Tableau33[[#This Row],[Colonne7]]</f>
        <v>0.81</v>
      </c>
      <c r="I164" s="16">
        <f>Tableau33[[#This Row],[Colonne8]]</f>
        <v>5.5</v>
      </c>
      <c r="J164" s="17">
        <f>Tableau33[[#This Row],[Colonne9]]</f>
        <v>0.85</v>
      </c>
      <c r="K164" s="18">
        <f t="shared" si="9"/>
        <v>0</v>
      </c>
    </row>
    <row r="165" spans="1:11" x14ac:dyDescent="0.2">
      <c r="A165" s="3"/>
      <c r="B165" s="6">
        <f>Tableau33[[#This Row],[Colonne1]]</f>
        <v>28355</v>
      </c>
      <c r="C165" s="57" t="str">
        <f>Tableau33[[#This Row],[Colonne2]]</f>
        <v>Lev'Blé</v>
      </c>
      <c r="D165" s="16">
        <f>Tableau33[[#This Row],[Colonne3]]</f>
        <v>260</v>
      </c>
      <c r="E165" s="16" t="str">
        <f>Tableau33[[#This Row],[Colonne4]]</f>
        <v>gr</v>
      </c>
      <c r="F165" s="16">
        <f>Tableau33[[#This Row],[Colonne5]]</f>
        <v>6</v>
      </c>
      <c r="G165" s="37"/>
      <c r="H165" s="17">
        <f>Tableau33[[#This Row],[Colonne7]]</f>
        <v>3.08</v>
      </c>
      <c r="I165" s="16">
        <f>Tableau33[[#This Row],[Colonne8]]</f>
        <v>5.5</v>
      </c>
      <c r="J165" s="17">
        <f>Tableau33[[#This Row],[Colonne9]]</f>
        <v>3.25</v>
      </c>
      <c r="K165" s="18">
        <f t="shared" si="9"/>
        <v>0</v>
      </c>
    </row>
    <row r="166" spans="1:11" x14ac:dyDescent="0.2">
      <c r="A166" s="3"/>
      <c r="B166" s="7">
        <f>Tableau33[[#This Row],[Colonne1]]</f>
        <v>30773</v>
      </c>
      <c r="C166" s="58" t="str">
        <f>Tableau33[[#This Row],[Colonne2]]</f>
        <v>Présure</v>
      </c>
      <c r="D166" s="20">
        <f>Tableau33[[#This Row],[Colonne3]]</f>
        <v>30</v>
      </c>
      <c r="E166" s="20" t="str">
        <f>Tableau33[[#This Row],[Colonne4]]</f>
        <v>ml</v>
      </c>
      <c r="F166" s="20">
        <f>Tableau33[[#This Row],[Colonne5]]</f>
        <v>7</v>
      </c>
      <c r="G166" s="38"/>
      <c r="H166" s="21">
        <f>Tableau33[[#This Row],[Colonne7]]</f>
        <v>2.34</v>
      </c>
      <c r="I166" s="20">
        <f>Tableau33[[#This Row],[Colonne8]]</f>
        <v>20</v>
      </c>
      <c r="J166" s="21">
        <f>Tableau33[[#This Row],[Colonne9]]</f>
        <v>2.81</v>
      </c>
      <c r="K166" s="22">
        <f t="shared" si="9"/>
        <v>0</v>
      </c>
    </row>
    <row r="167" spans="1:11" x14ac:dyDescent="0.2">
      <c r="A167" s="3"/>
      <c r="B167" s="4"/>
      <c r="C167" s="56"/>
      <c r="D167" s="25">
        <f>Tableau33[[#This Row],[Colonne3]]</f>
        <v>0</v>
      </c>
      <c r="G167" s="39"/>
      <c r="H167" s="26"/>
      <c r="J167" s="27" t="s">
        <v>13</v>
      </c>
      <c r="K167" s="26">
        <f>SUM(K155:K166)</f>
        <v>0</v>
      </c>
    </row>
    <row r="168" spans="1:11" x14ac:dyDescent="0.2">
      <c r="A168" s="3"/>
      <c r="B168" s="23" t="s">
        <v>157</v>
      </c>
      <c r="C168" s="56"/>
      <c r="D168" s="25">
        <f>Tableau33[[#This Row],[Colonne3]]</f>
        <v>0</v>
      </c>
      <c r="G168" s="39"/>
      <c r="H168" s="26"/>
      <c r="J168" s="26"/>
      <c r="K168" s="26"/>
    </row>
    <row r="169" spans="1:11" x14ac:dyDescent="0.2">
      <c r="A169" s="3"/>
      <c r="B169" s="5">
        <f>Tableau33[[#This Row],[Colonne1]]</f>
        <v>30652</v>
      </c>
      <c r="C169" s="54" t="str">
        <f>Tableau33[[#This Row],[Colonne2]]</f>
        <v>Spaghetti blancs</v>
      </c>
      <c r="D169" s="13">
        <f>Tableau33[[#This Row],[Colonne3]]</f>
        <v>5</v>
      </c>
      <c r="E169" s="13" t="str">
        <f>Tableau33[[#This Row],[Colonne4]]</f>
        <v>kg</v>
      </c>
      <c r="F169" s="13">
        <f>Tableau33[[#This Row],[Colonne5]]</f>
        <v>1</v>
      </c>
      <c r="G169" s="36"/>
      <c r="H169" s="14">
        <f>Tableau33[[#This Row],[Colonne7]]</f>
        <v>9.9</v>
      </c>
      <c r="I169" s="13">
        <f>Tableau33[[#This Row],[Colonne8]]</f>
        <v>5.5</v>
      </c>
      <c r="J169" s="14">
        <f>Tableau33[[#This Row],[Colonne9]]</f>
        <v>10.44</v>
      </c>
      <c r="K169" s="15">
        <f>G169*J169</f>
        <v>0</v>
      </c>
    </row>
    <row r="170" spans="1:11" x14ac:dyDescent="0.2">
      <c r="A170" s="3"/>
      <c r="B170" s="6">
        <f>Tableau33[[#This Row],[Colonne1]]</f>
        <v>30650</v>
      </c>
      <c r="C170" s="57" t="str">
        <f>Tableau33[[#This Row],[Colonne2]]</f>
        <v>Coquillettes semi-complètes</v>
      </c>
      <c r="D170" s="16">
        <f>Tableau33[[#This Row],[Colonne3]]</f>
        <v>5</v>
      </c>
      <c r="E170" s="16" t="str">
        <f>Tableau33[[#This Row],[Colonne4]]</f>
        <v>kg</v>
      </c>
      <c r="F170" s="16">
        <f>Tableau33[[#This Row],[Colonne5]]</f>
        <v>1</v>
      </c>
      <c r="G170" s="37"/>
      <c r="H170" s="17">
        <f>Tableau33[[#This Row],[Colonne7]]</f>
        <v>9.9</v>
      </c>
      <c r="I170" s="16">
        <f>Tableau33[[#This Row],[Colonne8]]</f>
        <v>5.5</v>
      </c>
      <c r="J170" s="17">
        <f>Tableau33[[#This Row],[Colonne9]]</f>
        <v>10.44</v>
      </c>
      <c r="K170" s="18">
        <f>G170*J170</f>
        <v>0</v>
      </c>
    </row>
    <row r="171" spans="1:11" x14ac:dyDescent="0.2">
      <c r="A171" s="3"/>
      <c r="B171" s="6">
        <f>Tableau33[[#This Row],[Colonne1]]</f>
        <v>30651</v>
      </c>
      <c r="C171" s="57" t="str">
        <f>Tableau33[[#This Row],[Colonne2]]</f>
        <v>Macaronis semi-complet</v>
      </c>
      <c r="D171" s="16">
        <f>Tableau33[[#This Row],[Colonne3]]</f>
        <v>5</v>
      </c>
      <c r="E171" s="16" t="str">
        <f>Tableau33[[#This Row],[Colonne4]]</f>
        <v>kg</v>
      </c>
      <c r="F171" s="16">
        <f>Tableau33[[#This Row],[Colonne5]]</f>
        <v>1</v>
      </c>
      <c r="G171" s="37"/>
      <c r="H171" s="17">
        <f>Tableau33[[#This Row],[Colonne7]]</f>
        <v>9.9</v>
      </c>
      <c r="I171" s="16">
        <f>Tableau33[[#This Row],[Colonne8]]</f>
        <v>5.5</v>
      </c>
      <c r="J171" s="17">
        <f>Tableau33[[#This Row],[Colonne9]]</f>
        <v>10.44</v>
      </c>
      <c r="K171" s="18">
        <f>G171*J171</f>
        <v>0</v>
      </c>
    </row>
    <row r="172" spans="1:11" x14ac:dyDescent="0.2">
      <c r="A172" s="3"/>
      <c r="B172" s="6">
        <f>Tableau33[[#This Row],[Colonne1]]</f>
        <v>30653</v>
      </c>
      <c r="C172" s="57" t="str">
        <f>Tableau33[[#This Row],[Colonne2]]</f>
        <v>Spirales blanches</v>
      </c>
      <c r="D172" s="16">
        <f>Tableau33[[#This Row],[Colonne3]]</f>
        <v>5</v>
      </c>
      <c r="E172" s="16" t="str">
        <f>Tableau33[[#This Row],[Colonne4]]</f>
        <v>kg</v>
      </c>
      <c r="F172" s="16">
        <f>Tableau33[[#This Row],[Colonne5]]</f>
        <v>1</v>
      </c>
      <c r="G172" s="37"/>
      <c r="H172" s="17">
        <f>Tableau33[[#This Row],[Colonne7]]</f>
        <v>9.9</v>
      </c>
      <c r="I172" s="16">
        <f>Tableau33[[#This Row],[Colonne8]]</f>
        <v>5.5</v>
      </c>
      <c r="J172" s="17">
        <f>Tableau33[[#This Row],[Colonne9]]</f>
        <v>10.44</v>
      </c>
      <c r="K172" s="18">
        <f>G172*J172</f>
        <v>0</v>
      </c>
    </row>
    <row r="173" spans="1:11" x14ac:dyDescent="0.2">
      <c r="A173" s="3"/>
      <c r="B173" s="7">
        <f>Tableau33[[#This Row],[Colonne1]]</f>
        <v>29596</v>
      </c>
      <c r="C173" s="58" t="str">
        <f>Tableau33[[#This Row],[Colonne2]]</f>
        <v>lasagnes</v>
      </c>
      <c r="D173" s="20">
        <f>Tableau33[[#This Row],[Colonne3]]</f>
        <v>250</v>
      </c>
      <c r="E173" s="20" t="str">
        <f>Tableau33[[#This Row],[Colonne4]]</f>
        <v>gr</v>
      </c>
      <c r="F173" s="20">
        <f>Tableau33[[#This Row],[Colonne5]]</f>
        <v>12</v>
      </c>
      <c r="G173" s="38"/>
      <c r="H173" s="21">
        <f>Tableau33[[#This Row],[Colonne7]]</f>
        <v>1.59</v>
      </c>
      <c r="I173" s="20">
        <f>Tableau33[[#This Row],[Colonne8]]</f>
        <v>5.5</v>
      </c>
      <c r="J173" s="21">
        <f>Tableau33[[#This Row],[Colonne9]]</f>
        <v>1.68</v>
      </c>
      <c r="K173" s="22">
        <f>G173*J173</f>
        <v>0</v>
      </c>
    </row>
    <row r="174" spans="1:11" x14ac:dyDescent="0.2">
      <c r="A174" s="3"/>
      <c r="B174" s="4"/>
      <c r="C174" s="56"/>
      <c r="D174" s="25">
        <f>Tableau33[[#This Row],[Colonne3]]</f>
        <v>0</v>
      </c>
      <c r="G174" s="39"/>
      <c r="H174" s="26"/>
      <c r="J174" s="27" t="s">
        <v>13</v>
      </c>
      <c r="K174" s="26">
        <f>SUM(K169:K173)</f>
        <v>0</v>
      </c>
    </row>
    <row r="175" spans="1:11" x14ac:dyDescent="0.2">
      <c r="A175" s="3"/>
      <c r="B175" s="23" t="s">
        <v>163</v>
      </c>
      <c r="C175" s="56"/>
      <c r="D175" s="25">
        <f>Tableau33[[#This Row],[Colonne3]]</f>
        <v>0</v>
      </c>
      <c r="G175" s="39"/>
      <c r="H175" s="26"/>
      <c r="J175" s="26"/>
      <c r="K175" s="26"/>
    </row>
    <row r="176" spans="1:11" x14ac:dyDescent="0.2">
      <c r="A176" s="3"/>
      <c r="B176" s="5">
        <f>Tableau33[[#This Row],[Colonne1]]</f>
        <v>20249</v>
      </c>
      <c r="C176" s="54" t="str">
        <f>Tableau33[[#This Row],[Colonne2]]</f>
        <v>Riz basmati blanc</v>
      </c>
      <c r="D176" s="13">
        <f>Tableau33[[#This Row],[Colonne3]]</f>
        <v>5</v>
      </c>
      <c r="E176" s="13" t="str">
        <f>Tableau33[[#This Row],[Colonne4]]</f>
        <v>kg</v>
      </c>
      <c r="F176" s="13">
        <f>Tableau33[[#This Row],[Colonne5]]</f>
        <v>1</v>
      </c>
      <c r="G176" s="36"/>
      <c r="H176" s="14">
        <f>Tableau33[[#This Row],[Colonne7]]</f>
        <v>20.25</v>
      </c>
      <c r="I176" s="13">
        <f>Tableau33[[#This Row],[Colonne8]]</f>
        <v>5.5</v>
      </c>
      <c r="J176" s="14">
        <f>Tableau33[[#This Row],[Colonne9]]</f>
        <v>21.36</v>
      </c>
      <c r="K176" s="15">
        <f t="shared" ref="K176:K183" si="10">G176*J176</f>
        <v>0</v>
      </c>
    </row>
    <row r="177" spans="1:11" x14ac:dyDescent="0.2">
      <c r="A177" s="3"/>
      <c r="B177" s="6">
        <f>Tableau33[[#This Row],[Colonne1]]</f>
        <v>20126</v>
      </c>
      <c r="C177" s="57" t="str">
        <f>Tableau33[[#This Row],[Colonne2]]</f>
        <v>Riz basmati long demi-complet</v>
      </c>
      <c r="D177" s="16">
        <f>Tableau33[[#This Row],[Colonne3]]</f>
        <v>3</v>
      </c>
      <c r="E177" s="16" t="str">
        <f>Tableau33[[#This Row],[Colonne4]]</f>
        <v>kg</v>
      </c>
      <c r="F177" s="16">
        <f>Tableau33[[#This Row],[Colonne5]]</f>
        <v>1</v>
      </c>
      <c r="G177" s="37"/>
      <c r="H177" s="17">
        <f>Tableau33[[#This Row],[Colonne7]]</f>
        <v>10.74</v>
      </c>
      <c r="I177" s="16">
        <f>Tableau33[[#This Row],[Colonne8]]</f>
        <v>5.5</v>
      </c>
      <c r="J177" s="17">
        <f>Tableau33[[#This Row],[Colonne9]]</f>
        <v>11.33</v>
      </c>
      <c r="K177" s="18">
        <f t="shared" si="10"/>
        <v>0</v>
      </c>
    </row>
    <row r="178" spans="1:11" x14ac:dyDescent="0.2">
      <c r="A178" s="3"/>
      <c r="B178" s="6">
        <f>Tableau33[[#This Row],[Colonne1]]</f>
        <v>20124</v>
      </c>
      <c r="C178" s="57" t="str">
        <f>Tableau33[[#This Row],[Colonne2]]</f>
        <v>Riz basmati long complet</v>
      </c>
      <c r="D178" s="16">
        <f>Tableau33[[#This Row],[Colonne3]]</f>
        <v>3</v>
      </c>
      <c r="E178" s="16" t="str">
        <f>Tableau33[[#This Row],[Colonne4]]</f>
        <v>kg</v>
      </c>
      <c r="F178" s="16">
        <f>Tableau33[[#This Row],[Colonne5]]</f>
        <v>1</v>
      </c>
      <c r="G178" s="37"/>
      <c r="H178" s="17">
        <f>Tableau33[[#This Row],[Colonne7]]</f>
        <v>9.27</v>
      </c>
      <c r="I178" s="16">
        <f>Tableau33[[#This Row],[Colonne8]]</f>
        <v>5.5</v>
      </c>
      <c r="J178" s="17">
        <f>Tableau33[[#This Row],[Colonne9]]</f>
        <v>9.7799999999999994</v>
      </c>
      <c r="K178" s="18">
        <f t="shared" si="10"/>
        <v>0</v>
      </c>
    </row>
    <row r="179" spans="1:11" x14ac:dyDescent="0.2">
      <c r="A179" s="3"/>
      <c r="B179" s="6">
        <f>Tableau33[[#This Row],[Colonne1]]</f>
        <v>22285</v>
      </c>
      <c r="C179" s="57" t="str">
        <f>Tableau33[[#This Row],[Colonne2]]</f>
        <v>Riz rond blanc</v>
      </c>
      <c r="D179" s="16">
        <f>Tableau33[[#This Row],[Colonne3]]</f>
        <v>3</v>
      </c>
      <c r="E179" s="16" t="str">
        <f>Tableau33[[#This Row],[Colonne4]]</f>
        <v>kg</v>
      </c>
      <c r="F179" s="16">
        <f>Tableau33[[#This Row],[Colonne5]]</f>
        <v>1</v>
      </c>
      <c r="G179" s="37"/>
      <c r="H179" s="17">
        <f>Tableau33[[#This Row],[Colonne7]]</f>
        <v>9.2100000000000009</v>
      </c>
      <c r="I179" s="16">
        <f>Tableau33[[#This Row],[Colonne8]]</f>
        <v>5.5</v>
      </c>
      <c r="J179" s="17">
        <f>Tableau33[[#This Row],[Colonne9]]</f>
        <v>9.7200000000000006</v>
      </c>
      <c r="K179" s="18">
        <f t="shared" si="10"/>
        <v>0</v>
      </c>
    </row>
    <row r="180" spans="1:11" x14ac:dyDescent="0.2">
      <c r="A180" s="3"/>
      <c r="B180" s="6">
        <f>Tableau33[[#This Row],[Colonne1]]</f>
        <v>20116</v>
      </c>
      <c r="C180" s="57" t="str">
        <f>Tableau33[[#This Row],[Colonne2]]</f>
        <v>Riz rond demi-complet</v>
      </c>
      <c r="D180" s="16">
        <f>Tableau33[[#This Row],[Colonne3]]</f>
        <v>3</v>
      </c>
      <c r="E180" s="16" t="str">
        <f>Tableau33[[#This Row],[Colonne4]]</f>
        <v>kg</v>
      </c>
      <c r="F180" s="16">
        <f>Tableau33[[#This Row],[Colonne5]]</f>
        <v>1</v>
      </c>
      <c r="G180" s="37"/>
      <c r="H180" s="17">
        <f>Tableau33[[#This Row],[Colonne7]]</f>
        <v>8.6999999999999993</v>
      </c>
      <c r="I180" s="16">
        <f>Tableau33[[#This Row],[Colonne8]]</f>
        <v>5.5</v>
      </c>
      <c r="J180" s="17">
        <f>Tableau33[[#This Row],[Colonne9]]</f>
        <v>9.18</v>
      </c>
      <c r="K180" s="18">
        <f t="shared" si="10"/>
        <v>0</v>
      </c>
    </row>
    <row r="181" spans="1:11" x14ac:dyDescent="0.2">
      <c r="A181" s="3"/>
      <c r="B181" s="6">
        <f>Tableau33[[#This Row],[Colonne1]]</f>
        <v>20115</v>
      </c>
      <c r="C181" s="57" t="str">
        <f>Tableau33[[#This Row],[Colonne2]]</f>
        <v>Riz rond complet</v>
      </c>
      <c r="D181" s="16">
        <f>Tableau33[[#This Row],[Colonne3]]</f>
        <v>3</v>
      </c>
      <c r="E181" s="16" t="str">
        <f>Tableau33[[#This Row],[Colonne4]]</f>
        <v>kg</v>
      </c>
      <c r="F181" s="16">
        <f>Tableau33[[#This Row],[Colonne5]]</f>
        <v>1</v>
      </c>
      <c r="G181" s="37"/>
      <c r="H181" s="17">
        <f>Tableau33[[#This Row],[Colonne7]]</f>
        <v>8.49</v>
      </c>
      <c r="I181" s="16">
        <f>Tableau33[[#This Row],[Colonne8]]</f>
        <v>5.5</v>
      </c>
      <c r="J181" s="17">
        <f>Tableau33[[#This Row],[Colonne9]]</f>
        <v>8.9600000000000009</v>
      </c>
      <c r="K181" s="18">
        <f t="shared" si="10"/>
        <v>0</v>
      </c>
    </row>
    <row r="182" spans="1:11" x14ac:dyDescent="0.2">
      <c r="A182" s="3"/>
      <c r="B182" s="6">
        <f>Tableau33[[#This Row],[Colonne1]]</f>
        <v>32950</v>
      </c>
      <c r="C182" s="57" t="str">
        <f>Tableau33[[#This Row],[Colonne2]]</f>
        <v>Riz long blanc</v>
      </c>
      <c r="D182" s="16">
        <f>Tableau33[[#This Row],[Colonne3]]</f>
        <v>5</v>
      </c>
      <c r="E182" s="16" t="str">
        <f>Tableau33[[#This Row],[Colonne4]]</f>
        <v>kg</v>
      </c>
      <c r="F182" s="16">
        <f>Tableau33[[#This Row],[Colonne5]]</f>
        <v>1</v>
      </c>
      <c r="G182" s="37"/>
      <c r="H182" s="17">
        <f>Tableau33[[#This Row],[Colonne7]]</f>
        <v>11.93</v>
      </c>
      <c r="I182" s="16">
        <f>Tableau33[[#This Row],[Colonne8]]</f>
        <v>5.5</v>
      </c>
      <c r="J182" s="17">
        <f>Tableau33[[#This Row],[Colonne9]]</f>
        <v>12.59</v>
      </c>
      <c r="K182" s="18">
        <f t="shared" si="10"/>
        <v>0</v>
      </c>
    </row>
    <row r="183" spans="1:11" x14ac:dyDescent="0.2">
      <c r="A183" s="3"/>
      <c r="B183" s="7">
        <f>Tableau33[[#This Row],[Colonne1]]</f>
        <v>32951</v>
      </c>
      <c r="C183" s="58" t="str">
        <f>Tableau33[[#This Row],[Colonne2]]</f>
        <v>Riz long complet</v>
      </c>
      <c r="D183" s="20">
        <f>Tableau33[[#This Row],[Colonne3]]</f>
        <v>5</v>
      </c>
      <c r="E183" s="20" t="str">
        <f>Tableau33[[#This Row],[Colonne4]]</f>
        <v>kg</v>
      </c>
      <c r="F183" s="20">
        <f>Tableau33[[#This Row],[Colonne5]]</f>
        <v>1</v>
      </c>
      <c r="G183" s="38"/>
      <c r="H183" s="21">
        <f>Tableau33[[#This Row],[Colonne7]]</f>
        <v>11.3</v>
      </c>
      <c r="I183" s="20">
        <f>Tableau33[[#This Row],[Colonne8]]</f>
        <v>5.5</v>
      </c>
      <c r="J183" s="21">
        <f>Tableau33[[#This Row],[Colonne9]]</f>
        <v>11.92</v>
      </c>
      <c r="K183" s="22">
        <f t="shared" si="10"/>
        <v>0</v>
      </c>
    </row>
    <row r="184" spans="1:11" x14ac:dyDescent="0.2">
      <c r="A184" s="3"/>
      <c r="B184" s="4"/>
      <c r="C184" s="56"/>
      <c r="D184" s="25">
        <f>Tableau33[[#This Row],[Colonne3]]</f>
        <v>0</v>
      </c>
      <c r="G184" s="39"/>
      <c r="H184" s="26"/>
      <c r="J184" s="27" t="s">
        <v>13</v>
      </c>
      <c r="K184" s="26">
        <f>SUM(K176:K183)</f>
        <v>0</v>
      </c>
    </row>
    <row r="185" spans="1:11" x14ac:dyDescent="0.2">
      <c r="A185" s="3"/>
      <c r="B185" s="23" t="s">
        <v>172</v>
      </c>
      <c r="C185" s="56"/>
      <c r="D185" s="25">
        <f>Tableau33[[#This Row],[Colonne3]]</f>
        <v>0</v>
      </c>
      <c r="G185" s="39"/>
      <c r="H185" s="26"/>
      <c r="J185" s="26"/>
      <c r="K185" s="26"/>
    </row>
    <row r="186" spans="1:11" x14ac:dyDescent="0.2">
      <c r="A186" s="3"/>
      <c r="B186" s="9">
        <f>Tableau33[[#This Row],[Colonne1]]</f>
        <v>32839</v>
      </c>
      <c r="C186" s="57" t="str">
        <f>Tableau33[[#This Row],[Colonne2]]</f>
        <v>Farine de blé T 150</v>
      </c>
      <c r="D186" s="16">
        <f>Tableau33[[#This Row],[Colonne3]]</f>
        <v>5</v>
      </c>
      <c r="E186" s="16" t="str">
        <f>Tableau33[[#This Row],[Colonne4]]</f>
        <v>kg</v>
      </c>
      <c r="F186" s="16">
        <f>Tableau33[[#This Row],[Colonne5]]</f>
        <v>1</v>
      </c>
      <c r="G186" s="37"/>
      <c r="H186" s="17">
        <f>Tableau33[[#This Row],[Colonne7]]</f>
        <v>6.5</v>
      </c>
      <c r="I186" s="16">
        <f>Tableau33[[#This Row],[Colonne8]]</f>
        <v>5.5</v>
      </c>
      <c r="J186" s="17">
        <f>Tableau33[[#This Row],[Colonne9]]</f>
        <v>6.86</v>
      </c>
      <c r="K186" s="30">
        <f>G186*J186</f>
        <v>0</v>
      </c>
    </row>
    <row r="187" spans="1:11" x14ac:dyDescent="0.2">
      <c r="A187" s="3"/>
      <c r="B187" s="9">
        <f>Tableau33[[#This Row],[Colonne1]]</f>
        <v>25806</v>
      </c>
      <c r="C187" s="57" t="str">
        <f>Tableau33[[#This Row],[Colonne2]]</f>
        <v>Farine complète de blé  Khorasan Kamut</v>
      </c>
      <c r="D187" s="16">
        <f>Tableau33[[#This Row],[Colonne3]]</f>
        <v>500</v>
      </c>
      <c r="E187" s="16" t="str">
        <f>Tableau33[[#This Row],[Colonne4]]</f>
        <v>gr</v>
      </c>
      <c r="F187" s="16">
        <f>Tableau33[[#This Row],[Colonne5]]</f>
        <v>6</v>
      </c>
      <c r="G187" s="37"/>
      <c r="H187" s="17">
        <f>Tableau33[[#This Row],[Colonne7]]</f>
        <v>2.23</v>
      </c>
      <c r="I187" s="16">
        <f>Tableau33[[#This Row],[Colonne8]]</f>
        <v>5.5</v>
      </c>
      <c r="J187" s="17">
        <f>Tableau33[[#This Row],[Colonne9]]</f>
        <v>2.35</v>
      </c>
      <c r="K187" s="30">
        <f>G187*J187</f>
        <v>0</v>
      </c>
    </row>
    <row r="188" spans="1:11" x14ac:dyDescent="0.2">
      <c r="A188" s="3"/>
      <c r="B188" s="9">
        <f>Tableau33[[#This Row],[Colonne1]]</f>
        <v>32748</v>
      </c>
      <c r="C188" s="57" t="str">
        <f>Tableau33[[#This Row],[Colonne2]]</f>
        <v>Farine de sarrasin</v>
      </c>
      <c r="D188" s="16">
        <f>Tableau33[[#This Row],[Colonne3]]</f>
        <v>5</v>
      </c>
      <c r="E188" s="16" t="str">
        <f>Tableau33[[#This Row],[Colonne4]]</f>
        <v>kg</v>
      </c>
      <c r="F188" s="16">
        <f>Tableau33[[#This Row],[Colonne5]]</f>
        <v>1</v>
      </c>
      <c r="G188" s="37"/>
      <c r="H188" s="17">
        <f>Tableau33[[#This Row],[Colonne7]]</f>
        <v>16</v>
      </c>
      <c r="I188" s="16">
        <f>Tableau33[[#This Row],[Colonne8]]</f>
        <v>5.5</v>
      </c>
      <c r="J188" s="17">
        <f>Tableau33[[#This Row],[Colonne9]]</f>
        <v>16.88</v>
      </c>
      <c r="K188" s="30">
        <f>G188*J188</f>
        <v>0</v>
      </c>
    </row>
    <row r="189" spans="1:11" x14ac:dyDescent="0.2">
      <c r="A189" s="3"/>
      <c r="B189" s="4"/>
      <c r="C189" s="56"/>
      <c r="D189" s="25">
        <f>Tableau33[[#This Row],[Colonne3]]</f>
        <v>0</v>
      </c>
      <c r="G189" s="39"/>
      <c r="H189" s="26"/>
      <c r="J189" s="27" t="s">
        <v>13</v>
      </c>
      <c r="K189" s="26">
        <f>SUM(K186:K188)</f>
        <v>0</v>
      </c>
    </row>
    <row r="190" spans="1:11" x14ac:dyDescent="0.2">
      <c r="A190" s="3"/>
      <c r="B190" s="23" t="s">
        <v>176</v>
      </c>
      <c r="C190" s="56"/>
      <c r="D190" s="25">
        <f>Tableau33[[#This Row],[Colonne3]]</f>
        <v>0</v>
      </c>
      <c r="G190" s="39"/>
      <c r="H190" s="26"/>
      <c r="J190" s="26"/>
      <c r="K190" s="26"/>
    </row>
    <row r="191" spans="1:11" x14ac:dyDescent="0.2">
      <c r="A191" s="3"/>
      <c r="B191" s="9">
        <f>Tableau33[[#This Row],[Colonne1]]</f>
        <v>20232</v>
      </c>
      <c r="C191" s="57" t="str">
        <f>Tableau33[[#This Row],[Colonne2]]</f>
        <v>boulgour fin</v>
      </c>
      <c r="D191" s="16">
        <f>Tableau33[[#This Row],[Colonne3]]</f>
        <v>5</v>
      </c>
      <c r="E191" s="16" t="str">
        <f>Tableau33[[#This Row],[Colonne4]]</f>
        <v>kg</v>
      </c>
      <c r="F191" s="16">
        <f>Tableau33[[#This Row],[Colonne5]]</f>
        <v>1</v>
      </c>
      <c r="G191" s="37"/>
      <c r="H191" s="17">
        <f>Tableau33[[#This Row],[Colonne7]]</f>
        <v>11</v>
      </c>
      <c r="I191" s="16">
        <f>Tableau33[[#This Row],[Colonne8]]</f>
        <v>5.5</v>
      </c>
      <c r="J191" s="17">
        <f>Tableau33[[#This Row],[Colonne9]]</f>
        <v>11.61</v>
      </c>
      <c r="K191" s="30">
        <f>G191*J191</f>
        <v>0</v>
      </c>
    </row>
    <row r="192" spans="1:11" x14ac:dyDescent="0.2">
      <c r="A192" s="3"/>
      <c r="B192" s="9">
        <f>Tableau33[[#This Row],[Colonne1]]</f>
        <v>20230</v>
      </c>
      <c r="C192" s="57" t="str">
        <f>Tableau33[[#This Row],[Colonne2]]</f>
        <v>boulgour gros</v>
      </c>
      <c r="D192" s="16">
        <f>Tableau33[[#This Row],[Colonne3]]</f>
        <v>5</v>
      </c>
      <c r="E192" s="16" t="str">
        <f>Tableau33[[#This Row],[Colonne4]]</f>
        <v>kg</v>
      </c>
      <c r="F192" s="16">
        <f>Tableau33[[#This Row],[Colonne5]]</f>
        <v>1</v>
      </c>
      <c r="G192" s="37"/>
      <c r="H192" s="17">
        <f>Tableau33[[#This Row],[Colonne7]]</f>
        <v>11</v>
      </c>
      <c r="I192" s="16">
        <f>Tableau33[[#This Row],[Colonne8]]</f>
        <v>5.5</v>
      </c>
      <c r="J192" s="17">
        <f>Tableau33[[#This Row],[Colonne9]]</f>
        <v>11.61</v>
      </c>
      <c r="K192" s="30">
        <f>G192*J192</f>
        <v>0</v>
      </c>
    </row>
    <row r="193" spans="1:11" x14ac:dyDescent="0.2">
      <c r="A193" s="3"/>
      <c r="B193" s="4"/>
      <c r="C193" s="56"/>
      <c r="D193" s="25">
        <f>Tableau33[[#This Row],[Colonne3]]</f>
        <v>0</v>
      </c>
      <c r="G193" s="39"/>
      <c r="H193" s="26"/>
      <c r="J193" s="27" t="s">
        <v>13</v>
      </c>
      <c r="K193" s="26">
        <f>SUM(K191:K192)</f>
        <v>0</v>
      </c>
    </row>
    <row r="194" spans="1:11" x14ac:dyDescent="0.2">
      <c r="A194" s="3"/>
      <c r="B194" s="23" t="s">
        <v>179</v>
      </c>
      <c r="C194" s="56"/>
      <c r="D194" s="25">
        <f>Tableau33[[#This Row],[Colonne3]]</f>
        <v>0</v>
      </c>
      <c r="G194" s="39"/>
      <c r="H194" s="26"/>
      <c r="J194" s="26"/>
      <c r="K194" s="26"/>
    </row>
    <row r="195" spans="1:11" x14ac:dyDescent="0.2">
      <c r="A195" s="3"/>
      <c r="B195" s="9">
        <f>Tableau33[[#This Row],[Colonne1]]</f>
        <v>20243</v>
      </c>
      <c r="C195" s="57" t="str">
        <f>Tableau33[[#This Row],[Colonne2]]</f>
        <v>couscous complet</v>
      </c>
      <c r="D195" s="16">
        <f>Tableau33[[#This Row],[Colonne3]]</f>
        <v>5</v>
      </c>
      <c r="E195" s="16" t="str">
        <f>Tableau33[[#This Row],[Colonne4]]</f>
        <v>kg</v>
      </c>
      <c r="F195" s="16">
        <f>Tableau33[[#This Row],[Colonne5]]</f>
        <v>1</v>
      </c>
      <c r="G195" s="37"/>
      <c r="H195" s="17">
        <f>Tableau33[[#This Row],[Colonne7]]</f>
        <v>11.8</v>
      </c>
      <c r="I195" s="16">
        <f>Tableau33[[#This Row],[Colonne8]]</f>
        <v>5.5</v>
      </c>
      <c r="J195" s="17">
        <f>Tableau33[[#This Row],[Colonne9]]</f>
        <v>12.45</v>
      </c>
      <c r="K195" s="30">
        <f>G195*J195</f>
        <v>0</v>
      </c>
    </row>
    <row r="196" spans="1:11" x14ac:dyDescent="0.2">
      <c r="A196" s="3"/>
      <c r="B196" s="4"/>
      <c r="C196" s="56"/>
      <c r="D196" s="25">
        <f>Tableau33[[#This Row],[Colonne3]]</f>
        <v>0</v>
      </c>
      <c r="G196" s="39"/>
      <c r="H196" s="26"/>
      <c r="J196" s="27" t="s">
        <v>13</v>
      </c>
      <c r="K196" s="26">
        <f>SUM(K195)</f>
        <v>0</v>
      </c>
    </row>
    <row r="197" spans="1:11" x14ac:dyDescent="0.2">
      <c r="A197" s="3"/>
      <c r="B197" s="23" t="s">
        <v>181</v>
      </c>
      <c r="C197" s="56"/>
      <c r="D197" s="25">
        <f>Tableau33[[#This Row],[Colonne3]]</f>
        <v>0</v>
      </c>
      <c r="G197" s="39"/>
      <c r="H197" s="26"/>
      <c r="J197" s="26"/>
      <c r="K197" s="26"/>
    </row>
    <row r="198" spans="1:11" x14ac:dyDescent="0.2">
      <c r="A198" s="3"/>
      <c r="B198" s="9">
        <f>Tableau33[[#This Row],[Colonne1]]</f>
        <v>20238</v>
      </c>
      <c r="C198" s="57" t="str">
        <f>Tableau33[[#This Row],[Colonne2]]</f>
        <v>millet décortiqué</v>
      </c>
      <c r="D198" s="16">
        <f>Tableau33[[#This Row],[Colonne3]]</f>
        <v>5</v>
      </c>
      <c r="E198" s="16" t="str">
        <f>Tableau33[[#This Row],[Colonne4]]</f>
        <v>kg</v>
      </c>
      <c r="F198" s="16">
        <f>Tableau33[[#This Row],[Colonne5]]</f>
        <v>1</v>
      </c>
      <c r="G198" s="37"/>
      <c r="H198" s="17">
        <f>Tableau33[[#This Row],[Colonne7]]</f>
        <v>11.2</v>
      </c>
      <c r="I198" s="16">
        <f>Tableau33[[#This Row],[Colonne8]]</f>
        <v>5.5</v>
      </c>
      <c r="J198" s="17">
        <f>Tableau33[[#This Row],[Colonne9]]</f>
        <v>11.82</v>
      </c>
      <c r="K198" s="30">
        <f>G198*J198</f>
        <v>0</v>
      </c>
    </row>
    <row r="199" spans="1:11" x14ac:dyDescent="0.2">
      <c r="A199" s="3"/>
      <c r="B199" s="4"/>
      <c r="C199" s="56"/>
      <c r="D199" s="25">
        <f>Tableau33[[#This Row],[Colonne3]]</f>
        <v>0</v>
      </c>
      <c r="G199" s="39"/>
      <c r="H199" s="26"/>
      <c r="J199" s="27" t="s">
        <v>13</v>
      </c>
      <c r="K199" s="26">
        <f>SUM(K198)</f>
        <v>0</v>
      </c>
    </row>
    <row r="200" spans="1:11" x14ac:dyDescent="0.2">
      <c r="A200" s="3"/>
      <c r="B200" s="23" t="s">
        <v>183</v>
      </c>
      <c r="C200" s="56"/>
      <c r="D200" s="25">
        <f>Tableau33[[#This Row],[Colonne3]]</f>
        <v>0</v>
      </c>
      <c r="G200" s="39"/>
      <c r="H200" s="26"/>
      <c r="J200" s="26"/>
      <c r="K200" s="26"/>
    </row>
    <row r="201" spans="1:11" x14ac:dyDescent="0.2">
      <c r="A201" s="3"/>
      <c r="B201" s="9">
        <f>Tableau33[[#This Row],[Colonne1]]</f>
        <v>20245</v>
      </c>
      <c r="C201" s="57" t="str">
        <f>Tableau33[[#This Row],[Colonne2]]</f>
        <v>Quinoa</v>
      </c>
      <c r="D201" s="16">
        <f>Tableau33[[#This Row],[Colonne3]]</f>
        <v>5</v>
      </c>
      <c r="E201" s="16" t="str">
        <f>Tableau33[[#This Row],[Colonne4]]</f>
        <v>kg</v>
      </c>
      <c r="F201" s="16">
        <f>Tableau33[[#This Row],[Colonne5]]</f>
        <v>1</v>
      </c>
      <c r="G201" s="37"/>
      <c r="H201" s="17">
        <f>Tableau33[[#This Row],[Colonne7]]</f>
        <v>26.62</v>
      </c>
      <c r="I201" s="16">
        <f>Tableau33[[#This Row],[Colonne8]]</f>
        <v>5.5</v>
      </c>
      <c r="J201" s="17">
        <f>Tableau33[[#This Row],[Colonne9]]</f>
        <v>28.08</v>
      </c>
      <c r="K201" s="30">
        <f>G201*J201</f>
        <v>0</v>
      </c>
    </row>
    <row r="202" spans="1:11" x14ac:dyDescent="0.2">
      <c r="A202" s="3"/>
      <c r="B202" s="4"/>
      <c r="C202" s="56"/>
      <c r="D202" s="25">
        <f>Tableau33[[#This Row],[Colonne3]]</f>
        <v>0</v>
      </c>
      <c r="G202" s="39"/>
      <c r="H202" s="26"/>
      <c r="J202" s="27" t="s">
        <v>13</v>
      </c>
      <c r="K202" s="26">
        <f>SUM(K201)</f>
        <v>0</v>
      </c>
    </row>
    <row r="203" spans="1:11" x14ac:dyDescent="0.2">
      <c r="A203" s="3"/>
      <c r="B203" s="23" t="s">
        <v>184</v>
      </c>
      <c r="C203" s="56"/>
      <c r="D203" s="25">
        <f>Tableau33[[#This Row],[Colonne3]]</f>
        <v>0</v>
      </c>
      <c r="G203" s="39"/>
      <c r="H203" s="26"/>
      <c r="J203" s="26"/>
      <c r="K203" s="26"/>
    </row>
    <row r="204" spans="1:11" x14ac:dyDescent="0.2">
      <c r="A204" s="3"/>
      <c r="B204" s="9">
        <f>Tableau33[[#This Row],[Colonne1]]</f>
        <v>32946</v>
      </c>
      <c r="C204" s="57" t="str">
        <f>Tableau33[[#This Row],[Colonne2]]</f>
        <v>Lentilles corail</v>
      </c>
      <c r="D204" s="16">
        <f>Tableau33[[#This Row],[Colonne3]]</f>
        <v>5</v>
      </c>
      <c r="E204" s="16" t="str">
        <f>Tableau33[[#This Row],[Colonne4]]</f>
        <v>kg</v>
      </c>
      <c r="F204" s="16">
        <f>Tableau33[[#This Row],[Colonne5]]</f>
        <v>1</v>
      </c>
      <c r="G204" s="37"/>
      <c r="H204" s="17">
        <f>Tableau33[[#This Row],[Colonne7]]</f>
        <v>20</v>
      </c>
      <c r="I204" s="16">
        <f>Tableau33[[#This Row],[Colonne8]]</f>
        <v>5.5</v>
      </c>
      <c r="J204" s="17">
        <f>Tableau33[[#This Row],[Colonne9]]</f>
        <v>21.1</v>
      </c>
      <c r="K204" s="30">
        <f>G204*J204</f>
        <v>0</v>
      </c>
    </row>
    <row r="205" spans="1:11" x14ac:dyDescent="0.2">
      <c r="A205" s="3"/>
      <c r="B205" s="4"/>
      <c r="C205" s="56"/>
      <c r="D205" s="25">
        <f>Tableau33[[#This Row],[Colonne3]]</f>
        <v>0</v>
      </c>
      <c r="G205" s="39"/>
      <c r="H205" s="26"/>
      <c r="J205" s="27" t="s">
        <v>13</v>
      </c>
      <c r="K205" s="26">
        <f>SUM(K204)</f>
        <v>0</v>
      </c>
    </row>
    <row r="206" spans="1:11" x14ac:dyDescent="0.2">
      <c r="A206" s="3"/>
      <c r="B206" s="23" t="s">
        <v>186</v>
      </c>
      <c r="C206" s="56"/>
      <c r="D206" s="25">
        <f>Tableau33[[#This Row],[Colonne3]]</f>
        <v>0</v>
      </c>
      <c r="G206" s="39"/>
      <c r="H206" s="26"/>
      <c r="J206" s="26"/>
      <c r="K206" s="26"/>
    </row>
    <row r="207" spans="1:11" x14ac:dyDescent="0.2">
      <c r="A207" s="3"/>
      <c r="B207" s="9">
        <f>Tableau33[[#This Row],[Colonne1]]</f>
        <v>20262</v>
      </c>
      <c r="C207" s="57" t="str">
        <f>Tableau33[[#This Row],[Colonne2]]</f>
        <v>Pois cassés verts</v>
      </c>
      <c r="D207" s="16">
        <f>Tableau33[[#This Row],[Colonne3]]</f>
        <v>5</v>
      </c>
      <c r="E207" s="16" t="str">
        <f>Tableau33[[#This Row],[Colonne4]]</f>
        <v>kg</v>
      </c>
      <c r="F207" s="16">
        <f>Tableau33[[#This Row],[Colonne5]]</f>
        <v>1</v>
      </c>
      <c r="G207" s="37"/>
      <c r="H207" s="17">
        <f>Tableau33[[#This Row],[Colonne7]]</f>
        <v>15.6</v>
      </c>
      <c r="I207" s="16">
        <f>Tableau33[[#This Row],[Colonne8]]</f>
        <v>5.5</v>
      </c>
      <c r="J207" s="17">
        <f>Tableau33[[#This Row],[Colonne9]]</f>
        <v>16.46</v>
      </c>
      <c r="K207" s="30">
        <f>G207*J207</f>
        <v>0</v>
      </c>
    </row>
    <row r="208" spans="1:11" x14ac:dyDescent="0.2">
      <c r="A208" s="3"/>
      <c r="B208" s="9">
        <f>Tableau33[[#This Row],[Colonne1]]</f>
        <v>20263</v>
      </c>
      <c r="C208" s="57" t="str">
        <f>Tableau33[[#This Row],[Colonne2]]</f>
        <v>Pois chiches</v>
      </c>
      <c r="D208" s="16">
        <f>Tableau33[[#This Row],[Colonne3]]</f>
        <v>5</v>
      </c>
      <c r="E208" s="16" t="str">
        <f>Tableau33[[#This Row],[Colonne4]]</f>
        <v>kg</v>
      </c>
      <c r="F208" s="16">
        <f>Tableau33[[#This Row],[Colonne5]]</f>
        <v>1</v>
      </c>
      <c r="G208" s="37"/>
      <c r="H208" s="17">
        <f>Tableau33[[#This Row],[Colonne7]]</f>
        <v>13.5</v>
      </c>
      <c r="I208" s="16">
        <f>Tableau33[[#This Row],[Colonne8]]</f>
        <v>5.5</v>
      </c>
      <c r="J208" s="17">
        <f>Tableau33[[#This Row],[Colonne9]]</f>
        <v>14.24</v>
      </c>
      <c r="K208" s="30">
        <f>G208*J208</f>
        <v>0</v>
      </c>
    </row>
    <row r="209" spans="1:11" x14ac:dyDescent="0.2">
      <c r="A209" s="3"/>
      <c r="B209" s="4"/>
      <c r="C209" s="56"/>
      <c r="D209" s="25">
        <f>Tableau33[[#This Row],[Colonne3]]</f>
        <v>0</v>
      </c>
      <c r="G209" s="39"/>
      <c r="H209" s="26"/>
      <c r="J209" s="27" t="s">
        <v>13</v>
      </c>
      <c r="K209" s="26">
        <f>SUM(K207:K208)</f>
        <v>0</v>
      </c>
    </row>
    <row r="210" spans="1:11" x14ac:dyDescent="0.2">
      <c r="A210" s="3"/>
      <c r="B210" s="23" t="s">
        <v>189</v>
      </c>
      <c r="C210" s="56"/>
      <c r="D210" s="25">
        <f>Tableau33[[#This Row],[Colonne3]]</f>
        <v>0</v>
      </c>
      <c r="G210" s="39"/>
      <c r="H210" s="26"/>
      <c r="J210" s="26"/>
      <c r="K210" s="26"/>
    </row>
    <row r="211" spans="1:11" x14ac:dyDescent="0.2">
      <c r="A211" s="3"/>
      <c r="B211" s="9">
        <f>Tableau33[[#This Row],[Colonne1]]</f>
        <v>32947</v>
      </c>
      <c r="C211" s="57" t="str">
        <f>Tableau33[[#This Row],[Colonne2]]</f>
        <v>Petit épeautre</v>
      </c>
      <c r="D211" s="16">
        <f>Tableau33[[#This Row],[Colonne3]]</f>
        <v>5</v>
      </c>
      <c r="E211" s="16" t="str">
        <f>Tableau33[[#This Row],[Colonne4]]</f>
        <v>kg</v>
      </c>
      <c r="F211" s="16">
        <f>Tableau33[[#This Row],[Colonne5]]</f>
        <v>1</v>
      </c>
      <c r="G211" s="37"/>
      <c r="H211" s="17">
        <f>Tableau33[[#This Row],[Colonne7]]</f>
        <v>16.7</v>
      </c>
      <c r="I211" s="16">
        <f>Tableau33[[#This Row],[Colonne8]]</f>
        <v>5.5</v>
      </c>
      <c r="J211" s="17">
        <f>Tableau33[[#This Row],[Colonne9]]</f>
        <v>17.62</v>
      </c>
      <c r="K211" s="30">
        <f>G211*J211</f>
        <v>0</v>
      </c>
    </row>
    <row r="212" spans="1:11" x14ac:dyDescent="0.2">
      <c r="A212" s="3"/>
      <c r="B212" s="4"/>
      <c r="C212" s="56"/>
      <c r="D212" s="25">
        <f>Tableau33[[#This Row],[Colonne3]]</f>
        <v>0</v>
      </c>
      <c r="G212" s="39"/>
      <c r="H212" s="26"/>
      <c r="J212" s="27" t="s">
        <v>13</v>
      </c>
      <c r="K212" s="26">
        <f>SUM(K211)</f>
        <v>0</v>
      </c>
    </row>
    <row r="213" spans="1:11" x14ac:dyDescent="0.2">
      <c r="A213" s="3"/>
      <c r="B213" s="23" t="s">
        <v>190</v>
      </c>
      <c r="C213" s="56"/>
      <c r="D213" s="25">
        <f>Tableau33[[#This Row],[Colonne3]]</f>
        <v>0</v>
      </c>
      <c r="G213" s="39"/>
      <c r="H213" s="26"/>
      <c r="J213" s="26"/>
      <c r="K213" s="26"/>
    </row>
    <row r="214" spans="1:11" x14ac:dyDescent="0.2">
      <c r="A214" s="3"/>
      <c r="B214" s="9">
        <f>Tableau33[[#This Row],[Colonne1]]</f>
        <v>20170</v>
      </c>
      <c r="C214" s="57" t="str">
        <f>Tableau33[[#This Row],[Colonne2]]</f>
        <v>Semoule de blé dur complète fine</v>
      </c>
      <c r="D214" s="16">
        <f>Tableau33[[#This Row],[Colonne3]]</f>
        <v>3</v>
      </c>
      <c r="E214" s="16" t="str">
        <f>Tableau33[[#This Row],[Colonne4]]</f>
        <v>kg</v>
      </c>
      <c r="F214" s="16">
        <f>Tableau33[[#This Row],[Colonne5]]</f>
        <v>1</v>
      </c>
      <c r="G214" s="37"/>
      <c r="H214" s="17">
        <f>Tableau33[[#This Row],[Colonne7]]</f>
        <v>5.25</v>
      </c>
      <c r="I214" s="16">
        <f>Tableau33[[#This Row],[Colonne8]]</f>
        <v>5.5</v>
      </c>
      <c r="J214" s="17">
        <f>Tableau33[[#This Row],[Colonne9]]</f>
        <v>5.54</v>
      </c>
      <c r="K214" s="30">
        <f>G214*J214</f>
        <v>0</v>
      </c>
    </row>
    <row r="215" spans="1:11" x14ac:dyDescent="0.2">
      <c r="A215" s="3"/>
      <c r="B215" s="9">
        <f>Tableau33[[#This Row],[Colonne1]]</f>
        <v>22996</v>
      </c>
      <c r="C215" s="57" t="str">
        <f>Tableau33[[#This Row],[Colonne2]]</f>
        <v>Polenta instantanée</v>
      </c>
      <c r="D215" s="16">
        <f>Tableau33[[#This Row],[Colonne3]]</f>
        <v>5</v>
      </c>
      <c r="E215" s="16" t="str">
        <f>Tableau33[[#This Row],[Colonne4]]</f>
        <v>kg</v>
      </c>
      <c r="F215" s="16">
        <f>Tableau33[[#This Row],[Colonne5]]</f>
        <v>1</v>
      </c>
      <c r="G215" s="37"/>
      <c r="H215" s="17">
        <f>Tableau33[[#This Row],[Colonne7]]</f>
        <v>9.4</v>
      </c>
      <c r="I215" s="16">
        <f>Tableau33[[#This Row],[Colonne8]]</f>
        <v>5.5</v>
      </c>
      <c r="J215" s="17">
        <f>Tableau33[[#This Row],[Colonne9]]</f>
        <v>9.92</v>
      </c>
      <c r="K215" s="30">
        <f>G215*J215</f>
        <v>0</v>
      </c>
    </row>
    <row r="216" spans="1:11" x14ac:dyDescent="0.2">
      <c r="A216" s="3"/>
      <c r="B216" s="4"/>
      <c r="C216" s="56"/>
      <c r="D216" s="25">
        <f>Tableau33[[#This Row],[Colonne3]]</f>
        <v>0</v>
      </c>
      <c r="G216" s="39"/>
      <c r="H216" s="26"/>
      <c r="J216" s="27" t="s">
        <v>13</v>
      </c>
      <c r="K216" s="26">
        <f>SUM(K214:K215)</f>
        <v>0</v>
      </c>
    </row>
    <row r="217" spans="1:11" x14ac:dyDescent="0.2">
      <c r="A217" s="3"/>
      <c r="B217" s="23" t="s">
        <v>193</v>
      </c>
      <c r="C217" s="56"/>
      <c r="D217" s="25">
        <f>Tableau33[[#This Row],[Colonne3]]</f>
        <v>0</v>
      </c>
      <c r="G217" s="39"/>
      <c r="H217" s="26"/>
      <c r="J217" s="26"/>
      <c r="K217" s="26"/>
    </row>
    <row r="218" spans="1:11" x14ac:dyDescent="0.2">
      <c r="A218" s="3"/>
      <c r="B218" s="9">
        <f>Tableau33[[#This Row],[Colonne1]]</f>
        <v>27495</v>
      </c>
      <c r="C218" s="57" t="str">
        <f>Tableau33[[#This Row],[Colonne2]]</f>
        <v>filets de maquereaux à la sauce moutarde</v>
      </c>
      <c r="D218" s="16">
        <f>Tableau33[[#This Row],[Colonne3]]</f>
        <v>113</v>
      </c>
      <c r="E218" s="16" t="str">
        <f>Tableau33[[#This Row],[Colonne4]]</f>
        <v>gr</v>
      </c>
      <c r="F218" s="16">
        <f>Tableau33[[#This Row],[Colonne5]]</f>
        <v>11</v>
      </c>
      <c r="G218" s="37"/>
      <c r="H218" s="17">
        <f>Tableau33[[#This Row],[Colonne7]]</f>
        <v>1.93</v>
      </c>
      <c r="I218" s="16">
        <f>Tableau33[[#This Row],[Colonne8]]</f>
        <v>5.5</v>
      </c>
      <c r="J218" s="17">
        <f>Tableau33[[#This Row],[Colonne9]]</f>
        <v>2.04</v>
      </c>
      <c r="K218" s="30">
        <f t="shared" ref="K218:K223" si="11">G218*J218</f>
        <v>0</v>
      </c>
    </row>
    <row r="219" spans="1:11" x14ac:dyDescent="0.2">
      <c r="A219" s="3"/>
      <c r="B219" s="9">
        <f>Tableau33[[#This Row],[Colonne1]]</f>
        <v>28435</v>
      </c>
      <c r="C219" s="57" t="str">
        <f>Tableau33[[#This Row],[Colonne2]]</f>
        <v>filets de maqueraux au vin blanc et aromates</v>
      </c>
      <c r="D219" s="16">
        <f>Tableau33[[#This Row],[Colonne3]]</f>
        <v>118</v>
      </c>
      <c r="E219" s="16" t="str">
        <f>Tableau33[[#This Row],[Colonne4]]</f>
        <v>gr</v>
      </c>
      <c r="F219" s="16">
        <f>Tableau33[[#This Row],[Colonne5]]</f>
        <v>11</v>
      </c>
      <c r="G219" s="37"/>
      <c r="H219" s="17">
        <f>Tableau33[[#This Row],[Colonne7]]</f>
        <v>1.93</v>
      </c>
      <c r="I219" s="16">
        <f>Tableau33[[#This Row],[Colonne8]]</f>
        <v>5.5</v>
      </c>
      <c r="J219" s="17">
        <f>Tableau33[[#This Row],[Colonne9]]</f>
        <v>2.04</v>
      </c>
      <c r="K219" s="30">
        <f t="shared" si="11"/>
        <v>0</v>
      </c>
    </row>
    <row r="220" spans="1:11" x14ac:dyDescent="0.2">
      <c r="A220" s="3"/>
      <c r="B220" s="9">
        <f>Tableau33[[#This Row],[Colonne1]]</f>
        <v>26552</v>
      </c>
      <c r="C220" s="57" t="str">
        <f>Tableau33[[#This Row],[Colonne2]]</f>
        <v>Saumon au naturel</v>
      </c>
      <c r="D220" s="16">
        <f>Tableau33[[#This Row],[Colonne3]]</f>
        <v>93</v>
      </c>
      <c r="E220" s="16" t="str">
        <f>Tableau33[[#This Row],[Colonne4]]</f>
        <v>gr</v>
      </c>
      <c r="F220" s="16">
        <f>Tableau33[[#This Row],[Colonne5]]</f>
        <v>16</v>
      </c>
      <c r="G220" s="37"/>
      <c r="H220" s="17">
        <f>Tableau33[[#This Row],[Colonne7]]</f>
        <v>4.4800000000000004</v>
      </c>
      <c r="I220" s="16">
        <f>Tableau33[[#This Row],[Colonne8]]</f>
        <v>5.5</v>
      </c>
      <c r="J220" s="17">
        <f>Tableau33[[#This Row],[Colonne9]]</f>
        <v>4.7300000000000004</v>
      </c>
      <c r="K220" s="30">
        <f t="shared" si="11"/>
        <v>0</v>
      </c>
    </row>
    <row r="221" spans="1:11" x14ac:dyDescent="0.2">
      <c r="A221" s="3"/>
      <c r="B221" s="9">
        <f>Tableau33[[#This Row],[Colonne1]]</f>
        <v>30632</v>
      </c>
      <c r="C221" s="57" t="str">
        <f>Tableau33[[#This Row],[Colonne2]]</f>
        <v>Filet de truite aux trois huiles</v>
      </c>
      <c r="D221" s="16">
        <f>Tableau33[[#This Row],[Colonne3]]</f>
        <v>130</v>
      </c>
      <c r="E221" s="16" t="str">
        <f>Tableau33[[#This Row],[Colonne4]]</f>
        <v>gr</v>
      </c>
      <c r="F221" s="16">
        <f>Tableau33[[#This Row],[Colonne5]]</f>
        <v>13</v>
      </c>
      <c r="G221" s="37"/>
      <c r="H221" s="17">
        <f>Tableau33[[#This Row],[Colonne7]]</f>
        <v>3.95</v>
      </c>
      <c r="I221" s="16">
        <f>Tableau33[[#This Row],[Colonne8]]</f>
        <v>5.5</v>
      </c>
      <c r="J221" s="17">
        <f>Tableau33[[#This Row],[Colonne9]]</f>
        <v>4.17</v>
      </c>
      <c r="K221" s="30">
        <f t="shared" si="11"/>
        <v>0</v>
      </c>
    </row>
    <row r="222" spans="1:11" x14ac:dyDescent="0.2">
      <c r="A222" s="3"/>
      <c r="B222" s="9">
        <f>Tableau33[[#This Row],[Colonne1]]</f>
        <v>27280</v>
      </c>
      <c r="C222" s="57" t="str">
        <f>Tableau33[[#This Row],[Colonne2]]</f>
        <v>filets de sardines à la sauce citronnée</v>
      </c>
      <c r="D222" s="16">
        <f>Tableau33[[#This Row],[Colonne3]]</f>
        <v>90</v>
      </c>
      <c r="E222" s="16" t="str">
        <f>Tableau33[[#This Row],[Colonne4]]</f>
        <v>gr</v>
      </c>
      <c r="F222" s="16">
        <f>Tableau33[[#This Row],[Colonne5]]</f>
        <v>17</v>
      </c>
      <c r="G222" s="37"/>
      <c r="H222" s="17">
        <f>Tableau33[[#This Row],[Colonne7]]</f>
        <v>2.2200000000000002</v>
      </c>
      <c r="I222" s="16">
        <f>Tableau33[[#This Row],[Colonne8]]</f>
        <v>5.5</v>
      </c>
      <c r="J222" s="17">
        <f>Tableau33[[#This Row],[Colonne9]]</f>
        <v>2.34</v>
      </c>
      <c r="K222" s="30">
        <f t="shared" si="11"/>
        <v>0</v>
      </c>
    </row>
    <row r="223" spans="1:11" x14ac:dyDescent="0.2">
      <c r="A223" s="3"/>
      <c r="B223" s="9">
        <f>Tableau33[[#This Row],[Colonne1]]</f>
        <v>25325</v>
      </c>
      <c r="C223" s="57" t="str">
        <f>Tableau33[[#This Row],[Colonne2]]</f>
        <v>filets de sardines à l'huile d'olive</v>
      </c>
      <c r="D223" s="16">
        <f>Tableau33[[#This Row],[Colonne3]]</f>
        <v>100</v>
      </c>
      <c r="E223" s="16" t="str">
        <f>Tableau33[[#This Row],[Colonne4]]</f>
        <v>gr</v>
      </c>
      <c r="F223" s="16">
        <f>Tableau33[[#This Row],[Colonne5]]</f>
        <v>17</v>
      </c>
      <c r="G223" s="37"/>
      <c r="H223" s="17">
        <f>Tableau33[[#This Row],[Colonne7]]</f>
        <v>2.2200000000000002</v>
      </c>
      <c r="I223" s="16">
        <f>Tableau33[[#This Row],[Colonne8]]</f>
        <v>5.5</v>
      </c>
      <c r="J223" s="17">
        <f>Tableau33[[#This Row],[Colonne9]]</f>
        <v>2.34</v>
      </c>
      <c r="K223" s="30">
        <f t="shared" si="11"/>
        <v>0</v>
      </c>
    </row>
    <row r="224" spans="1:11" x14ac:dyDescent="0.2">
      <c r="A224" s="3"/>
      <c r="B224" s="4"/>
      <c r="C224" s="56"/>
      <c r="D224" s="25">
        <f>Tableau33[[#This Row],[Colonne3]]</f>
        <v>0</v>
      </c>
      <c r="G224" s="39"/>
      <c r="H224" s="26"/>
      <c r="J224" s="27" t="s">
        <v>13</v>
      </c>
      <c r="K224" s="26">
        <f>SUM(K218:K223)</f>
        <v>0</v>
      </c>
    </row>
    <row r="225" spans="1:11" x14ac:dyDescent="0.2">
      <c r="A225" s="3"/>
      <c r="B225" s="23" t="s">
        <v>200</v>
      </c>
      <c r="C225" s="56"/>
      <c r="D225" s="25">
        <f>Tableau33[[#This Row],[Colonne3]]</f>
        <v>0</v>
      </c>
      <c r="G225" s="39"/>
      <c r="H225" s="26"/>
      <c r="J225" s="26"/>
      <c r="K225" s="26"/>
    </row>
    <row r="226" spans="1:11" x14ac:dyDescent="0.2">
      <c r="A226" s="3"/>
      <c r="B226" s="9">
        <f>Tableau33[[#This Row],[Colonne1]]</f>
        <v>29187</v>
      </c>
      <c r="C226" s="57" t="str">
        <f>Tableau33[[#This Row],[Colonne2]]</f>
        <v>Bâtonnets d'oreille</v>
      </c>
      <c r="D226" s="16">
        <f>Tableau33[[#This Row],[Colonne3]]</f>
        <v>200</v>
      </c>
      <c r="E226" s="16" t="str">
        <f>Tableau33[[#This Row],[Colonne4]]</f>
        <v>Pièces</v>
      </c>
      <c r="F226" s="16">
        <f>Tableau33[[#This Row],[Colonne5]]</f>
        <v>12</v>
      </c>
      <c r="G226" s="37"/>
      <c r="H226" s="17">
        <f>Tableau33[[#This Row],[Colonne7]]</f>
        <v>1.48</v>
      </c>
      <c r="I226" s="16">
        <f>Tableau33[[#This Row],[Colonne8]]</f>
        <v>20</v>
      </c>
      <c r="J226" s="17">
        <f>Tableau33[[#This Row],[Colonne9]]</f>
        <v>1.78</v>
      </c>
      <c r="K226" s="30">
        <f t="shared" ref="K226:K244" si="12">G226*J226</f>
        <v>0</v>
      </c>
    </row>
    <row r="227" spans="1:11" x14ac:dyDescent="0.2">
      <c r="A227" s="3"/>
      <c r="B227" s="9">
        <f>Tableau33[[#This Row],[Colonne1]]</f>
        <v>32832</v>
      </c>
      <c r="C227" s="57" t="str">
        <f>Tableau33[[#This Row],[Colonne2]]</f>
        <v>Savon vert de Marseille (sans huile de palme)</v>
      </c>
      <c r="D227" s="16">
        <f>Tableau33[[#This Row],[Colonne3]]</f>
        <v>300</v>
      </c>
      <c r="E227" s="16" t="str">
        <f>Tableau33[[#This Row],[Colonne4]]</f>
        <v>gr</v>
      </c>
      <c r="F227" s="16">
        <f>Tableau33[[#This Row],[Colonne5]]</f>
        <v>10</v>
      </c>
      <c r="G227" s="37"/>
      <c r="H227" s="17">
        <f>Tableau33[[#This Row],[Colonne7]]</f>
        <v>1.68</v>
      </c>
      <c r="I227" s="16">
        <f>Tableau33[[#This Row],[Colonne8]]</f>
        <v>20</v>
      </c>
      <c r="J227" s="17">
        <f>Tableau33[[#This Row],[Colonne9]]</f>
        <v>2.02</v>
      </c>
      <c r="K227" s="30">
        <f t="shared" si="12"/>
        <v>0</v>
      </c>
    </row>
    <row r="228" spans="1:11" x14ac:dyDescent="0.2">
      <c r="A228" s="3"/>
      <c r="B228" s="9">
        <f>Tableau33[[#This Row],[Colonne1]]</f>
        <v>30991</v>
      </c>
      <c r="C228" s="57" t="str">
        <f>Tableau33[[#This Row],[Colonne2]]</f>
        <v>Shampooing douche argile verveine</v>
      </c>
      <c r="D228" s="16">
        <f>Tableau33[[#This Row],[Colonne3]]</f>
        <v>1</v>
      </c>
      <c r="E228" s="16" t="str">
        <f>Tableau33[[#This Row],[Colonne4]]</f>
        <v>l</v>
      </c>
      <c r="F228" s="16">
        <f>Tableau33[[#This Row],[Colonne5]]</f>
        <v>6</v>
      </c>
      <c r="G228" s="37"/>
      <c r="H228" s="17">
        <f>Tableau33[[#This Row],[Colonne7]]</f>
        <v>6.73</v>
      </c>
      <c r="I228" s="16">
        <f>Tableau33[[#This Row],[Colonne8]]</f>
        <v>20</v>
      </c>
      <c r="J228" s="17">
        <f>Tableau33[[#This Row],[Colonne9]]</f>
        <v>8.08</v>
      </c>
      <c r="K228" s="30">
        <f t="shared" si="12"/>
        <v>0</v>
      </c>
    </row>
    <row r="229" spans="1:11" x14ac:dyDescent="0.2">
      <c r="A229" s="3"/>
      <c r="B229" s="9">
        <f>Tableau33[[#This Row],[Colonne1]]</f>
        <v>24171</v>
      </c>
      <c r="C229" s="57" t="str">
        <f>Tableau33[[#This Row],[Colonne2]]</f>
        <v>shampooing douche miel pamplemousse</v>
      </c>
      <c r="D229" s="16">
        <f>Tableau33[[#This Row],[Colonne3]]</f>
        <v>1</v>
      </c>
      <c r="E229" s="16" t="str">
        <f>Tableau33[[#This Row],[Colonne4]]</f>
        <v>l</v>
      </c>
      <c r="F229" s="16">
        <f>Tableau33[[#This Row],[Colonne5]]</f>
        <v>6</v>
      </c>
      <c r="G229" s="37"/>
      <c r="H229" s="17">
        <f>Tableau33[[#This Row],[Colonne7]]</f>
        <v>6.73</v>
      </c>
      <c r="I229" s="16">
        <f>Tableau33[[#This Row],[Colonne8]]</f>
        <v>20</v>
      </c>
      <c r="J229" s="17">
        <f>Tableau33[[#This Row],[Colonne9]]</f>
        <v>8.08</v>
      </c>
      <c r="K229" s="30">
        <f t="shared" si="12"/>
        <v>0</v>
      </c>
    </row>
    <row r="230" spans="1:11" x14ac:dyDescent="0.2">
      <c r="A230" s="3"/>
      <c r="B230" s="9">
        <f>Tableau33[[#This Row],[Colonne1]]</f>
        <v>21463</v>
      </c>
      <c r="C230" s="57" t="str">
        <f>Tableau33[[#This Row],[Colonne2]]</f>
        <v>shampooing douche olive lavandin</v>
      </c>
      <c r="D230" s="16">
        <f>Tableau33[[#This Row],[Colonne3]]</f>
        <v>1</v>
      </c>
      <c r="E230" s="16" t="str">
        <f>Tableau33[[#This Row],[Colonne4]]</f>
        <v>l</v>
      </c>
      <c r="F230" s="16">
        <f>Tableau33[[#This Row],[Colonne5]]</f>
        <v>6</v>
      </c>
      <c r="G230" s="37"/>
      <c r="H230" s="17">
        <f>Tableau33[[#This Row],[Colonne7]]</f>
        <v>6.73</v>
      </c>
      <c r="I230" s="16">
        <f>Tableau33[[#This Row],[Colonne8]]</f>
        <v>20</v>
      </c>
      <c r="J230" s="17">
        <f>Tableau33[[#This Row],[Colonne9]]</f>
        <v>8.08</v>
      </c>
      <c r="K230" s="30">
        <f t="shared" si="12"/>
        <v>0</v>
      </c>
    </row>
    <row r="231" spans="1:11" x14ac:dyDescent="0.2">
      <c r="A231" s="3"/>
      <c r="B231" s="9">
        <f>Tableau33[[#This Row],[Colonne1]]</f>
        <v>20707</v>
      </c>
      <c r="C231" s="57" t="str">
        <f>Tableau33[[#This Row],[Colonne2]]</f>
        <v>savon main lavande</v>
      </c>
      <c r="D231" s="16">
        <f>Tableau33[[#This Row],[Colonne3]]</f>
        <v>1</v>
      </c>
      <c r="E231" s="16" t="str">
        <f>Tableau33[[#This Row],[Colonne4]]</f>
        <v>l</v>
      </c>
      <c r="F231" s="16">
        <f>Tableau33[[#This Row],[Colonne5]]</f>
        <v>6</v>
      </c>
      <c r="G231" s="37"/>
      <c r="H231" s="17">
        <f>Tableau33[[#This Row],[Colonne7]]</f>
        <v>6.09</v>
      </c>
      <c r="I231" s="16">
        <f>Tableau33[[#This Row],[Colonne8]]</f>
        <v>20</v>
      </c>
      <c r="J231" s="17">
        <f>Tableau33[[#This Row],[Colonne9]]</f>
        <v>7.31</v>
      </c>
      <c r="K231" s="30">
        <f t="shared" si="12"/>
        <v>0</v>
      </c>
    </row>
    <row r="232" spans="1:11" x14ac:dyDescent="0.2">
      <c r="A232" s="3"/>
      <c r="B232" s="9">
        <f>Tableau33[[#This Row],[Colonne1]]</f>
        <v>33161</v>
      </c>
      <c r="C232" s="57" t="str">
        <f>Tableau33[[#This Row],[Colonne2]]</f>
        <v>Extrait de pépin de pamplemousse</v>
      </c>
      <c r="D232" s="16">
        <f>Tableau33[[#This Row],[Colonne3]]</f>
        <v>50</v>
      </c>
      <c r="E232" s="16" t="str">
        <f>Tableau33[[#This Row],[Colonne4]]</f>
        <v>ml</v>
      </c>
      <c r="F232" s="16">
        <f>Tableau33[[#This Row],[Colonne5]]</f>
        <v>1</v>
      </c>
      <c r="G232" s="37"/>
      <c r="H232" s="17">
        <f>Tableau33[[#This Row],[Colonne7]]</f>
        <v>7.37</v>
      </c>
      <c r="I232" s="16">
        <f>Tableau33[[#This Row],[Colonne8]]</f>
        <v>5.5</v>
      </c>
      <c r="J232" s="17">
        <f>Tableau33[[#This Row],[Colonne9]]</f>
        <v>7.78</v>
      </c>
      <c r="K232" s="30">
        <f t="shared" si="12"/>
        <v>0</v>
      </c>
    </row>
    <row r="233" spans="1:11" x14ac:dyDescent="0.2">
      <c r="A233" s="3"/>
      <c r="B233" s="9">
        <f>Tableau33[[#This Row],[Colonne1]]</f>
        <v>25817</v>
      </c>
      <c r="C233" s="57" t="str">
        <f>Tableau33[[#This Row],[Colonne2]]</f>
        <v>Savon vert d'Alep</v>
      </c>
      <c r="D233" s="16">
        <f>Tableau33[[#This Row],[Colonne3]]</f>
        <v>200</v>
      </c>
      <c r="E233" s="16" t="str">
        <f>Tableau33[[#This Row],[Colonne4]]</f>
        <v>gr</v>
      </c>
      <c r="F233" s="16">
        <f>Tableau33[[#This Row],[Colonne5]]</f>
        <v>12</v>
      </c>
      <c r="G233" s="37"/>
      <c r="H233" s="17">
        <f>Tableau33[[#This Row],[Colonne7]]</f>
        <v>4.0199999999999996</v>
      </c>
      <c r="I233" s="16">
        <f>Tableau33[[#This Row],[Colonne8]]</f>
        <v>20</v>
      </c>
      <c r="J233" s="17">
        <f>Tableau33[[#This Row],[Colonne9]]</f>
        <v>4.82</v>
      </c>
      <c r="K233" s="30">
        <f t="shared" si="12"/>
        <v>0</v>
      </c>
    </row>
    <row r="234" spans="1:11" x14ac:dyDescent="0.2">
      <c r="A234" s="3"/>
      <c r="B234" s="9">
        <f>Tableau33[[#This Row],[Colonne1]]</f>
        <v>22276</v>
      </c>
      <c r="C234" s="57" t="str">
        <f>Tableau33[[#This Row],[Colonne2]]</f>
        <v>Dentifrice enfants à la fraise</v>
      </c>
      <c r="D234" s="16">
        <f>Tableau33[[#This Row],[Colonne3]]</f>
        <v>75</v>
      </c>
      <c r="E234" s="16" t="str">
        <f>Tableau33[[#This Row],[Colonne4]]</f>
        <v>ml</v>
      </c>
      <c r="F234" s="16">
        <f>Tableau33[[#This Row],[Colonne5]]</f>
        <v>12</v>
      </c>
      <c r="G234" s="37"/>
      <c r="H234" s="17">
        <f>Tableau33[[#This Row],[Colonne7]]</f>
        <v>3.65</v>
      </c>
      <c r="I234" s="16">
        <f>Tableau33[[#This Row],[Colonne8]]</f>
        <v>20</v>
      </c>
      <c r="J234" s="17">
        <f>Tableau33[[#This Row],[Colonne9]]</f>
        <v>4.38</v>
      </c>
      <c r="K234" s="30">
        <f t="shared" si="12"/>
        <v>0</v>
      </c>
    </row>
    <row r="235" spans="1:11" x14ac:dyDescent="0.2">
      <c r="A235" s="3"/>
      <c r="B235" s="9">
        <f>Tableau33[[#This Row],[Colonne1]]</f>
        <v>29001</v>
      </c>
      <c r="C235" s="57" t="str">
        <f>Tableau33[[#This Row],[Colonne2]]</f>
        <v>brosse à dents naturel mi-dure</v>
      </c>
      <c r="D235" s="16">
        <f>Tableau33[[#This Row],[Colonne3]]</f>
        <v>1</v>
      </c>
      <c r="E235" s="16" t="str">
        <f>Tableau33[[#This Row],[Colonne4]]</f>
        <v>Pièce</v>
      </c>
      <c r="F235" s="16">
        <f>Tableau33[[#This Row],[Colonne5]]</f>
        <v>6</v>
      </c>
      <c r="G235" s="37"/>
      <c r="H235" s="17">
        <f>Tableau33[[#This Row],[Colonne7]]</f>
        <v>1.21</v>
      </c>
      <c r="I235" s="16">
        <f>Tableau33[[#This Row],[Colonne8]]</f>
        <v>20</v>
      </c>
      <c r="J235" s="17">
        <f>Tableau33[[#This Row],[Colonne9]]</f>
        <v>1.45</v>
      </c>
      <c r="K235" s="30">
        <f t="shared" si="12"/>
        <v>0</v>
      </c>
    </row>
    <row r="236" spans="1:11" x14ac:dyDescent="0.2">
      <c r="A236" s="3"/>
      <c r="B236" s="9">
        <f>Tableau33[[#This Row],[Colonne1]]</f>
        <v>29007</v>
      </c>
      <c r="C236" s="57" t="str">
        <f>Tableau33[[#This Row],[Colonne2]]</f>
        <v>brosse à dents naturel mi-dure (3 têtes) - Recharge</v>
      </c>
      <c r="D236" s="16">
        <f>Tableau33[[#This Row],[Colonne3]]</f>
        <v>1</v>
      </c>
      <c r="E236" s="16" t="str">
        <f>Tableau33[[#This Row],[Colonne4]]</f>
        <v>Pièce</v>
      </c>
      <c r="F236" s="16">
        <f>Tableau33[[#This Row],[Colonne5]]</f>
        <v>6</v>
      </c>
      <c r="G236" s="37"/>
      <c r="H236" s="17">
        <f>Tableau33[[#This Row],[Colonne7]]</f>
        <v>1.7</v>
      </c>
      <c r="I236" s="16">
        <f>Tableau33[[#This Row],[Colonne8]]</f>
        <v>20</v>
      </c>
      <c r="J236" s="17">
        <f>Tableau33[[#This Row],[Colonne9]]</f>
        <v>2.04</v>
      </c>
      <c r="K236" s="30">
        <f t="shared" si="12"/>
        <v>0</v>
      </c>
    </row>
    <row r="237" spans="1:11" x14ac:dyDescent="0.2">
      <c r="A237" s="3"/>
      <c r="B237" s="9">
        <f>Tableau33[[#This Row],[Colonne1]]</f>
        <v>29002</v>
      </c>
      <c r="C237" s="57" t="str">
        <f>Tableau33[[#This Row],[Colonne2]]</f>
        <v>brosse à dents naturel souple</v>
      </c>
      <c r="D237" s="16">
        <f>Tableau33[[#This Row],[Colonne3]]</f>
        <v>1</v>
      </c>
      <c r="E237" s="16" t="str">
        <f>Tableau33[[#This Row],[Colonne4]]</f>
        <v>Pièce</v>
      </c>
      <c r="F237" s="16">
        <f>Tableau33[[#This Row],[Colonne5]]</f>
        <v>6</v>
      </c>
      <c r="G237" s="37"/>
      <c r="H237" s="17">
        <f>Tableau33[[#This Row],[Colonne7]]</f>
        <v>1.21</v>
      </c>
      <c r="I237" s="16">
        <f>Tableau33[[#This Row],[Colonne8]]</f>
        <v>20</v>
      </c>
      <c r="J237" s="17">
        <f>Tableau33[[#This Row],[Colonne9]]</f>
        <v>1.45</v>
      </c>
      <c r="K237" s="30">
        <f t="shared" si="12"/>
        <v>0</v>
      </c>
    </row>
    <row r="238" spans="1:11" x14ac:dyDescent="0.2">
      <c r="A238" s="3"/>
      <c r="B238" s="9">
        <f>Tableau33[[#This Row],[Colonne1]]</f>
        <v>29008</v>
      </c>
      <c r="C238" s="57" t="str">
        <f>Tableau33[[#This Row],[Colonne2]]</f>
        <v>brosse à dents naturel souple (3 têtes) - Recharge</v>
      </c>
      <c r="D238" s="16">
        <f>Tableau33[[#This Row],[Colonne3]]</f>
        <v>1</v>
      </c>
      <c r="E238" s="16" t="str">
        <f>Tableau33[[#This Row],[Colonne4]]</f>
        <v>Pièce</v>
      </c>
      <c r="F238" s="16">
        <f>Tableau33[[#This Row],[Colonne5]]</f>
        <v>6</v>
      </c>
      <c r="G238" s="37"/>
      <c r="H238" s="17">
        <f>Tableau33[[#This Row],[Colonne7]]</f>
        <v>1.7</v>
      </c>
      <c r="I238" s="16">
        <f>Tableau33[[#This Row],[Colonne8]]</f>
        <v>20</v>
      </c>
      <c r="J238" s="17">
        <f>Tableau33[[#This Row],[Colonne9]]</f>
        <v>2.04</v>
      </c>
      <c r="K238" s="30">
        <f t="shared" si="12"/>
        <v>0</v>
      </c>
    </row>
    <row r="239" spans="1:11" x14ac:dyDescent="0.2">
      <c r="A239" s="3"/>
      <c r="B239" s="9">
        <f>Tableau33[[#This Row],[Colonne1]]</f>
        <v>31335</v>
      </c>
      <c r="C239" s="57" t="str">
        <f>Tableau33[[#This Row],[Colonne2]]</f>
        <v>brosse à dents nylon médium-soft junior</v>
      </c>
      <c r="D239" s="16">
        <f>Tableau33[[#This Row],[Colonne3]]</f>
        <v>1</v>
      </c>
      <c r="E239" s="16" t="str">
        <f>Tableau33[[#This Row],[Colonne4]]</f>
        <v>Pièce</v>
      </c>
      <c r="F239" s="16">
        <f>Tableau33[[#This Row],[Colonne5]]</f>
        <v>6</v>
      </c>
      <c r="G239" s="37"/>
      <c r="H239" s="17">
        <f>Tableau33[[#This Row],[Colonne7]]</f>
        <v>1.04</v>
      </c>
      <c r="I239" s="16">
        <f>Tableau33[[#This Row],[Colonne8]]</f>
        <v>20</v>
      </c>
      <c r="J239" s="17">
        <f>Tableau33[[#This Row],[Colonne9]]</f>
        <v>1.25</v>
      </c>
      <c r="K239" s="30">
        <f t="shared" si="12"/>
        <v>0</v>
      </c>
    </row>
    <row r="240" spans="1:11" x14ac:dyDescent="0.2">
      <c r="A240" s="3"/>
      <c r="B240" s="9">
        <f>Tableau33[[#This Row],[Colonne1]]</f>
        <v>31449</v>
      </c>
      <c r="C240" s="57" t="str">
        <f>Tableau33[[#This Row],[Colonne2]]</f>
        <v>brosse à dents nylon médium-soft junior - Recharge</v>
      </c>
      <c r="D240" s="16">
        <f>Tableau33[[#This Row],[Colonne3]]</f>
        <v>1</v>
      </c>
      <c r="E240" s="16" t="str">
        <f>Tableau33[[#This Row],[Colonne4]]</f>
        <v>Pièce</v>
      </c>
      <c r="F240" s="16">
        <f>Tableau33[[#This Row],[Colonne5]]</f>
        <v>6</v>
      </c>
      <c r="G240" s="37"/>
      <c r="H240" s="17">
        <f>Tableau33[[#This Row],[Colonne7]]</f>
        <v>1.42</v>
      </c>
      <c r="I240" s="16">
        <f>Tableau33[[#This Row],[Colonne8]]</f>
        <v>20</v>
      </c>
      <c r="J240" s="17">
        <f>Tableau33[[#This Row],[Colonne9]]</f>
        <v>1.7</v>
      </c>
      <c r="K240" s="30">
        <f t="shared" si="12"/>
        <v>0</v>
      </c>
    </row>
    <row r="241" spans="1:11" x14ac:dyDescent="0.2">
      <c r="A241" s="3"/>
      <c r="B241" s="9">
        <f>Tableau33[[#This Row],[Colonne1]]</f>
        <v>29003</v>
      </c>
      <c r="C241" s="57" t="str">
        <f>Tableau33[[#This Row],[Colonne2]]</f>
        <v>brosse à dents nylon mi-dure</v>
      </c>
      <c r="D241" s="16">
        <f>Tableau33[[#This Row],[Colonne3]]</f>
        <v>1</v>
      </c>
      <c r="E241" s="16" t="str">
        <f>Tableau33[[#This Row],[Colonne4]]</f>
        <v>Pièce</v>
      </c>
      <c r="F241" s="16">
        <f>Tableau33[[#This Row],[Colonne5]]</f>
        <v>6</v>
      </c>
      <c r="G241" s="37"/>
      <c r="H241" s="17">
        <f>Tableau33[[#This Row],[Colonne7]]</f>
        <v>1.17</v>
      </c>
      <c r="I241" s="16">
        <f>Tableau33[[#This Row],[Colonne8]]</f>
        <v>20</v>
      </c>
      <c r="J241" s="17">
        <f>Tableau33[[#This Row],[Colonne9]]</f>
        <v>1.4</v>
      </c>
      <c r="K241" s="30">
        <f t="shared" si="12"/>
        <v>0</v>
      </c>
    </row>
    <row r="242" spans="1:11" x14ac:dyDescent="0.2">
      <c r="A242" s="3"/>
      <c r="B242" s="9">
        <f>Tableau33[[#This Row],[Colonne1]]</f>
        <v>29009</v>
      </c>
      <c r="C242" s="57" t="str">
        <f>Tableau33[[#This Row],[Colonne2]]</f>
        <v>brosse à dents nylon mi-dure - Recharge</v>
      </c>
      <c r="D242" s="16">
        <f>Tableau33[[#This Row],[Colonne3]]</f>
        <v>1</v>
      </c>
      <c r="E242" s="16" t="str">
        <f>Tableau33[[#This Row],[Colonne4]]</f>
        <v>Pièce</v>
      </c>
      <c r="F242" s="16">
        <f>Tableau33[[#This Row],[Colonne5]]</f>
        <v>6</v>
      </c>
      <c r="G242" s="37"/>
      <c r="H242" s="17">
        <f>Tableau33[[#This Row],[Colonne7]]</f>
        <v>1.5</v>
      </c>
      <c r="I242" s="16">
        <f>Tableau33[[#This Row],[Colonne8]]</f>
        <v>20</v>
      </c>
      <c r="J242" s="17">
        <f>Tableau33[[#This Row],[Colonne9]]</f>
        <v>1.8</v>
      </c>
      <c r="K242" s="30">
        <f t="shared" si="12"/>
        <v>0</v>
      </c>
    </row>
    <row r="243" spans="1:11" x14ac:dyDescent="0.2">
      <c r="A243" s="3"/>
      <c r="B243" s="9">
        <f>Tableau33[[#This Row],[Colonne1]]</f>
        <v>29005</v>
      </c>
      <c r="C243" s="57" t="str">
        <f>Tableau33[[#This Row],[Colonne2]]</f>
        <v>brosse à dents nylon souple</v>
      </c>
      <c r="D243" s="16">
        <f>Tableau33[[#This Row],[Colonne3]]</f>
        <v>1</v>
      </c>
      <c r="E243" s="16" t="str">
        <f>Tableau33[[#This Row],[Colonne4]]</f>
        <v>Pièce</v>
      </c>
      <c r="F243" s="16">
        <f>Tableau33[[#This Row],[Colonne5]]</f>
        <v>6</v>
      </c>
      <c r="G243" s="37"/>
      <c r="H243" s="17">
        <f>Tableau33[[#This Row],[Colonne7]]</f>
        <v>1.17</v>
      </c>
      <c r="I243" s="16">
        <f>Tableau33[[#This Row],[Colonne8]]</f>
        <v>20</v>
      </c>
      <c r="J243" s="17">
        <f>Tableau33[[#This Row],[Colonne9]]</f>
        <v>1.4</v>
      </c>
      <c r="K243" s="30">
        <f t="shared" si="12"/>
        <v>0</v>
      </c>
    </row>
    <row r="244" spans="1:11" x14ac:dyDescent="0.2">
      <c r="A244" s="3"/>
      <c r="B244" s="9">
        <f>Tableau33[[#This Row],[Colonne1]]</f>
        <v>29010</v>
      </c>
      <c r="C244" s="57" t="str">
        <f>Tableau33[[#This Row],[Colonne2]]</f>
        <v>brosse à dents nylon souple - Recharge</v>
      </c>
      <c r="D244" s="16">
        <f>Tableau33[[#This Row],[Colonne3]]</f>
        <v>1</v>
      </c>
      <c r="E244" s="16" t="str">
        <f>Tableau33[[#This Row],[Colonne4]]</f>
        <v>Pièce</v>
      </c>
      <c r="F244" s="16">
        <f>Tableau33[[#This Row],[Colonne5]]</f>
        <v>6</v>
      </c>
      <c r="G244" s="37"/>
      <c r="H244" s="17">
        <f>Tableau33[[#This Row],[Colonne7]]</f>
        <v>1.5</v>
      </c>
      <c r="I244" s="16">
        <f>Tableau33[[#This Row],[Colonne8]]</f>
        <v>20</v>
      </c>
      <c r="J244" s="17">
        <f>Tableau33[[#This Row],[Colonne9]]</f>
        <v>1.8</v>
      </c>
      <c r="K244" s="30">
        <f t="shared" si="12"/>
        <v>0</v>
      </c>
    </row>
    <row r="245" spans="1:11" x14ac:dyDescent="0.2">
      <c r="A245" s="3"/>
      <c r="B245" s="4"/>
      <c r="C245" s="56"/>
      <c r="D245" s="25">
        <f>Tableau33[[#This Row],[Colonne3]]</f>
        <v>0</v>
      </c>
      <c r="G245" s="39"/>
      <c r="H245" s="26"/>
      <c r="J245" s="27" t="s">
        <v>13</v>
      </c>
      <c r="K245" s="26">
        <f>SUM(K226:K243)</f>
        <v>0</v>
      </c>
    </row>
    <row r="246" spans="1:11" x14ac:dyDescent="0.2">
      <c r="A246" s="3"/>
      <c r="B246" s="23" t="s">
        <v>222</v>
      </c>
      <c r="C246" s="56"/>
      <c r="D246" s="25">
        <f>Tableau33[[#This Row],[Colonne3]]</f>
        <v>0</v>
      </c>
      <c r="G246" s="39"/>
      <c r="H246" s="26"/>
      <c r="J246" s="26"/>
      <c r="K246" s="26"/>
    </row>
    <row r="247" spans="1:11" x14ac:dyDescent="0.2">
      <c r="A247" s="3"/>
      <c r="B247" s="9">
        <f>Tableau33[[#This Row],[Colonne1]]</f>
        <v>30094</v>
      </c>
      <c r="C247" s="57" t="str">
        <f>Tableau33[[#This Row],[Colonne2]]</f>
        <v>Rouleaux papier toilette éco naturel</v>
      </c>
      <c r="D247" s="16">
        <f>Tableau33[[#This Row],[Colonne3]]</f>
        <v>12</v>
      </c>
      <c r="E247" s="16" t="str">
        <f>Tableau33[[#This Row],[Colonne4]]</f>
        <v>Roul.</v>
      </c>
      <c r="F247" s="16">
        <f>Tableau33[[#This Row],[Colonne5]]</f>
        <v>8</v>
      </c>
      <c r="G247" s="37"/>
      <c r="H247" s="17">
        <f>Tableau33[[#This Row],[Colonne7]]</f>
        <v>2.17</v>
      </c>
      <c r="I247" s="16">
        <f>Tableau33[[#This Row],[Colonne8]]</f>
        <v>20</v>
      </c>
      <c r="J247" s="17">
        <f>Tableau33[[#This Row],[Colonne9]]</f>
        <v>2.6</v>
      </c>
      <c r="K247" s="30">
        <f>G247*J247</f>
        <v>0</v>
      </c>
    </row>
    <row r="248" spans="1:11" x14ac:dyDescent="0.2">
      <c r="A248" s="3"/>
      <c r="B248" s="9">
        <f>Tableau33[[#This Row],[Colonne1]]</f>
        <v>28483</v>
      </c>
      <c r="C248" s="57" t="str">
        <f>Tableau33[[#This Row],[Colonne2]]</f>
        <v>rouleaux papier essuie-tout</v>
      </c>
      <c r="D248" s="16">
        <f>Tableau33[[#This Row],[Colonne3]]</f>
        <v>2</v>
      </c>
      <c r="E248" s="16" t="str">
        <f>Tableau33[[#This Row],[Colonne4]]</f>
        <v>Roul.</v>
      </c>
      <c r="F248" s="16">
        <f>Tableau33[[#This Row],[Colonne5]]</f>
        <v>12</v>
      </c>
      <c r="G248" s="37"/>
      <c r="H248" s="17">
        <f>Tableau33[[#This Row],[Colonne7]]</f>
        <v>0.72</v>
      </c>
      <c r="I248" s="16">
        <f>Tableau33[[#This Row],[Colonne8]]</f>
        <v>20</v>
      </c>
      <c r="J248" s="17">
        <f>Tableau33[[#This Row],[Colonne9]]</f>
        <v>0.86</v>
      </c>
      <c r="K248" s="30">
        <f>G248*J248</f>
        <v>0</v>
      </c>
    </row>
    <row r="249" spans="1:11" x14ac:dyDescent="0.2">
      <c r="A249" s="3"/>
      <c r="B249" s="4"/>
      <c r="C249" s="56"/>
      <c r="D249" s="25">
        <f>Tableau33[[#This Row],[Colonne3]]</f>
        <v>0</v>
      </c>
      <c r="G249" s="39"/>
      <c r="H249" s="26"/>
      <c r="J249" s="27" t="s">
        <v>13</v>
      </c>
      <c r="K249" s="26">
        <f>SUM(K247:K248)</f>
        <v>0</v>
      </c>
    </row>
    <row r="250" spans="1:11" x14ac:dyDescent="0.2">
      <c r="A250" s="3"/>
      <c r="B250" s="23" t="s">
        <v>226</v>
      </c>
      <c r="C250" s="56"/>
      <c r="D250" s="25">
        <f>Tableau33[[#This Row],[Colonne3]]</f>
        <v>0</v>
      </c>
      <c r="G250" s="39"/>
      <c r="H250" s="26"/>
      <c r="J250" s="26"/>
      <c r="K250" s="26"/>
    </row>
    <row r="251" spans="1:11" x14ac:dyDescent="0.2">
      <c r="A251" s="3"/>
      <c r="B251" s="9">
        <f>Tableau33[[#This Row],[Colonne1]]</f>
        <v>33254</v>
      </c>
      <c r="C251" s="57" t="str">
        <f>Tableau33[[#This Row],[Colonne2]]</f>
        <v>Lessive liquide délicate</v>
      </c>
      <c r="D251" s="16">
        <f>Tableau33[[#This Row],[Colonne3]]</f>
        <v>5</v>
      </c>
      <c r="E251" s="16" t="str">
        <f>Tableau33[[#This Row],[Colonne4]]</f>
        <v>l</v>
      </c>
      <c r="F251" s="16">
        <f>Tableau33[[#This Row],[Colonne5]]</f>
        <v>4</v>
      </c>
      <c r="G251" s="37"/>
      <c r="H251" s="17">
        <f>Tableau33[[#This Row],[Colonne7]]</f>
        <v>14.86</v>
      </c>
      <c r="I251" s="16">
        <f>Tableau33[[#This Row],[Colonne8]]</f>
        <v>20</v>
      </c>
      <c r="J251" s="17">
        <f>Tableau33[[#This Row],[Colonne9]]</f>
        <v>17.829999999999998</v>
      </c>
      <c r="K251" s="30">
        <f t="shared" ref="K251:K263" si="13">G251*J251</f>
        <v>0</v>
      </c>
    </row>
    <row r="252" spans="1:11" x14ac:dyDescent="0.2">
      <c r="A252" s="3"/>
      <c r="B252" s="9">
        <f>Tableau33[[#This Row],[Colonne1]]</f>
        <v>31272</v>
      </c>
      <c r="C252" s="57" t="str">
        <f>Tableau33[[#This Row],[Colonne2]]</f>
        <v>Lessive poudre universelle</v>
      </c>
      <c r="D252" s="16">
        <f>Tableau33[[#This Row],[Colonne3]]</f>
        <v>3</v>
      </c>
      <c r="E252" s="16" t="str">
        <f>Tableau33[[#This Row],[Colonne4]]</f>
        <v>kg</v>
      </c>
      <c r="F252" s="16">
        <f>Tableau33[[#This Row],[Colonne5]]</f>
        <v>3</v>
      </c>
      <c r="G252" s="37"/>
      <c r="H252" s="17">
        <f>Tableau33[[#This Row],[Colonne7]]</f>
        <v>15.78</v>
      </c>
      <c r="I252" s="16">
        <f>Tableau33[[#This Row],[Colonne8]]</f>
        <v>20</v>
      </c>
      <c r="J252" s="17">
        <f>Tableau33[[#This Row],[Colonne9]]</f>
        <v>18.940000000000001</v>
      </c>
      <c r="K252" s="30">
        <f t="shared" si="13"/>
        <v>0</v>
      </c>
    </row>
    <row r="253" spans="1:11" x14ac:dyDescent="0.2">
      <c r="A253" s="3"/>
      <c r="B253" s="9">
        <f>Tableau33[[#This Row],[Colonne1]]</f>
        <v>33256</v>
      </c>
      <c r="C253" s="57" t="str">
        <f>Tableau33[[#This Row],[Colonne2]]</f>
        <v>Lessive liquide</v>
      </c>
      <c r="D253" s="16">
        <f>Tableau33[[#This Row],[Colonne3]]</f>
        <v>5</v>
      </c>
      <c r="E253" s="16" t="str">
        <f>Tableau33[[#This Row],[Colonne4]]</f>
        <v>l</v>
      </c>
      <c r="F253" s="16">
        <f>Tableau33[[#This Row],[Colonne5]]</f>
        <v>4</v>
      </c>
      <c r="G253" s="37"/>
      <c r="H253" s="17">
        <f>Tableau33[[#This Row],[Colonne7]]</f>
        <v>15.89</v>
      </c>
      <c r="I253" s="16">
        <f>Tableau33[[#This Row],[Colonne8]]</f>
        <v>20</v>
      </c>
      <c r="J253" s="17">
        <f>Tableau33[[#This Row],[Colonne9]]</f>
        <v>19.07</v>
      </c>
      <c r="K253" s="30">
        <f t="shared" si="13"/>
        <v>0</v>
      </c>
    </row>
    <row r="254" spans="1:11" x14ac:dyDescent="0.2">
      <c r="A254" s="3"/>
      <c r="B254" s="9">
        <f>Tableau33[[#This Row],[Colonne1]]</f>
        <v>20078</v>
      </c>
      <c r="C254" s="57" t="str">
        <f>Tableau33[[#This Row],[Colonne2]]</f>
        <v>Lessive poudre comp'active</v>
      </c>
      <c r="D254" s="16">
        <f>Tableau33[[#This Row],[Colonne3]]</f>
        <v>4</v>
      </c>
      <c r="E254" s="16" t="str">
        <f>Tableau33[[#This Row],[Colonne4]]</f>
        <v>kg</v>
      </c>
      <c r="F254" s="16">
        <f>Tableau33[[#This Row],[Colonne5]]</f>
        <v>4</v>
      </c>
      <c r="G254" s="37"/>
      <c r="H254" s="17">
        <f>Tableau33[[#This Row],[Colonne7]]</f>
        <v>15.97</v>
      </c>
      <c r="I254" s="16">
        <f>Tableau33[[#This Row],[Colonne8]]</f>
        <v>20</v>
      </c>
      <c r="J254" s="17">
        <f>Tableau33[[#This Row],[Colonne9]]</f>
        <v>19.16</v>
      </c>
      <c r="K254" s="30">
        <f t="shared" si="13"/>
        <v>0</v>
      </c>
    </row>
    <row r="255" spans="1:11" x14ac:dyDescent="0.2">
      <c r="A255" s="3"/>
      <c r="B255" s="9">
        <f>Tableau33[[#This Row],[Colonne1]]</f>
        <v>34501</v>
      </c>
      <c r="C255" s="57" t="str">
        <f>Tableau33[[#This Row],[Colonne2]]</f>
        <v>Blanchissant oxygéné</v>
      </c>
      <c r="D255" s="16">
        <f>Tableau33[[#This Row],[Colonne3]]</f>
        <v>400</v>
      </c>
      <c r="E255" s="16" t="str">
        <f>Tableau33[[#This Row],[Colonne4]]</f>
        <v>g</v>
      </c>
      <c r="F255" s="16">
        <f>Tableau33[[#This Row],[Colonne5]]</f>
        <v>6</v>
      </c>
      <c r="G255" s="37"/>
      <c r="H255" s="17">
        <f>Tableau33[[#This Row],[Colonne7]]</f>
        <v>2.19</v>
      </c>
      <c r="I255" s="16">
        <f>Tableau33[[#This Row],[Colonne8]]</f>
        <v>20</v>
      </c>
      <c r="J255" s="17">
        <f>Tableau33[[#This Row],[Colonne9]]</f>
        <v>2.63</v>
      </c>
      <c r="K255" s="30">
        <f t="shared" si="13"/>
        <v>0</v>
      </c>
    </row>
    <row r="256" spans="1:11" x14ac:dyDescent="0.2">
      <c r="A256" s="3"/>
      <c r="B256" s="9">
        <f>Tableau33[[#This Row],[Colonne1]]</f>
        <v>33243</v>
      </c>
      <c r="C256" s="57" t="str">
        <f>Tableau33[[#This Row],[Colonne2]]</f>
        <v>Liquide vaisselle citron</v>
      </c>
      <c r="D256" s="16">
        <f>Tableau33[[#This Row],[Colonne3]]</f>
        <v>5</v>
      </c>
      <c r="E256" s="16" t="str">
        <f>Tableau33[[#This Row],[Colonne4]]</f>
        <v>l</v>
      </c>
      <c r="F256" s="16">
        <f>Tableau33[[#This Row],[Colonne5]]</f>
        <v>4</v>
      </c>
      <c r="G256" s="37"/>
      <c r="H256" s="17">
        <f>Tableau33[[#This Row],[Colonne7]]</f>
        <v>10.72</v>
      </c>
      <c r="I256" s="16">
        <f>Tableau33[[#This Row],[Colonne8]]</f>
        <v>20</v>
      </c>
      <c r="J256" s="17">
        <f>Tableau33[[#This Row],[Colonne9]]</f>
        <v>12.86</v>
      </c>
      <c r="K256" s="30">
        <f t="shared" si="13"/>
        <v>0</v>
      </c>
    </row>
    <row r="257" spans="1:11" x14ac:dyDescent="0.2">
      <c r="A257" s="3"/>
      <c r="B257" s="9">
        <f>Tableau33[[#This Row],[Colonne1]]</f>
        <v>33209</v>
      </c>
      <c r="C257" s="57" t="str">
        <f>Tableau33[[#This Row],[Colonne2]]</f>
        <v>Liquide vaisselle citron- aloé véra recharge</v>
      </c>
      <c r="D257" s="16">
        <f>Tableau33[[#This Row],[Colonne3]]</f>
        <v>15</v>
      </c>
      <c r="E257" s="16" t="str">
        <f>Tableau33[[#This Row],[Colonne4]]</f>
        <v>l</v>
      </c>
      <c r="F257" s="16">
        <f>Tableau33[[#This Row],[Colonne5]]</f>
        <v>1</v>
      </c>
      <c r="G257" s="37"/>
      <c r="H257" s="17">
        <f>Tableau33[[#This Row],[Colonne7]]</f>
        <v>29.85</v>
      </c>
      <c r="I257" s="16">
        <f>Tableau33[[#This Row],[Colonne8]]</f>
        <v>20</v>
      </c>
      <c r="J257" s="17">
        <f>Tableau33[[#This Row],[Colonne9]]</f>
        <v>35.82</v>
      </c>
      <c r="K257" s="30">
        <f t="shared" si="13"/>
        <v>0</v>
      </c>
    </row>
    <row r="258" spans="1:11" x14ac:dyDescent="0.2">
      <c r="A258" s="3"/>
      <c r="B258" s="9">
        <f>Tableau33[[#This Row],[Colonne1]]</f>
        <v>31521</v>
      </c>
      <c r="C258" s="57" t="str">
        <f>Tableau33[[#This Row],[Colonne2]]</f>
        <v>Robinet pour liquide vaisselle 15L</v>
      </c>
      <c r="D258" s="16">
        <f>Tableau33[[#This Row],[Colonne3]]</f>
        <v>1</v>
      </c>
      <c r="E258" s="16" t="str">
        <f>Tableau33[[#This Row],[Colonne4]]</f>
        <v>pièce</v>
      </c>
      <c r="F258" s="16">
        <f>Tableau33[[#This Row],[Colonne5]]</f>
        <v>1</v>
      </c>
      <c r="G258" s="37"/>
      <c r="H258" s="17">
        <f>Tableau33[[#This Row],[Colonne7]]</f>
        <v>0</v>
      </c>
      <c r="I258" s="16">
        <f>Tableau33[[#This Row],[Colonne8]]</f>
        <v>20</v>
      </c>
      <c r="J258" s="17">
        <f>Tableau33[[#This Row],[Colonne9]]</f>
        <v>0</v>
      </c>
      <c r="K258" s="30">
        <f t="shared" si="13"/>
        <v>0</v>
      </c>
    </row>
    <row r="259" spans="1:11" x14ac:dyDescent="0.2">
      <c r="A259" s="3"/>
      <c r="B259" s="9">
        <f>Tableau33[[#This Row],[Colonne1]]</f>
        <v>32313</v>
      </c>
      <c r="C259" s="57" t="str">
        <f>Tableau33[[#This Row],[Colonne2]]</f>
        <v>Sacs poubelles 30 L ( liens coulissants)</v>
      </c>
      <c r="D259" s="16">
        <f>Tableau33[[#This Row],[Colonne3]]</f>
        <v>15</v>
      </c>
      <c r="E259" s="16" t="str">
        <f>Tableau33[[#This Row],[Colonne4]]</f>
        <v>sacs</v>
      </c>
      <c r="F259" s="16">
        <f>Tableau33[[#This Row],[Colonne5]]</f>
        <v>16</v>
      </c>
      <c r="G259" s="37"/>
      <c r="H259" s="17">
        <f>Tableau33[[#This Row],[Colonne7]]</f>
        <v>4.1900000000000004</v>
      </c>
      <c r="I259" s="16">
        <f>Tableau33[[#This Row],[Colonne8]]</f>
        <v>20</v>
      </c>
      <c r="J259" s="17">
        <f>Tableau33[[#This Row],[Colonne9]]</f>
        <v>5.03</v>
      </c>
      <c r="K259" s="30">
        <f t="shared" si="13"/>
        <v>0</v>
      </c>
    </row>
    <row r="260" spans="1:11" x14ac:dyDescent="0.2">
      <c r="A260" s="3"/>
      <c r="B260" s="9">
        <f>Tableau33[[#This Row],[Colonne1]]</f>
        <v>27422</v>
      </c>
      <c r="C260" s="57" t="str">
        <f>Tableau33[[#This Row],[Colonne2]]</f>
        <v>Bicarbonate de soude (code mini)</v>
      </c>
      <c r="D260" s="16">
        <f>Tableau33[[#This Row],[Colonne3]]</f>
        <v>1</v>
      </c>
      <c r="E260" s="16" t="str">
        <f>Tableau33[[#This Row],[Colonne4]]</f>
        <v>kg</v>
      </c>
      <c r="F260" s="16">
        <f>Tableau33[[#This Row],[Colonne5]]</f>
        <v>3</v>
      </c>
      <c r="G260" s="37"/>
      <c r="H260" s="17">
        <f>Tableau33[[#This Row],[Colonne7]]</f>
        <v>6.27</v>
      </c>
      <c r="I260" s="16">
        <f>Tableau33[[#This Row],[Colonne8]]</f>
        <v>20</v>
      </c>
      <c r="J260" s="17">
        <f>Tableau33[[#This Row],[Colonne9]]</f>
        <v>7.52</v>
      </c>
      <c r="K260" s="30">
        <f t="shared" si="13"/>
        <v>0</v>
      </c>
    </row>
    <row r="261" spans="1:11" x14ac:dyDescent="0.2">
      <c r="A261" s="3"/>
      <c r="B261" s="9">
        <f>Tableau33[[#This Row],[Colonne1]]</f>
        <v>27422</v>
      </c>
      <c r="C261" s="57" t="str">
        <f>Tableau33[[#This Row],[Colonne2]]</f>
        <v>Bicarbonate de soude</v>
      </c>
      <c r="D261" s="16">
        <f>Tableau33[[#This Row],[Colonne3]]</f>
        <v>1</v>
      </c>
      <c r="E261" s="16" t="str">
        <f>Tableau33[[#This Row],[Colonne4]]</f>
        <v>kg</v>
      </c>
      <c r="F261" s="16">
        <f>Tableau33[[#This Row],[Colonne5]]</f>
        <v>24</v>
      </c>
      <c r="G261" s="37"/>
      <c r="H261" s="17">
        <f>Tableau33[[#This Row],[Colonne7]]</f>
        <v>5.7</v>
      </c>
      <c r="I261" s="16">
        <f>Tableau33[[#This Row],[Colonne8]]</f>
        <v>20</v>
      </c>
      <c r="J261" s="17">
        <f>Tableau33[[#This Row],[Colonne9]]</f>
        <v>6.84</v>
      </c>
      <c r="K261" s="30">
        <f t="shared" si="13"/>
        <v>0</v>
      </c>
    </row>
    <row r="262" spans="1:11" x14ac:dyDescent="0.2">
      <c r="A262" s="3"/>
      <c r="B262" s="9">
        <f>Tableau33[[#This Row],[Colonne1]]</f>
        <v>31245</v>
      </c>
      <c r="C262" s="57" t="str">
        <f>Tableau33[[#This Row],[Colonne2]]</f>
        <v>Vinaigre d'alcool blanc</v>
      </c>
      <c r="D262" s="16">
        <f>Tableau33[[#This Row],[Colonne3]]</f>
        <v>1</v>
      </c>
      <c r="E262" s="16" t="str">
        <f>Tableau33[[#This Row],[Colonne4]]</f>
        <v>l</v>
      </c>
      <c r="F262" s="16">
        <f>Tableau33[[#This Row],[Colonne5]]</f>
        <v>12</v>
      </c>
      <c r="G262" s="37"/>
      <c r="H262" s="17">
        <f>Tableau33[[#This Row],[Colonne7]]</f>
        <v>1.27</v>
      </c>
      <c r="I262" s="16">
        <f>Tableau33[[#This Row],[Colonne8]]</f>
        <v>20</v>
      </c>
      <c r="J262" s="17">
        <f>Tableau33[[#This Row],[Colonne9]]</f>
        <v>1.52</v>
      </c>
      <c r="K262" s="30">
        <f t="shared" si="13"/>
        <v>0</v>
      </c>
    </row>
    <row r="263" spans="1:11" x14ac:dyDescent="0.2">
      <c r="A263" s="3"/>
      <c r="B263" s="9">
        <f>Tableau33[[#This Row],[Colonne1]]</f>
        <v>33247</v>
      </c>
      <c r="C263" s="57" t="str">
        <f>Tableau33[[#This Row],[Colonne2]]</f>
        <v>Tablettes lave vaisselle (70 unités)</v>
      </c>
      <c r="D263" s="16">
        <f>Tableau33[[#This Row],[Colonne3]]</f>
        <v>1.4</v>
      </c>
      <c r="E263" s="16" t="str">
        <f>Tableau33[[#This Row],[Colonne4]]</f>
        <v>kg</v>
      </c>
      <c r="F263" s="16">
        <f>Tableau33[[#This Row],[Colonne5]]</f>
        <v>5</v>
      </c>
      <c r="G263" s="37"/>
      <c r="H263" s="17">
        <f>Tableau33[[#This Row],[Colonne7]]</f>
        <v>9.4499999999999993</v>
      </c>
      <c r="I263" s="16">
        <f>Tableau33[[#This Row],[Colonne8]]</f>
        <v>20</v>
      </c>
      <c r="J263" s="17">
        <f>Tableau33[[#This Row],[Colonne9]]</f>
        <v>11.34</v>
      </c>
      <c r="K263" s="30">
        <f t="shared" si="13"/>
        <v>0</v>
      </c>
    </row>
    <row r="264" spans="1:11" x14ac:dyDescent="0.2">
      <c r="A264" s="3"/>
      <c r="B264" s="4"/>
      <c r="C264" s="56"/>
      <c r="D264" s="25">
        <f>Tableau33[[#This Row],[Colonne3]]</f>
        <v>0</v>
      </c>
      <c r="G264" s="39"/>
      <c r="H264" s="26"/>
      <c r="J264" s="27" t="s">
        <v>13</v>
      </c>
      <c r="K264" s="26">
        <f>SUM(K251:K263)</f>
        <v>0</v>
      </c>
    </row>
    <row r="265" spans="1:11" x14ac:dyDescent="0.2">
      <c r="A265" s="3"/>
      <c r="B265" s="23" t="s">
        <v>243</v>
      </c>
      <c r="C265" s="56"/>
      <c r="D265" s="25">
        <f>Tableau33[[#This Row],[Colonne3]]</f>
        <v>0</v>
      </c>
      <c r="G265" s="39"/>
      <c r="H265" s="26"/>
      <c r="J265" s="26"/>
      <c r="K265" s="26"/>
    </row>
    <row r="266" spans="1:11" x14ac:dyDescent="0.2">
      <c r="A266" s="3"/>
      <c r="B266" s="9">
        <f>Tableau33[[#This Row],[Colonne1]]</f>
        <v>1</v>
      </c>
      <c r="C266" s="57" t="str">
        <f>Tableau33[[#This Row],[Colonne2]]</f>
        <v>Campanelle</v>
      </c>
      <c r="D266" s="16">
        <f>Tableau33[[#This Row],[Colonne3]]</f>
        <v>5</v>
      </c>
      <c r="E266" s="16" t="str">
        <f>Tableau33[[#This Row],[Colonne4]]</f>
        <v>kg</v>
      </c>
      <c r="F266" s="16">
        <f>Tableau33[[#This Row],[Colonne5]]</f>
        <v>1</v>
      </c>
      <c r="G266" s="37"/>
      <c r="H266" s="17">
        <f>Tableau33[[#This Row],[Colonne7]]</f>
        <v>0</v>
      </c>
      <c r="I266" s="16">
        <f>Tableau33[[#This Row],[Colonne8]]</f>
        <v>0</v>
      </c>
      <c r="J266" s="17">
        <f>Tableau33[[#This Row],[Colonne9]]</f>
        <v>24</v>
      </c>
      <c r="K266" s="30">
        <f>G266*J266</f>
        <v>0</v>
      </c>
    </row>
    <row r="267" spans="1:11" x14ac:dyDescent="0.2">
      <c r="A267" s="3"/>
      <c r="B267" s="9">
        <f>Tableau33[[#This Row],[Colonne1]]</f>
        <v>2</v>
      </c>
      <c r="C267" s="57" t="str">
        <f>Tableau33[[#This Row],[Colonne2]]</f>
        <v>Penne rigate</v>
      </c>
      <c r="D267" s="16">
        <f>Tableau33[[#This Row],[Colonne3]]</f>
        <v>5</v>
      </c>
      <c r="E267" s="16" t="str">
        <f>Tableau33[[#This Row],[Colonne4]]</f>
        <v>kg</v>
      </c>
      <c r="F267" s="16">
        <f>Tableau33[[#This Row],[Colonne5]]</f>
        <v>1</v>
      </c>
      <c r="G267" s="37"/>
      <c r="H267" s="17">
        <f>Tableau33[[#This Row],[Colonne7]]</f>
        <v>0</v>
      </c>
      <c r="I267" s="16">
        <f>Tableau33[[#This Row],[Colonne8]]</f>
        <v>0</v>
      </c>
      <c r="J267" s="17">
        <f>Tableau33[[#This Row],[Colonne9]]</f>
        <v>24</v>
      </c>
      <c r="K267" s="30">
        <f>G267*J267</f>
        <v>0</v>
      </c>
    </row>
    <row r="268" spans="1:11" x14ac:dyDescent="0.2">
      <c r="A268" s="3"/>
      <c r="B268" s="9">
        <f>Tableau33[[#This Row],[Colonne1]]</f>
        <v>3</v>
      </c>
      <c r="C268" s="57" t="str">
        <f>Tableau33[[#This Row],[Colonne2]]</f>
        <v>Tortillon</v>
      </c>
      <c r="D268" s="16">
        <f>Tableau33[[#This Row],[Colonne3]]</f>
        <v>5</v>
      </c>
      <c r="E268" s="16" t="str">
        <f>Tableau33[[#This Row],[Colonne4]]</f>
        <v>kg</v>
      </c>
      <c r="F268" s="16">
        <f>Tableau33[[#This Row],[Colonne5]]</f>
        <v>1</v>
      </c>
      <c r="G268" s="37"/>
      <c r="H268" s="17">
        <f>Tableau33[[#This Row],[Colonne7]]</f>
        <v>0</v>
      </c>
      <c r="I268" s="16">
        <f>Tableau33[[#This Row],[Colonne8]]</f>
        <v>0</v>
      </c>
      <c r="J268" s="17">
        <f>Tableau33[[#This Row],[Colonne9]]</f>
        <v>24</v>
      </c>
      <c r="K268" s="30">
        <f>G268*J268</f>
        <v>0</v>
      </c>
    </row>
    <row r="269" spans="1:11" x14ac:dyDescent="0.2">
      <c r="A269" s="3"/>
      <c r="B269" s="9">
        <f>Tableau33[[#This Row],[Colonne1]]</f>
        <v>4</v>
      </c>
      <c r="C269" s="57" t="str">
        <f>Tableau33[[#This Row],[Colonne2]]</f>
        <v>Torchiette</v>
      </c>
      <c r="D269" s="16">
        <f>Tableau33[[#This Row],[Colonne3]]</f>
        <v>5</v>
      </c>
      <c r="E269" s="16" t="str">
        <f>Tableau33[[#This Row],[Colonne4]]</f>
        <v>kg</v>
      </c>
      <c r="F269" s="16">
        <f>Tableau33[[#This Row],[Colonne5]]</f>
        <v>1</v>
      </c>
      <c r="G269" s="37"/>
      <c r="H269" s="17">
        <f>Tableau33[[#This Row],[Colonne7]]</f>
        <v>0</v>
      </c>
      <c r="I269" s="16">
        <f>Tableau33[[#This Row],[Colonne8]]</f>
        <v>0</v>
      </c>
      <c r="J269" s="17">
        <f>Tableau33[[#This Row],[Colonne9]]</f>
        <v>24</v>
      </c>
      <c r="K269" s="30">
        <f>G269*J269</f>
        <v>0</v>
      </c>
    </row>
    <row r="270" spans="1:11" x14ac:dyDescent="0.2">
      <c r="A270" s="3"/>
      <c r="B270" s="9">
        <f>Tableau33[[#This Row],[Colonne1]]</f>
        <v>5</v>
      </c>
      <c r="C270" s="57" t="str">
        <f>Tableau33[[#This Row],[Colonne2]]</f>
        <v>Torchiette la printanière</v>
      </c>
      <c r="D270" s="16">
        <f>Tableau33[[#This Row],[Colonne3]]</f>
        <v>5</v>
      </c>
      <c r="E270" s="16" t="str">
        <f>Tableau33[[#This Row],[Colonne4]]</f>
        <v>kg</v>
      </c>
      <c r="F270" s="16">
        <f>Tableau33[[#This Row],[Colonne5]]</f>
        <v>1</v>
      </c>
      <c r="G270" s="37"/>
      <c r="H270" s="17">
        <f>Tableau33[[#This Row],[Colonne7]]</f>
        <v>0</v>
      </c>
      <c r="I270" s="16">
        <f>Tableau33[[#This Row],[Colonne8]]</f>
        <v>0</v>
      </c>
      <c r="J270" s="17">
        <f>Tableau33[[#This Row],[Colonne9]]</f>
        <v>24</v>
      </c>
      <c r="K270" s="30">
        <f>G270*J270</f>
        <v>0</v>
      </c>
    </row>
    <row r="271" spans="1:11" x14ac:dyDescent="0.2">
      <c r="A271" s="3"/>
      <c r="B271" s="23"/>
      <c r="C271" s="56"/>
      <c r="D271" s="25">
        <f>Tableau33[[#This Row],[Colonne3]]</f>
        <v>0</v>
      </c>
      <c r="G271" s="39"/>
      <c r="H271" s="26"/>
      <c r="J271" s="27" t="s">
        <v>13</v>
      </c>
      <c r="K271" s="26">
        <f>SUM(K266:K270)</f>
        <v>0</v>
      </c>
    </row>
    <row r="272" spans="1:11" x14ac:dyDescent="0.2">
      <c r="A272" s="3"/>
      <c r="B272" s="23" t="s">
        <v>249</v>
      </c>
      <c r="C272" s="56"/>
      <c r="D272" s="25">
        <f>Tableau33[[#This Row],[Colonne3]]</f>
        <v>0</v>
      </c>
      <c r="G272" s="39"/>
      <c r="H272" s="26"/>
      <c r="J272" s="26"/>
      <c r="K272" s="26"/>
    </row>
    <row r="273" spans="1:11" x14ac:dyDescent="0.2">
      <c r="A273" s="3"/>
      <c r="B273" s="9">
        <f>Tableau33[[#This Row],[Colonne1]]</f>
        <v>6</v>
      </c>
      <c r="C273" s="57" t="str">
        <f>Tableau33[[#This Row],[Colonne2]]</f>
        <v>Torchiette printanière tomate/basilic</v>
      </c>
      <c r="D273" s="16">
        <f>Tableau33[[#This Row],[Colonne3]]</f>
        <v>5</v>
      </c>
      <c r="E273" s="16" t="str">
        <f>Tableau33[[#This Row],[Colonne4]]</f>
        <v>kg</v>
      </c>
      <c r="F273" s="16">
        <f>Tableau33[[#This Row],[Colonne5]]</f>
        <v>1</v>
      </c>
      <c r="G273" s="37"/>
      <c r="H273" s="17">
        <f>Tableau33[[#This Row],[Colonne7]]</f>
        <v>0</v>
      </c>
      <c r="I273" s="16">
        <f>Tableau33[[#This Row],[Colonne8]]</f>
        <v>0</v>
      </c>
      <c r="J273" s="17">
        <f>Tableau33[[#This Row],[Colonne9]]</f>
        <v>34</v>
      </c>
      <c r="K273" s="30">
        <f t="shared" ref="K273:K278" si="14">G273*J273</f>
        <v>0</v>
      </c>
    </row>
    <row r="274" spans="1:11" x14ac:dyDescent="0.2">
      <c r="A274" s="3"/>
      <c r="B274" s="9">
        <f>Tableau33[[#This Row],[Colonne1]]</f>
        <v>7</v>
      </c>
      <c r="C274" s="57" t="str">
        <f>Tableau33[[#This Row],[Colonne2]]</f>
        <v>Campanelle ail des ours</v>
      </c>
      <c r="D274" s="16">
        <f>Tableau33[[#This Row],[Colonne3]]</f>
        <v>5</v>
      </c>
      <c r="E274" s="16" t="str">
        <f>Tableau33[[#This Row],[Colonne4]]</f>
        <v>kg</v>
      </c>
      <c r="F274" s="16">
        <f>Tableau33[[#This Row],[Colonne5]]</f>
        <v>1</v>
      </c>
      <c r="G274" s="37"/>
      <c r="H274" s="17">
        <f>Tableau33[[#This Row],[Colonne7]]</f>
        <v>0</v>
      </c>
      <c r="I274" s="16">
        <f>Tableau33[[#This Row],[Colonne8]]</f>
        <v>0</v>
      </c>
      <c r="J274" s="17">
        <f>Tableau33[[#This Row],[Colonne9]]</f>
        <v>34</v>
      </c>
      <c r="K274" s="30">
        <f t="shared" si="14"/>
        <v>0</v>
      </c>
    </row>
    <row r="275" spans="1:11" x14ac:dyDescent="0.2">
      <c r="A275" s="3"/>
      <c r="B275" s="9">
        <f>Tableau33[[#This Row],[Colonne1]]</f>
        <v>8</v>
      </c>
      <c r="C275" s="57" t="str">
        <f>Tableau33[[#This Row],[Colonne2]]</f>
        <v>Tortillon aux lentilles blondes</v>
      </c>
      <c r="D275" s="16">
        <f>Tableau33[[#This Row],[Colonne3]]</f>
        <v>5</v>
      </c>
      <c r="E275" s="16" t="str">
        <f>Tableau33[[#This Row],[Colonne4]]</f>
        <v>kg</v>
      </c>
      <c r="F275" s="16">
        <f>Tableau33[[#This Row],[Colonne5]]</f>
        <v>1</v>
      </c>
      <c r="G275" s="37"/>
      <c r="H275" s="17">
        <f>Tableau33[[#This Row],[Colonne7]]</f>
        <v>0</v>
      </c>
      <c r="I275" s="16">
        <f>Tableau33[[#This Row],[Colonne8]]</f>
        <v>0</v>
      </c>
      <c r="J275" s="17">
        <f>Tableau33[[#This Row],[Colonne9]]</f>
        <v>30</v>
      </c>
      <c r="K275" s="30">
        <f t="shared" si="14"/>
        <v>0</v>
      </c>
    </row>
    <row r="276" spans="1:11" x14ac:dyDescent="0.2">
      <c r="A276" s="3"/>
      <c r="B276" s="9">
        <f>Tableau33[[#This Row],[Colonne1]]</f>
        <v>9</v>
      </c>
      <c r="C276" s="57" t="str">
        <f>Tableau33[[#This Row],[Colonne2]]</f>
        <v>Pâtes à potages</v>
      </c>
      <c r="D276" s="16">
        <f>Tableau33[[#This Row],[Colonne3]]</f>
        <v>5</v>
      </c>
      <c r="E276" s="16" t="str">
        <f>Tableau33[[#This Row],[Colonne4]]</f>
        <v>kg</v>
      </c>
      <c r="F276" s="16">
        <f>Tableau33[[#This Row],[Colonne5]]</f>
        <v>1</v>
      </c>
      <c r="G276" s="37"/>
      <c r="H276" s="17">
        <f>Tableau33[[#This Row],[Colonne7]]</f>
        <v>0</v>
      </c>
      <c r="I276" s="16">
        <f>Tableau33[[#This Row],[Colonne8]]</f>
        <v>0</v>
      </c>
      <c r="J276" s="17">
        <f>Tableau33[[#This Row],[Colonne9]]</f>
        <v>24</v>
      </c>
      <c r="K276" s="30">
        <f t="shared" si="14"/>
        <v>0</v>
      </c>
    </row>
    <row r="277" spans="1:11" x14ac:dyDescent="0.2">
      <c r="A277" s="3"/>
      <c r="B277" s="9">
        <f>Tableau33[[#This Row],[Colonne1]]</f>
        <v>10</v>
      </c>
      <c r="C277" s="57" t="str">
        <f>Tableau33[[#This Row],[Colonne2]]</f>
        <v>Tortillon petit épeautre</v>
      </c>
      <c r="D277" s="16">
        <f>Tableau33[[#This Row],[Colonne3]]</f>
        <v>5</v>
      </c>
      <c r="E277" s="16" t="str">
        <f>Tableau33[[#This Row],[Colonne4]]</f>
        <v>kg</v>
      </c>
      <c r="F277" s="16">
        <f>Tableau33[[#This Row],[Colonne5]]</f>
        <v>1</v>
      </c>
      <c r="G277" s="37"/>
      <c r="H277" s="17">
        <f>Tableau33[[#This Row],[Colonne7]]</f>
        <v>0</v>
      </c>
      <c r="I277" s="16">
        <f>Tableau33[[#This Row],[Colonne8]]</f>
        <v>0</v>
      </c>
      <c r="J277" s="17">
        <f>Tableau33[[#This Row],[Colonne9]]</f>
        <v>35</v>
      </c>
      <c r="K277" s="30">
        <f t="shared" si="14"/>
        <v>0</v>
      </c>
    </row>
    <row r="278" spans="1:11" x14ac:dyDescent="0.2">
      <c r="A278" s="3"/>
      <c r="B278" s="9">
        <f>Tableau33[[#This Row],[Colonne1]]</f>
        <v>11</v>
      </c>
      <c r="C278" s="57" t="str">
        <f>Tableau33[[#This Row],[Colonne2]]</f>
        <v>Lentille verte</v>
      </c>
      <c r="D278" s="16">
        <f>Tableau33[[#This Row],[Colonne3]]</f>
        <v>5</v>
      </c>
      <c r="E278" s="16" t="str">
        <f>Tableau33[[#This Row],[Colonne4]]</f>
        <v>kg</v>
      </c>
      <c r="F278" s="16">
        <f>Tableau33[[#This Row],[Colonne5]]</f>
        <v>1</v>
      </c>
      <c r="G278" s="37"/>
      <c r="H278" s="17">
        <f>Tableau33[[#This Row],[Colonne7]]</f>
        <v>0</v>
      </c>
      <c r="I278" s="16">
        <f>Tableau33[[#This Row],[Colonne8]]</f>
        <v>0</v>
      </c>
      <c r="J278" s="17">
        <f>Tableau33[[#This Row],[Colonne9]]</f>
        <v>20</v>
      </c>
      <c r="K278" s="30">
        <f t="shared" si="14"/>
        <v>0</v>
      </c>
    </row>
    <row r="279" spans="1:11" x14ac:dyDescent="0.2">
      <c r="A279" s="3"/>
      <c r="B279" s="23"/>
      <c r="C279" s="56"/>
      <c r="D279" s="25">
        <f>Tableau33[[#This Row],[Colonne3]]</f>
        <v>0</v>
      </c>
      <c r="G279" s="39"/>
      <c r="H279" s="26"/>
      <c r="J279" s="27" t="s">
        <v>13</v>
      </c>
      <c r="K279" s="26">
        <f>SUM(K273:K278)</f>
        <v>0</v>
      </c>
    </row>
    <row r="280" spans="1:11" x14ac:dyDescent="0.2">
      <c r="A280" s="3"/>
      <c r="B280" s="23" t="s">
        <v>256</v>
      </c>
      <c r="C280" s="56"/>
      <c r="D280" s="25">
        <f>Tableau33[[#This Row],[Colonne3]]</f>
        <v>0</v>
      </c>
      <c r="G280" s="39"/>
      <c r="H280" s="26"/>
      <c r="J280" s="26"/>
      <c r="K280" s="26"/>
    </row>
    <row r="281" spans="1:11" x14ac:dyDescent="0.2">
      <c r="A281" s="3"/>
      <c r="B281" s="9">
        <f>Tableau33[[#This Row],[Colonne1]]</f>
        <v>12</v>
      </c>
      <c r="C281" s="57" t="str">
        <f>Tableau33[[#This Row],[Colonne2]]</f>
        <v>Farine de blé T 65</v>
      </c>
      <c r="D281" s="16">
        <f>Tableau33[[#This Row],[Colonne3]]</f>
        <v>5</v>
      </c>
      <c r="E281" s="16" t="str">
        <f>Tableau33[[#This Row],[Colonne4]]</f>
        <v>kg</v>
      </c>
      <c r="F281" s="16">
        <f>Tableau33[[#This Row],[Colonne5]]</f>
        <v>1</v>
      </c>
      <c r="G281" s="37"/>
      <c r="H281" s="17">
        <f>Tableau33[[#This Row],[Colonne7]]</f>
        <v>0</v>
      </c>
      <c r="I281" s="16">
        <f>Tableau33[[#This Row],[Colonne8]]</f>
        <v>0</v>
      </c>
      <c r="J281" s="17">
        <f>Tableau33[[#This Row],[Colonne9]]</f>
        <v>9.8000000000000007</v>
      </c>
      <c r="K281" s="30">
        <f>G281*J281</f>
        <v>0</v>
      </c>
    </row>
    <row r="282" spans="1:11" x14ac:dyDescent="0.2">
      <c r="A282" s="3"/>
      <c r="B282" s="9">
        <f>Tableau33[[#This Row],[Colonne1]]</f>
        <v>13</v>
      </c>
      <c r="C282" s="57" t="str">
        <f>Tableau33[[#This Row],[Colonne2]]</f>
        <v>Farine de blé T 80</v>
      </c>
      <c r="D282" s="16">
        <f>Tableau33[[#This Row],[Colonne3]]</f>
        <v>5</v>
      </c>
      <c r="E282" s="16" t="str">
        <f>Tableau33[[#This Row],[Colonne4]]</f>
        <v>kg</v>
      </c>
      <c r="F282" s="16">
        <f>Tableau33[[#This Row],[Colonne5]]</f>
        <v>1</v>
      </c>
      <c r="G282" s="37"/>
      <c r="H282" s="17">
        <f>Tableau33[[#This Row],[Colonne7]]</f>
        <v>0</v>
      </c>
      <c r="I282" s="16">
        <f>Tableau33[[#This Row],[Colonne8]]</f>
        <v>0</v>
      </c>
      <c r="J282" s="17">
        <f>Tableau33[[#This Row],[Colonne9]]</f>
        <v>9.8000000000000007</v>
      </c>
      <c r="K282" s="30">
        <f>G282*J282</f>
        <v>0</v>
      </c>
    </row>
    <row r="283" spans="1:11" x14ac:dyDescent="0.2">
      <c r="A283" s="3"/>
      <c r="B283" s="9">
        <f>Tableau33[[#This Row],[Colonne1]]</f>
        <v>14</v>
      </c>
      <c r="C283" s="57" t="str">
        <f>Tableau33[[#This Row],[Colonne2]]</f>
        <v>Farine de blé T 110</v>
      </c>
      <c r="D283" s="16">
        <f>Tableau33[[#This Row],[Colonne3]]</f>
        <v>5</v>
      </c>
      <c r="E283" s="16" t="str">
        <f>Tableau33[[#This Row],[Colonne4]]</f>
        <v>kg</v>
      </c>
      <c r="F283" s="16">
        <f>Tableau33[[#This Row],[Colonne5]]</f>
        <v>1</v>
      </c>
      <c r="G283" s="37"/>
      <c r="H283" s="17">
        <f>Tableau33[[#This Row],[Colonne7]]</f>
        <v>0</v>
      </c>
      <c r="I283" s="16">
        <f>Tableau33[[#This Row],[Colonne8]]</f>
        <v>0</v>
      </c>
      <c r="J283" s="17">
        <f>Tableau33[[#This Row],[Colonne9]]</f>
        <v>9.8000000000000007</v>
      </c>
      <c r="K283" s="30">
        <f>G283*J283</f>
        <v>0</v>
      </c>
    </row>
    <row r="284" spans="1:11" x14ac:dyDescent="0.2">
      <c r="A284" s="3"/>
      <c r="B284" s="23"/>
      <c r="C284" s="56"/>
      <c r="D284" s="25">
        <f>Tableau33[[#This Row],[Colonne3]]</f>
        <v>0</v>
      </c>
      <c r="G284" s="39"/>
      <c r="H284" s="26"/>
      <c r="J284" s="27" t="s">
        <v>13</v>
      </c>
      <c r="K284" s="26">
        <f>SUM(K281:K283)</f>
        <v>0</v>
      </c>
    </row>
    <row r="285" spans="1:11" x14ac:dyDescent="0.2">
      <c r="A285" s="3"/>
      <c r="B285" s="23" t="s">
        <v>260</v>
      </c>
      <c r="C285" s="56"/>
      <c r="D285" s="25">
        <f>Tableau33[[#This Row],[Colonne3]]</f>
        <v>0</v>
      </c>
      <c r="G285" s="39"/>
      <c r="H285" s="26"/>
      <c r="J285" s="27"/>
      <c r="K285" s="26"/>
    </row>
    <row r="286" spans="1:11" x14ac:dyDescent="0.2">
      <c r="A286" s="3"/>
      <c r="B286" s="9">
        <f>Tableau33[[#This Row],[Colonne1]]</f>
        <v>15</v>
      </c>
      <c r="C286" s="57" t="str">
        <f>Tableau33[[#This Row],[Colonne2]]</f>
        <v>Colombie grain (suave, légèrement acide et léger)</v>
      </c>
      <c r="D286" s="16">
        <f>Tableau33[[#This Row],[Colonne3]]</f>
        <v>1</v>
      </c>
      <c r="E286" s="16" t="str">
        <f>Tableau33[[#This Row],[Colonne4]]</f>
        <v>kg</v>
      </c>
      <c r="F286" s="16">
        <f>Tableau33[[#This Row],[Colonne5]]</f>
        <v>1</v>
      </c>
      <c r="G286" s="37"/>
      <c r="H286" s="17">
        <f>Tableau33[[#This Row],[Colonne7]]</f>
        <v>12</v>
      </c>
      <c r="I286" s="16">
        <f>Tableau33[[#This Row],[Colonne8]]</f>
        <v>5.5</v>
      </c>
      <c r="J286" s="17">
        <f>Tableau33[[#This Row],[Colonne9]]</f>
        <v>12.66</v>
      </c>
      <c r="K286" s="30">
        <f t="shared" ref="K286:K298" si="15">G286*J286</f>
        <v>0</v>
      </c>
    </row>
    <row r="287" spans="1:11" x14ac:dyDescent="0.2">
      <c r="A287" s="3"/>
      <c r="B287" s="9">
        <f>Tableau33[[#This Row],[Colonne1]]</f>
        <v>16</v>
      </c>
      <c r="C287" s="57" t="str">
        <f>Tableau33[[#This Row],[Colonne2]]</f>
        <v>Colombie moulu  (suave, légèrement acide et léger)</v>
      </c>
      <c r="D287" s="16">
        <f>Tableau33[[#This Row],[Colonne3]]</f>
        <v>1</v>
      </c>
      <c r="E287" s="16" t="str">
        <f>Tableau33[[#This Row],[Colonne4]]</f>
        <v>kg</v>
      </c>
      <c r="F287" s="16">
        <f>Tableau33[[#This Row],[Colonne5]]</f>
        <v>1</v>
      </c>
      <c r="G287" s="37"/>
      <c r="H287" s="17">
        <f>Tableau33[[#This Row],[Colonne7]]</f>
        <v>12</v>
      </c>
      <c r="I287" s="16">
        <f>Tableau33[[#This Row],[Colonne8]]</f>
        <v>5.5</v>
      </c>
      <c r="J287" s="17">
        <f>Tableau33[[#This Row],[Colonne9]]</f>
        <v>12.66</v>
      </c>
      <c r="K287" s="30">
        <f t="shared" si="15"/>
        <v>0</v>
      </c>
    </row>
    <row r="288" spans="1:11" x14ac:dyDescent="0.2">
      <c r="A288" s="3"/>
      <c r="B288" s="9">
        <f>Tableau33[[#This Row],[Colonne1]]</f>
        <v>17</v>
      </c>
      <c r="C288" s="57" t="str">
        <f>Tableau33[[#This Row],[Colonne2]]</f>
        <v>Pérou grain (équilibré et suave)</v>
      </c>
      <c r="D288" s="16">
        <f>Tableau33[[#This Row],[Colonne3]]</f>
        <v>1</v>
      </c>
      <c r="E288" s="16" t="str">
        <f>Tableau33[[#This Row],[Colonne4]]</f>
        <v>kg</v>
      </c>
      <c r="F288" s="16">
        <f>Tableau33[[#This Row],[Colonne5]]</f>
        <v>1</v>
      </c>
      <c r="G288" s="37"/>
      <c r="H288" s="17">
        <f>Tableau33[[#This Row],[Colonne7]]</f>
        <v>12</v>
      </c>
      <c r="I288" s="16">
        <f>Tableau33[[#This Row],[Colonne8]]</f>
        <v>5.5</v>
      </c>
      <c r="J288" s="17">
        <f>Tableau33[[#This Row],[Colonne9]]</f>
        <v>12.66</v>
      </c>
      <c r="K288" s="30">
        <f t="shared" si="15"/>
        <v>0</v>
      </c>
    </row>
    <row r="289" spans="1:11" x14ac:dyDescent="0.2">
      <c r="A289" s="3"/>
      <c r="B289" s="9">
        <f>Tableau33[[#This Row],[Colonne1]]</f>
        <v>18</v>
      </c>
      <c r="C289" s="57" t="str">
        <f>Tableau33[[#This Row],[Colonne2]]</f>
        <v>Pérou moulu (équilibré et suave)</v>
      </c>
      <c r="D289" s="16">
        <f>Tableau33[[#This Row],[Colonne3]]</f>
        <v>1</v>
      </c>
      <c r="E289" s="16" t="str">
        <f>Tableau33[[#This Row],[Colonne4]]</f>
        <v>kg</v>
      </c>
      <c r="F289" s="16">
        <f>Tableau33[[#This Row],[Colonne5]]</f>
        <v>1</v>
      </c>
      <c r="G289" s="37"/>
      <c r="H289" s="17">
        <f>Tableau33[[#This Row],[Colonne7]]</f>
        <v>12</v>
      </c>
      <c r="I289" s="16">
        <f>Tableau33[[#This Row],[Colonne8]]</f>
        <v>5.5</v>
      </c>
      <c r="J289" s="17">
        <f>Tableau33[[#This Row],[Colonne9]]</f>
        <v>12.66</v>
      </c>
      <c r="K289" s="30">
        <f t="shared" si="15"/>
        <v>0</v>
      </c>
    </row>
    <row r="290" spans="1:11" x14ac:dyDescent="0.2">
      <c r="A290" s="3"/>
      <c r="B290" s="9">
        <f>Tableau33[[#This Row],[Colonne1]]</f>
        <v>19</v>
      </c>
      <c r="C290" s="57" t="str">
        <f>Tableau33[[#This Row],[Colonne2]]</f>
        <v>Brésil grain (typé et prononcé)</v>
      </c>
      <c r="D290" s="16">
        <f>Tableau33[[#This Row],[Colonne3]]</f>
        <v>1</v>
      </c>
      <c r="E290" s="16" t="str">
        <f>Tableau33[[#This Row],[Colonne4]]</f>
        <v>kg</v>
      </c>
      <c r="F290" s="16">
        <f>Tableau33[[#This Row],[Colonne5]]</f>
        <v>1</v>
      </c>
      <c r="G290" s="37"/>
      <c r="H290" s="17">
        <f>Tableau33[[#This Row],[Colonne7]]</f>
        <v>12</v>
      </c>
      <c r="I290" s="16">
        <f>Tableau33[[#This Row],[Colonne8]]</f>
        <v>5.5</v>
      </c>
      <c r="J290" s="17">
        <f>Tableau33[[#This Row],[Colonne9]]</f>
        <v>12.66</v>
      </c>
      <c r="K290" s="30">
        <f t="shared" si="15"/>
        <v>0</v>
      </c>
    </row>
    <row r="291" spans="1:11" x14ac:dyDescent="0.2">
      <c r="A291" s="3"/>
      <c r="B291" s="9">
        <f>Tableau33[[#This Row],[Colonne1]]</f>
        <v>20</v>
      </c>
      <c r="C291" s="57" t="str">
        <f>Tableau33[[#This Row],[Colonne2]]</f>
        <v>Brésil moulu (typé et prononcé)</v>
      </c>
      <c r="D291" s="16">
        <f>Tableau33[[#This Row],[Colonne3]]</f>
        <v>1</v>
      </c>
      <c r="E291" s="16" t="str">
        <f>Tableau33[[#This Row],[Colonne4]]</f>
        <v>kg</v>
      </c>
      <c r="F291" s="16">
        <f>Tableau33[[#This Row],[Colonne5]]</f>
        <v>1</v>
      </c>
      <c r="G291" s="37"/>
      <c r="H291" s="17">
        <f>Tableau33[[#This Row],[Colonne7]]</f>
        <v>12</v>
      </c>
      <c r="I291" s="16">
        <f>Tableau33[[#This Row],[Colonne8]]</f>
        <v>5.5</v>
      </c>
      <c r="J291" s="17">
        <f>Tableau33[[#This Row],[Colonne9]]</f>
        <v>12.66</v>
      </c>
      <c r="K291" s="30">
        <f t="shared" si="15"/>
        <v>0</v>
      </c>
    </row>
    <row r="292" spans="1:11" x14ac:dyDescent="0.2">
      <c r="A292" s="3"/>
      <c r="B292" s="9">
        <f>Tableau33[[#This Row],[Colonne1]]</f>
        <v>21</v>
      </c>
      <c r="C292" s="57" t="str">
        <f>Tableau33[[#This Row],[Colonne2]]</f>
        <v>Mexique grain (intense, équilibré et légèrement vanillé)</v>
      </c>
      <c r="D292" s="16">
        <f>Tableau33[[#This Row],[Colonne3]]</f>
        <v>1</v>
      </c>
      <c r="E292" s="16" t="str">
        <f>Tableau33[[#This Row],[Colonne4]]</f>
        <v>kg</v>
      </c>
      <c r="F292" s="16">
        <f>Tableau33[[#This Row],[Colonne5]]</f>
        <v>1</v>
      </c>
      <c r="G292" s="37"/>
      <c r="H292" s="17">
        <f>Tableau33[[#This Row],[Colonne7]]</f>
        <v>12</v>
      </c>
      <c r="I292" s="16">
        <f>Tableau33[[#This Row],[Colonne8]]</f>
        <v>5.5</v>
      </c>
      <c r="J292" s="17">
        <f>Tableau33[[#This Row],[Colonne9]]</f>
        <v>12.66</v>
      </c>
      <c r="K292" s="30">
        <f t="shared" si="15"/>
        <v>0</v>
      </c>
    </row>
    <row r="293" spans="1:11" x14ac:dyDescent="0.2">
      <c r="A293" s="3"/>
      <c r="B293" s="9">
        <f>Tableau33[[#This Row],[Colonne1]]</f>
        <v>22</v>
      </c>
      <c r="C293" s="57" t="str">
        <f>Tableau33[[#This Row],[Colonne2]]</f>
        <v>Mexique moulu (intense, équilibré et légèrement vanillé)</v>
      </c>
      <c r="D293" s="16">
        <f>Tableau33[[#This Row],[Colonne3]]</f>
        <v>1</v>
      </c>
      <c r="E293" s="16" t="str">
        <f>Tableau33[[#This Row],[Colonne4]]</f>
        <v>kg</v>
      </c>
      <c r="F293" s="16">
        <f>Tableau33[[#This Row],[Colonne5]]</f>
        <v>1</v>
      </c>
      <c r="G293" s="37"/>
      <c r="H293" s="17">
        <f>Tableau33[[#This Row],[Colonne7]]</f>
        <v>12</v>
      </c>
      <c r="I293" s="16">
        <f>Tableau33[[#This Row],[Colonne8]]</f>
        <v>5.5</v>
      </c>
      <c r="J293" s="17">
        <f>Tableau33[[#This Row],[Colonne9]]</f>
        <v>12.66</v>
      </c>
      <c r="K293" s="30">
        <f t="shared" si="15"/>
        <v>0</v>
      </c>
    </row>
    <row r="294" spans="1:11" x14ac:dyDescent="0.2">
      <c r="A294" s="3"/>
      <c r="B294" s="9">
        <f>Tableau33[[#This Row],[Colonne1]]</f>
        <v>23</v>
      </c>
      <c r="C294" s="57" t="str">
        <f>Tableau33[[#This Row],[Colonne2]]</f>
        <v>Honduras grain (légèrement corsé, doux et équilibré)</v>
      </c>
      <c r="D294" s="16">
        <f>Tableau33[[#This Row],[Colonne3]]</f>
        <v>1</v>
      </c>
      <c r="E294" s="16" t="str">
        <f>Tableau33[[#This Row],[Colonne4]]</f>
        <v>kg</v>
      </c>
      <c r="F294" s="16">
        <f>Tableau33[[#This Row],[Colonne5]]</f>
        <v>1</v>
      </c>
      <c r="G294" s="37"/>
      <c r="H294" s="17">
        <f>Tableau33[[#This Row],[Colonne7]]</f>
        <v>12</v>
      </c>
      <c r="I294" s="16">
        <f>Tableau33[[#This Row],[Colonne8]]</f>
        <v>5.5</v>
      </c>
      <c r="J294" s="17">
        <f>Tableau33[[#This Row],[Colonne9]]</f>
        <v>12.66</v>
      </c>
      <c r="K294" s="30">
        <f t="shared" si="15"/>
        <v>0</v>
      </c>
    </row>
    <row r="295" spans="1:11" x14ac:dyDescent="0.2">
      <c r="A295" s="3"/>
      <c r="B295" s="9">
        <f>Tableau33[[#This Row],[Colonne1]]</f>
        <v>24</v>
      </c>
      <c r="C295" s="57" t="str">
        <f>Tableau33[[#This Row],[Colonne2]]</f>
        <v>Bolivie grain (délicat et floral, noisetté, intense et velouté)</v>
      </c>
      <c r="D295" s="16">
        <f>Tableau33[[#This Row],[Colonne3]]</f>
        <v>1</v>
      </c>
      <c r="E295" s="16" t="str">
        <f>Tableau33[[#This Row],[Colonne4]]</f>
        <v>kg</v>
      </c>
      <c r="F295" s="16">
        <f>Tableau33[[#This Row],[Colonne5]]</f>
        <v>1</v>
      </c>
      <c r="G295" s="37"/>
      <c r="H295" s="17">
        <f>Tableau33[[#This Row],[Colonne7]]</f>
        <v>12</v>
      </c>
      <c r="I295" s="16">
        <f>Tableau33[[#This Row],[Colonne8]]</f>
        <v>5.5</v>
      </c>
      <c r="J295" s="17">
        <f>Tableau33[[#This Row],[Colonne9]]</f>
        <v>12.66</v>
      </c>
      <c r="K295" s="30">
        <f t="shared" si="15"/>
        <v>0</v>
      </c>
    </row>
    <row r="296" spans="1:11" x14ac:dyDescent="0.2">
      <c r="A296" s="3"/>
      <c r="B296" s="9">
        <f>Tableau33[[#This Row],[Colonne1]]</f>
        <v>25</v>
      </c>
      <c r="C296" s="57" t="str">
        <f>Tableau33[[#This Row],[Colonne2]]</f>
        <v>Bolivie moulu (délicat et floral, noisetté, intense et velouté)</v>
      </c>
      <c r="D296" s="16">
        <f>Tableau33[[#This Row],[Colonne3]]</f>
        <v>1</v>
      </c>
      <c r="E296" s="16" t="str">
        <f>Tableau33[[#This Row],[Colonne4]]</f>
        <v>kg</v>
      </c>
      <c r="F296" s="16">
        <f>Tableau33[[#This Row],[Colonne5]]</f>
        <v>1</v>
      </c>
      <c r="G296" s="37"/>
      <c r="H296" s="17">
        <f>Tableau33[[#This Row],[Colonne7]]</f>
        <v>12</v>
      </c>
      <c r="I296" s="16">
        <f>Tableau33[[#This Row],[Colonne8]]</f>
        <v>5.5</v>
      </c>
      <c r="J296" s="17">
        <f>Tableau33[[#This Row],[Colonne9]]</f>
        <v>12.66</v>
      </c>
      <c r="K296" s="30">
        <f t="shared" si="15"/>
        <v>0</v>
      </c>
    </row>
    <row r="297" spans="1:11" x14ac:dyDescent="0.2">
      <c r="A297" s="3"/>
      <c r="B297" s="9">
        <f>Tableau33[[#This Row],[Colonne1]]</f>
        <v>26</v>
      </c>
      <c r="C297" s="57" t="str">
        <f>Tableau33[[#This Row],[Colonne2]]</f>
        <v>Gatemala grain (acidulé et corsé)</v>
      </c>
      <c r="D297" s="16">
        <f>Tableau33[[#This Row],[Colonne3]]</f>
        <v>1</v>
      </c>
      <c r="E297" s="16" t="str">
        <f>Tableau33[[#This Row],[Colonne4]]</f>
        <v>kg</v>
      </c>
      <c r="F297" s="16">
        <f>Tableau33[[#This Row],[Colonne5]]</f>
        <v>1</v>
      </c>
      <c r="G297" s="37"/>
      <c r="H297" s="17">
        <f>Tableau33[[#This Row],[Colonne7]]</f>
        <v>12</v>
      </c>
      <c r="I297" s="16">
        <f>Tableau33[[#This Row],[Colonne8]]</f>
        <v>5.5</v>
      </c>
      <c r="J297" s="17">
        <f>Tableau33[[#This Row],[Colonne9]]</f>
        <v>12.66</v>
      </c>
      <c r="K297" s="30">
        <f t="shared" si="15"/>
        <v>0</v>
      </c>
    </row>
    <row r="298" spans="1:11" x14ac:dyDescent="0.2">
      <c r="A298" s="3"/>
      <c r="B298" s="9">
        <f>Tableau33[[#This Row],[Colonne1]]</f>
        <v>27</v>
      </c>
      <c r="C298" s="57" t="str">
        <f>Tableau33[[#This Row],[Colonne2]]</f>
        <v>Gatemala moulu (acidulé et corsé)</v>
      </c>
      <c r="D298" s="16">
        <f>Tableau33[[#This Row],[Colonne3]]</f>
        <v>1</v>
      </c>
      <c r="E298" s="16" t="str">
        <f>Tableau33[[#This Row],[Colonne4]]</f>
        <v>kg</v>
      </c>
      <c r="F298" s="16">
        <f>Tableau33[[#This Row],[Colonne5]]</f>
        <v>1</v>
      </c>
      <c r="G298" s="37"/>
      <c r="H298" s="17">
        <f>Tableau33[[#This Row],[Colonne7]]</f>
        <v>12</v>
      </c>
      <c r="I298" s="16">
        <f>Tableau33[[#This Row],[Colonne8]]</f>
        <v>5.5</v>
      </c>
      <c r="J298" s="17">
        <f>Tableau33[[#This Row],[Colonne9]]</f>
        <v>12.66</v>
      </c>
      <c r="K298" s="30">
        <f t="shared" si="15"/>
        <v>0</v>
      </c>
    </row>
    <row r="299" spans="1:11" x14ac:dyDescent="0.2">
      <c r="A299" s="3"/>
      <c r="B299" s="4"/>
      <c r="C299" s="3"/>
      <c r="H299" s="26"/>
      <c r="J299" s="52" t="s">
        <v>286</v>
      </c>
      <c r="K299" s="26">
        <f>SUM(K286:K297)</f>
        <v>0</v>
      </c>
    </row>
    <row r="300" spans="1:11" x14ac:dyDescent="0.2">
      <c r="A300" s="3"/>
      <c r="B300" s="4"/>
      <c r="C300" s="3"/>
      <c r="D300" s="32"/>
      <c r="E300" s="59" t="s">
        <v>287</v>
      </c>
      <c r="F300" s="60"/>
      <c r="G300" s="60"/>
      <c r="H300" s="60"/>
      <c r="I300" s="60"/>
      <c r="J300" s="60"/>
      <c r="K300" s="26">
        <f>K264+K249+K245+K224+K216+K212+K209+K205+K202+K199+K196+K193+K189+K184+K174+K167+K153+K146+K118+K97+K77+K66+K54+K46+K30+K20</f>
        <v>0</v>
      </c>
    </row>
    <row r="301" spans="1:11" x14ac:dyDescent="0.2">
      <c r="A301" s="3"/>
      <c r="B301" s="4"/>
      <c r="C301" s="3"/>
      <c r="E301" s="61" t="s">
        <v>288</v>
      </c>
      <c r="F301" s="61"/>
      <c r="G301" s="61"/>
      <c r="H301" s="61"/>
      <c r="I301" s="61"/>
      <c r="J301" s="61"/>
      <c r="K301" s="26">
        <f>K299</f>
        <v>0</v>
      </c>
    </row>
    <row r="302" spans="1:11" x14ac:dyDescent="0.2">
      <c r="B302" s="4"/>
      <c r="C302" s="3"/>
      <c r="E302" s="61" t="s">
        <v>289</v>
      </c>
      <c r="F302" s="61"/>
      <c r="G302" s="61"/>
      <c r="H302" s="61"/>
      <c r="I302" s="61"/>
      <c r="J302" s="61"/>
      <c r="K302" s="26">
        <f>K284+K279+K271</f>
        <v>0</v>
      </c>
    </row>
  </sheetData>
  <sheetProtection formatCells="0"/>
  <protectedRanges>
    <protectedRange sqref="K9:K350" name="Plage4"/>
    <protectedRange sqref="B9:F350" name="Plage2"/>
    <protectedRange sqref="G9:G350" name="Plage1"/>
    <protectedRange sqref="H9:K350" name="Plage3"/>
  </protectedRanges>
  <mergeCells count="3">
    <mergeCell ref="E300:J300"/>
    <mergeCell ref="E301:J301"/>
    <mergeCell ref="E302:J30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3:O302"/>
  <sheetViews>
    <sheetView showGridLines="0" showZeros="0" zoomScaleNormal="100" workbookViewId="0">
      <selection activeCell="G28" sqref="G28"/>
    </sheetView>
  </sheetViews>
  <sheetFormatPr baseColWidth="10" defaultColWidth="11.375" defaultRowHeight="11.55" x14ac:dyDescent="0.2"/>
  <cols>
    <col min="1" max="1" width="11.375" style="1"/>
    <col min="2" max="2" width="7.625" style="1" customWidth="1"/>
    <col min="3" max="3" width="43.125" style="1" bestFit="1" customWidth="1"/>
    <col min="4" max="4" width="8.25" style="25" customWidth="1"/>
    <col min="5" max="5" width="6.375" style="25" bestFit="1" customWidth="1"/>
    <col min="6" max="6" width="7.875" style="25" bestFit="1" customWidth="1"/>
    <col min="7" max="7" width="7.625" style="25" bestFit="1" customWidth="1"/>
    <col min="8" max="8" width="7.875" style="25" bestFit="1" customWidth="1"/>
    <col min="9" max="9" width="4" style="25" bestFit="1" customWidth="1"/>
    <col min="10" max="10" width="7.875" style="25" bestFit="1" customWidth="1"/>
    <col min="11" max="11" width="11.875" style="25" customWidth="1"/>
    <col min="12" max="16384" width="11.375" style="1"/>
  </cols>
  <sheetData>
    <row r="3" spans="1:13" ht="19.899999999999999" customHeight="1" x14ac:dyDescent="0.25">
      <c r="C3" s="42" t="s">
        <v>298</v>
      </c>
    </row>
    <row r="4" spans="1:13" ht="19.899999999999999" customHeight="1" thickBot="1" x14ac:dyDescent="0.3">
      <c r="C4" s="42" t="s">
        <v>299</v>
      </c>
    </row>
    <row r="5" spans="1:13" ht="12.25" hidden="1" thickBot="1" x14ac:dyDescent="0.25"/>
    <row r="6" spans="1:13" ht="12.25" hidden="1" thickBot="1" x14ac:dyDescent="0.25">
      <c r="A6" s="3"/>
      <c r="D6" s="1"/>
      <c r="E6" s="1"/>
      <c r="F6" s="1"/>
      <c r="G6" s="1"/>
      <c r="H6" s="1"/>
      <c r="I6" s="1"/>
      <c r="J6" s="1"/>
      <c r="K6" s="1"/>
    </row>
    <row r="7" spans="1:13" ht="80.349999999999994" customHeight="1" thickTop="1" thickBot="1" x14ac:dyDescent="0.25">
      <c r="A7" s="3"/>
      <c r="B7" s="44" t="s">
        <v>290</v>
      </c>
      <c r="C7" s="33" t="s">
        <v>291</v>
      </c>
      <c r="D7" s="43" t="str">
        <f>Tableau33[[#This Row],[Colonne3]]</f>
        <v>Conditionnement</v>
      </c>
      <c r="E7" s="33" t="s">
        <v>278</v>
      </c>
      <c r="F7" s="33" t="s">
        <v>279</v>
      </c>
      <c r="G7" s="33" t="s">
        <v>280</v>
      </c>
      <c r="H7" s="34" t="s">
        <v>281</v>
      </c>
      <c r="I7" s="33" t="s">
        <v>282</v>
      </c>
      <c r="J7" s="34" t="s">
        <v>283</v>
      </c>
      <c r="K7" s="35" t="s">
        <v>284</v>
      </c>
      <c r="M7" s="41"/>
    </row>
    <row r="8" spans="1:13" ht="12.25" thickTop="1" x14ac:dyDescent="0.2">
      <c r="A8" s="3"/>
      <c r="B8" s="2" t="s">
        <v>0</v>
      </c>
      <c r="C8" s="2"/>
      <c r="D8" s="10"/>
      <c r="E8" s="11"/>
      <c r="F8" s="11"/>
      <c r="G8" s="11"/>
      <c r="H8" s="12"/>
      <c r="I8" s="11"/>
      <c r="J8" s="12"/>
      <c r="K8" s="12"/>
    </row>
    <row r="9" spans="1:13" x14ac:dyDescent="0.2">
      <c r="A9" s="3"/>
      <c r="B9" s="5">
        <f>Tableau33[[#This Row],[Colonne1]]</f>
        <v>27453</v>
      </c>
      <c r="C9" s="54" t="str">
        <f>Tableau33[[#This Row],[Colonne2]]</f>
        <v>Abricots secs calibre 2/3 (Turquie)</v>
      </c>
      <c r="D9" s="13">
        <f>Tableau33[[#This Row],[Colonne3]]</f>
        <v>5</v>
      </c>
      <c r="E9" s="13" t="str">
        <f>Tableau33[[#This Row],[Colonne4]]</f>
        <v>kg</v>
      </c>
      <c r="F9" s="13">
        <f>Tableau33[[#This Row],[Colonne5]]</f>
        <v>1</v>
      </c>
      <c r="G9" s="36"/>
      <c r="H9" s="14">
        <f>Tableau33[[#This Row],[Colonne7]]</f>
        <v>53.95</v>
      </c>
      <c r="I9" s="13">
        <f>Tableau33[[#This Row],[Colonne8]]</f>
        <v>5.5</v>
      </c>
      <c r="J9" s="14">
        <f>Tableau33[[#This Row],[Colonne9]]</f>
        <v>56.92</v>
      </c>
      <c r="K9" s="15">
        <f t="shared" ref="K9:K19" si="0">G9*J9</f>
        <v>0</v>
      </c>
    </row>
    <row r="10" spans="1:13" x14ac:dyDescent="0.2">
      <c r="A10" s="3"/>
      <c r="B10" s="6">
        <f>Tableau33[[#This Row],[Colonne1]]</f>
        <v>32224</v>
      </c>
      <c r="C10" s="54" t="str">
        <f>Tableau33[[#This Row],[Colonne2]]</f>
        <v>Amandes blanches natures</v>
      </c>
      <c r="D10" s="13">
        <f>Tableau33[[#This Row],[Colonne3]]</f>
        <v>3</v>
      </c>
      <c r="E10" s="16" t="str">
        <f>Tableau33[[#This Row],[Colonne4]]</f>
        <v>kg</v>
      </c>
      <c r="F10" s="16">
        <f>Tableau33[[#This Row],[Colonne5]]</f>
        <v>1</v>
      </c>
      <c r="G10" s="37"/>
      <c r="H10" s="17">
        <f>Tableau33[[#This Row],[Colonne7]]</f>
        <v>76.41</v>
      </c>
      <c r="I10" s="13">
        <f>Tableau33[[#This Row],[Colonne8]]</f>
        <v>5.5</v>
      </c>
      <c r="J10" s="14">
        <f>Tableau33[[#This Row],[Colonne9]]</f>
        <v>80.61</v>
      </c>
      <c r="K10" s="18">
        <f t="shared" si="0"/>
        <v>0</v>
      </c>
    </row>
    <row r="11" spans="1:13" x14ac:dyDescent="0.2">
      <c r="A11" s="3"/>
      <c r="B11" s="6">
        <f>Tableau33[[#This Row],[Colonne1]]</f>
        <v>32494</v>
      </c>
      <c r="C11" s="54" t="str">
        <f>Tableau33[[#This Row],[Colonne2]]</f>
        <v>Amandes décortiquées cal. 34/36 (Italie)</v>
      </c>
      <c r="D11" s="13">
        <f>Tableau33[[#This Row],[Colonne3]]</f>
        <v>10</v>
      </c>
      <c r="E11" s="16" t="str">
        <f>Tableau33[[#This Row],[Colonne4]]</f>
        <v>kg</v>
      </c>
      <c r="F11" s="16">
        <f>Tableau33[[#This Row],[Colonne5]]</f>
        <v>1</v>
      </c>
      <c r="G11" s="37"/>
      <c r="H11" s="17">
        <f>Tableau33[[#This Row],[Colonne7]]</f>
        <v>169.9</v>
      </c>
      <c r="I11" s="13">
        <f>Tableau33[[#This Row],[Colonne8]]</f>
        <v>5.5</v>
      </c>
      <c r="J11" s="14">
        <f>Tableau33[[#This Row],[Colonne9]]</f>
        <v>179.24</v>
      </c>
      <c r="K11" s="18">
        <f t="shared" si="0"/>
        <v>0</v>
      </c>
    </row>
    <row r="12" spans="1:13" x14ac:dyDescent="0.2">
      <c r="A12" s="3"/>
      <c r="B12" s="6">
        <f>Tableau33[[#This Row],[Colonne1]]</f>
        <v>20310</v>
      </c>
      <c r="C12" s="54" t="str">
        <f>Tableau33[[#This Row],[Colonne2]]</f>
        <v>noisettes décortiquées</v>
      </c>
      <c r="D12" s="13">
        <f>Tableau33[[#This Row],[Colonne3]]</f>
        <v>5</v>
      </c>
      <c r="E12" s="16" t="str">
        <f>Tableau33[[#This Row],[Colonne4]]</f>
        <v>kg</v>
      </c>
      <c r="F12" s="16">
        <f>Tableau33[[#This Row],[Colonne5]]</f>
        <v>1</v>
      </c>
      <c r="G12" s="37"/>
      <c r="H12" s="17">
        <f>Tableau33[[#This Row],[Colonne7]]</f>
        <v>85.45</v>
      </c>
      <c r="I12" s="13">
        <f>Tableau33[[#This Row],[Colonne8]]</f>
        <v>5.5</v>
      </c>
      <c r="J12" s="14">
        <f>Tableau33[[#This Row],[Colonne9]]</f>
        <v>90.15</v>
      </c>
      <c r="K12" s="18">
        <f t="shared" si="0"/>
        <v>0</v>
      </c>
    </row>
    <row r="13" spans="1:13" x14ac:dyDescent="0.2">
      <c r="A13" s="3"/>
      <c r="B13" s="6">
        <f>Tableau33[[#This Row],[Colonne1]]</f>
        <v>20324</v>
      </c>
      <c r="C13" s="54" t="str">
        <f>Tableau33[[#This Row],[Colonne2]]</f>
        <v>Noix de cajou (Viet Nam)</v>
      </c>
      <c r="D13" s="13">
        <f>Tableau33[[#This Row],[Colonne3]]</f>
        <v>3</v>
      </c>
      <c r="E13" s="16" t="str">
        <f>Tableau33[[#This Row],[Colonne4]]</f>
        <v>kg</v>
      </c>
      <c r="F13" s="16">
        <f>Tableau33[[#This Row],[Colonne5]]</f>
        <v>1</v>
      </c>
      <c r="G13" s="37"/>
      <c r="H13" s="17">
        <f>Tableau33[[#This Row],[Colonne7]]</f>
        <v>45.04</v>
      </c>
      <c r="I13" s="13">
        <f>Tableau33[[#This Row],[Colonne8]]</f>
        <v>5.5</v>
      </c>
      <c r="J13" s="14">
        <f>Tableau33[[#This Row],[Colonne9]]</f>
        <v>47.52</v>
      </c>
      <c r="K13" s="18">
        <f t="shared" si="0"/>
        <v>0</v>
      </c>
    </row>
    <row r="14" spans="1:13" x14ac:dyDescent="0.2">
      <c r="A14" s="3"/>
      <c r="B14" s="6">
        <f>Tableau33[[#This Row],[Colonne1]]</f>
        <v>20297</v>
      </c>
      <c r="C14" s="54" t="str">
        <f>Tableau33[[#This Row],[Colonne2]]</f>
        <v>figues</v>
      </c>
      <c r="D14" s="13">
        <f>Tableau33[[#This Row],[Colonne3]]</f>
        <v>5</v>
      </c>
      <c r="E14" s="16" t="str">
        <f>Tableau33[[#This Row],[Colonne4]]</f>
        <v>kg</v>
      </c>
      <c r="F14" s="16">
        <f>Tableau33[[#This Row],[Colonne5]]</f>
        <v>1</v>
      </c>
      <c r="G14" s="37"/>
      <c r="H14" s="17">
        <f>Tableau33[[#This Row],[Colonne7]]</f>
        <v>39.9</v>
      </c>
      <c r="I14" s="13">
        <f>Tableau33[[#This Row],[Colonne8]]</f>
        <v>5.5</v>
      </c>
      <c r="J14" s="14">
        <f>Tableau33[[#This Row],[Colonne9]]</f>
        <v>42.09</v>
      </c>
      <c r="K14" s="18">
        <f t="shared" si="0"/>
        <v>0</v>
      </c>
    </row>
    <row r="15" spans="1:13" x14ac:dyDescent="0.2">
      <c r="A15" s="3"/>
      <c r="B15" s="6">
        <f>Tableau33[[#This Row],[Colonne1]]</f>
        <v>34956</v>
      </c>
      <c r="C15" s="54" t="str">
        <f>Tableau33[[#This Row],[Colonne2]]</f>
        <v>raisins sultanine (Ouzbekistan)</v>
      </c>
      <c r="D15" s="13">
        <f>Tableau33[[#This Row],[Colonne3]]</f>
        <v>12.5</v>
      </c>
      <c r="E15" s="16" t="str">
        <f>Tableau33[[#This Row],[Colonne4]]</f>
        <v>kg</v>
      </c>
      <c r="F15" s="16">
        <f>Tableau33[[#This Row],[Colonne5]]</f>
        <v>1</v>
      </c>
      <c r="G15" s="37"/>
      <c r="H15" s="17">
        <f>Tableau33[[#This Row],[Colonne7]]</f>
        <v>62.05</v>
      </c>
      <c r="I15" s="13">
        <f>Tableau33[[#This Row],[Colonne8]]</f>
        <v>5.5</v>
      </c>
      <c r="J15" s="14">
        <f>Tableau33[[#This Row],[Colonne9]]</f>
        <v>65.459999999999994</v>
      </c>
      <c r="K15" s="18">
        <f t="shared" si="0"/>
        <v>0</v>
      </c>
    </row>
    <row r="16" spans="1:13" x14ac:dyDescent="0.2">
      <c r="A16" s="3"/>
      <c r="B16" s="6">
        <f>Tableau33[[#This Row],[Colonne1]]</f>
        <v>15091</v>
      </c>
      <c r="C16" s="54" t="str">
        <f>Tableau33[[#This Row],[Colonne2]]</f>
        <v>Pistaches coques grillées salées (Italie)</v>
      </c>
      <c r="D16" s="13">
        <f>Tableau33[[#This Row],[Colonne3]]</f>
        <v>5</v>
      </c>
      <c r="E16" s="16" t="str">
        <f>Tableau33[[#This Row],[Colonne4]]</f>
        <v>kg</v>
      </c>
      <c r="F16" s="16">
        <f>Tableau33[[#This Row],[Colonne5]]</f>
        <v>1</v>
      </c>
      <c r="G16" s="37"/>
      <c r="H16" s="17">
        <f>Tableau33[[#This Row],[Colonne7]]</f>
        <v>81.599999999999994</v>
      </c>
      <c r="I16" s="13">
        <f>Tableau33[[#This Row],[Colonne8]]</f>
        <v>5.5</v>
      </c>
      <c r="J16" s="14">
        <f>Tableau33[[#This Row],[Colonne9]]</f>
        <v>86.09</v>
      </c>
      <c r="K16" s="18">
        <f t="shared" si="0"/>
        <v>0</v>
      </c>
    </row>
    <row r="17" spans="1:15" x14ac:dyDescent="0.2">
      <c r="A17" s="3"/>
      <c r="B17" s="6">
        <f>Tableau33[[#This Row],[Colonne1]]</f>
        <v>26442</v>
      </c>
      <c r="C17" s="54" t="str">
        <f>Tableau33[[#This Row],[Colonne2]]</f>
        <v>Poudre d'amande blanche</v>
      </c>
      <c r="D17" s="13">
        <f>Tableau33[[#This Row],[Colonne3]]</f>
        <v>2</v>
      </c>
      <c r="E17" s="16" t="str">
        <f>Tableau33[[#This Row],[Colonne4]]</f>
        <v>kg</v>
      </c>
      <c r="F17" s="16">
        <f>Tableau33[[#This Row],[Colonne5]]</f>
        <v>1</v>
      </c>
      <c r="G17" s="37"/>
      <c r="H17" s="17">
        <f>Tableau33[[#This Row],[Colonne7]]</f>
        <v>59.38</v>
      </c>
      <c r="I17" s="13">
        <f>Tableau33[[#This Row],[Colonne8]]</f>
        <v>5.5</v>
      </c>
      <c r="J17" s="14">
        <f>Tableau33[[#This Row],[Colonne9]]</f>
        <v>62.65</v>
      </c>
      <c r="K17" s="18">
        <f t="shared" si="0"/>
        <v>0</v>
      </c>
      <c r="O17" s="19"/>
    </row>
    <row r="18" spans="1:15" x14ac:dyDescent="0.2">
      <c r="A18" s="3"/>
      <c r="B18" s="6">
        <f>Tableau33[[#This Row],[Colonne1]]</f>
        <v>31398</v>
      </c>
      <c r="C18" s="54" t="str">
        <f>Tableau33[[#This Row],[Colonne2]]</f>
        <v>Pruneau géant calibre 44/55</v>
      </c>
      <c r="D18" s="13">
        <f>Tableau33[[#This Row],[Colonne3]]</f>
        <v>2.5</v>
      </c>
      <c r="E18" s="16" t="str">
        <f>Tableau33[[#This Row],[Colonne4]]</f>
        <v>kg</v>
      </c>
      <c r="F18" s="16">
        <f>Tableau33[[#This Row],[Colonne5]]</f>
        <v>1</v>
      </c>
      <c r="G18" s="37"/>
      <c r="H18" s="17">
        <f>Tableau33[[#This Row],[Colonne7]]</f>
        <v>17.68</v>
      </c>
      <c r="I18" s="13">
        <f>Tableau33[[#This Row],[Colonne8]]</f>
        <v>5.5</v>
      </c>
      <c r="J18" s="14">
        <f>Tableau33[[#This Row],[Colonne9]]</f>
        <v>18.649999999999999</v>
      </c>
      <c r="K18" s="18">
        <f t="shared" si="0"/>
        <v>0</v>
      </c>
    </row>
    <row r="19" spans="1:15" x14ac:dyDescent="0.2">
      <c r="A19" s="3"/>
      <c r="B19" s="7">
        <f>Tableau33[[#This Row],[Colonne1]]</f>
        <v>25779</v>
      </c>
      <c r="C19" s="54" t="str">
        <f>Tableau33[[#This Row],[Colonne2]]</f>
        <v>poudre de noisettes</v>
      </c>
      <c r="D19" s="13">
        <f>Tableau33[[#This Row],[Colonne3]]</f>
        <v>150</v>
      </c>
      <c r="E19" s="20" t="str">
        <f>Tableau33[[#This Row],[Colonne4]]</f>
        <v>gr</v>
      </c>
      <c r="F19" s="20">
        <f>Tableau33[[#This Row],[Colonne5]]</f>
        <v>6</v>
      </c>
      <c r="G19" s="38"/>
      <c r="H19" s="21">
        <f>Tableau33[[#This Row],[Colonne7]]</f>
        <v>4.41</v>
      </c>
      <c r="I19" s="13">
        <f>Tableau33[[#This Row],[Colonne8]]</f>
        <v>5.5</v>
      </c>
      <c r="J19" s="14">
        <f>Tableau33[[#This Row],[Colonne9]]</f>
        <v>4.6500000000000004</v>
      </c>
      <c r="K19" s="22">
        <f t="shared" si="0"/>
        <v>0</v>
      </c>
    </row>
    <row r="20" spans="1:15" x14ac:dyDescent="0.2">
      <c r="A20" s="3"/>
      <c r="B20" s="23"/>
      <c r="C20" s="55"/>
      <c r="D20" s="24">
        <f>Tableau33[[#This Row],[Colonne3]]</f>
        <v>0</v>
      </c>
      <c r="E20" s="24"/>
      <c r="F20" s="24"/>
      <c r="G20" s="39"/>
      <c r="H20" s="26"/>
      <c r="I20" s="24"/>
      <c r="J20" s="27" t="s">
        <v>13</v>
      </c>
      <c r="K20" s="26">
        <f>SUM(K9:K19)</f>
        <v>0</v>
      </c>
    </row>
    <row r="21" spans="1:15" x14ac:dyDescent="0.2">
      <c r="A21" s="3"/>
      <c r="B21" s="23" t="s">
        <v>14</v>
      </c>
      <c r="C21" s="56"/>
      <c r="D21" s="25">
        <f>Tableau33[[#This Row],[Colonne3]]</f>
        <v>0</v>
      </c>
      <c r="G21" s="39"/>
      <c r="H21" s="26"/>
      <c r="J21" s="26"/>
      <c r="K21" s="26"/>
    </row>
    <row r="22" spans="1:15" x14ac:dyDescent="0.2">
      <c r="A22" s="3"/>
      <c r="B22" s="5">
        <f>Tableau33[[#This Row],[Colonne1]]</f>
        <v>20187</v>
      </c>
      <c r="C22" s="54" t="str">
        <f>Tableau33[[#This Row],[Colonne2]]</f>
        <v>Graines de lin doré</v>
      </c>
      <c r="D22" s="13">
        <f>Tableau33[[#This Row],[Colonne3]]</f>
        <v>3</v>
      </c>
      <c r="E22" s="13" t="str">
        <f>Tableau33[[#This Row],[Colonne4]]</f>
        <v>kg</v>
      </c>
      <c r="F22" s="13">
        <f>Tableau33[[#This Row],[Colonne5]]</f>
        <v>1</v>
      </c>
      <c r="G22" s="36"/>
      <c r="H22" s="14">
        <f>Tableau33[[#This Row],[Colonne7]]</f>
        <v>11.34</v>
      </c>
      <c r="I22" s="13">
        <f>Tableau33[[#This Row],[Colonne8]]</f>
        <v>5.5</v>
      </c>
      <c r="J22" s="14">
        <f>Tableau33[[#This Row],[Colonne9]]</f>
        <v>11.96</v>
      </c>
      <c r="K22" s="15">
        <f t="shared" ref="K22:K29" si="1">G22*J22</f>
        <v>0</v>
      </c>
    </row>
    <row r="23" spans="1:15" x14ac:dyDescent="0.2">
      <c r="A23" s="3"/>
      <c r="B23" s="6">
        <f>Tableau33[[#This Row],[Colonne1]]</f>
        <v>32944</v>
      </c>
      <c r="C23" s="57" t="str">
        <f>Tableau33[[#This Row],[Colonne2]]</f>
        <v>Graines de tournesol</v>
      </c>
      <c r="D23" s="16">
        <f>Tableau33[[#This Row],[Colonne3]]</f>
        <v>5</v>
      </c>
      <c r="E23" s="16" t="str">
        <f>Tableau33[[#This Row],[Colonne4]]</f>
        <v>kg</v>
      </c>
      <c r="F23" s="16">
        <f>Tableau33[[#This Row],[Colonne5]]</f>
        <v>1</v>
      </c>
      <c r="G23" s="37"/>
      <c r="H23" s="17">
        <f>Tableau33[[#This Row],[Colonne7]]</f>
        <v>16.38</v>
      </c>
      <c r="I23" s="16">
        <f>Tableau33[[#This Row],[Colonne8]]</f>
        <v>5.5</v>
      </c>
      <c r="J23" s="17">
        <f>Tableau33[[#This Row],[Colonne9]]</f>
        <v>17.28</v>
      </c>
      <c r="K23" s="18">
        <f t="shared" si="1"/>
        <v>0</v>
      </c>
    </row>
    <row r="24" spans="1:15" x14ac:dyDescent="0.2">
      <c r="A24" s="3"/>
      <c r="B24" s="6">
        <f>Tableau33[[#This Row],[Colonne1]]</f>
        <v>20250</v>
      </c>
      <c r="C24" s="57" t="str">
        <f>Tableau33[[#This Row],[Colonne2]]</f>
        <v>Graines de courges</v>
      </c>
      <c r="D24" s="16">
        <f>Tableau33[[#This Row],[Colonne3]]</f>
        <v>3</v>
      </c>
      <c r="E24" s="16" t="str">
        <f>Tableau33[[#This Row],[Colonne4]]</f>
        <v>kg</v>
      </c>
      <c r="F24" s="16">
        <f>Tableau33[[#This Row],[Colonne5]]</f>
        <v>1</v>
      </c>
      <c r="G24" s="37"/>
      <c r="H24" s="17">
        <f>Tableau33[[#This Row],[Colonne7]]</f>
        <v>27.9</v>
      </c>
      <c r="I24" s="16">
        <f>Tableau33[[#This Row],[Colonne8]]</f>
        <v>5.5</v>
      </c>
      <c r="J24" s="17">
        <f>Tableau33[[#This Row],[Colonne9]]</f>
        <v>29.43</v>
      </c>
      <c r="K24" s="18">
        <f t="shared" si="1"/>
        <v>0</v>
      </c>
    </row>
    <row r="25" spans="1:15" x14ac:dyDescent="0.2">
      <c r="A25" s="3"/>
      <c r="B25" s="6">
        <f>Tableau33[[#This Row],[Colonne1]]</f>
        <v>20182</v>
      </c>
      <c r="C25" s="57" t="str">
        <f>Tableau33[[#This Row],[Colonne2]]</f>
        <v>Sésame blond complet</v>
      </c>
      <c r="D25" s="16">
        <f>Tableau33[[#This Row],[Colonne3]]</f>
        <v>3</v>
      </c>
      <c r="E25" s="16" t="str">
        <f>Tableau33[[#This Row],[Colonne4]]</f>
        <v>kg</v>
      </c>
      <c r="F25" s="16">
        <f>Tableau33[[#This Row],[Colonne5]]</f>
        <v>1</v>
      </c>
      <c r="G25" s="37"/>
      <c r="H25" s="17">
        <f>Tableau33[[#This Row],[Colonne7]]</f>
        <v>12.12</v>
      </c>
      <c r="I25" s="16">
        <f>Tableau33[[#This Row],[Colonne8]]</f>
        <v>5.5</v>
      </c>
      <c r="J25" s="17">
        <f>Tableau33[[#This Row],[Colonne9]]</f>
        <v>12.79</v>
      </c>
      <c r="K25" s="18">
        <f t="shared" si="1"/>
        <v>0</v>
      </c>
    </row>
    <row r="26" spans="1:15" x14ac:dyDescent="0.2">
      <c r="A26" s="3"/>
      <c r="B26" s="6">
        <f>Tableau33[[#This Row],[Colonne1]]</f>
        <v>29725</v>
      </c>
      <c r="C26" s="57" t="str">
        <f>Tableau33[[#This Row],[Colonne2]]</f>
        <v>graines à germer roquette</v>
      </c>
      <c r="D26" s="16">
        <f>Tableau33[[#This Row],[Colonne3]]</f>
        <v>150</v>
      </c>
      <c r="E26" s="16" t="str">
        <f>Tableau33[[#This Row],[Colonne4]]</f>
        <v>gr</v>
      </c>
      <c r="F26" s="16">
        <f>Tableau33[[#This Row],[Colonne5]]</f>
        <v>6</v>
      </c>
      <c r="G26" s="37"/>
      <c r="H26" s="17">
        <f>Tableau33[[#This Row],[Colonne7]]</f>
        <v>4.1500000000000004</v>
      </c>
      <c r="I26" s="16">
        <f>Tableau33[[#This Row],[Colonne8]]</f>
        <v>5.5</v>
      </c>
      <c r="J26" s="17">
        <f>Tableau33[[#This Row],[Colonne9]]</f>
        <v>4.38</v>
      </c>
      <c r="K26" s="18">
        <f t="shared" si="1"/>
        <v>0</v>
      </c>
    </row>
    <row r="27" spans="1:15" x14ac:dyDescent="0.2">
      <c r="A27" s="3"/>
      <c r="B27" s="6">
        <f>Tableau33[[#This Row],[Colonne1]]</f>
        <v>28056</v>
      </c>
      <c r="C27" s="57" t="str">
        <f>Tableau33[[#This Row],[Colonne2]]</f>
        <v>brocoli à germer</v>
      </c>
      <c r="D27" s="16">
        <f>Tableau33[[#This Row],[Colonne3]]</f>
        <v>150</v>
      </c>
      <c r="E27" s="16" t="str">
        <f>Tableau33[[#This Row],[Colonne4]]</f>
        <v>gr</v>
      </c>
      <c r="F27" s="16">
        <f>Tableau33[[#This Row],[Colonne5]]</f>
        <v>6</v>
      </c>
      <c r="G27" s="37"/>
      <c r="H27" s="17">
        <f>Tableau33[[#This Row],[Colonne7]]</f>
        <v>3.59</v>
      </c>
      <c r="I27" s="16">
        <f>Tableau33[[#This Row],[Colonne8]]</f>
        <v>5.5</v>
      </c>
      <c r="J27" s="17">
        <f>Tableau33[[#This Row],[Colonne9]]</f>
        <v>3.79</v>
      </c>
      <c r="K27" s="18">
        <f t="shared" si="1"/>
        <v>0</v>
      </c>
    </row>
    <row r="28" spans="1:15" x14ac:dyDescent="0.2">
      <c r="A28" s="3"/>
      <c r="B28" s="6">
        <f>Tableau33[[#This Row],[Colonne1]]</f>
        <v>28104</v>
      </c>
      <c r="C28" s="57" t="str">
        <f>Tableau33[[#This Row],[Colonne2]]</f>
        <v>soja vert mungo à germer</v>
      </c>
      <c r="D28" s="16">
        <f>Tableau33[[#This Row],[Colonne3]]</f>
        <v>200</v>
      </c>
      <c r="E28" s="16" t="str">
        <f>Tableau33[[#This Row],[Colonne4]]</f>
        <v>gr</v>
      </c>
      <c r="F28" s="16">
        <f>Tableau33[[#This Row],[Colonne5]]</f>
        <v>6</v>
      </c>
      <c r="G28" s="37"/>
      <c r="H28" s="17">
        <f>Tableau33[[#This Row],[Colonne7]]</f>
        <v>1.6</v>
      </c>
      <c r="I28" s="16">
        <f>Tableau33[[#This Row],[Colonne8]]</f>
        <v>5.5</v>
      </c>
      <c r="J28" s="17">
        <f>Tableau33[[#This Row],[Colonne9]]</f>
        <v>1.69</v>
      </c>
      <c r="K28" s="18">
        <f t="shared" si="1"/>
        <v>0</v>
      </c>
    </row>
    <row r="29" spans="1:15" x14ac:dyDescent="0.2">
      <c r="A29" s="3"/>
      <c r="B29" s="7">
        <f>Tableau33[[#This Row],[Colonne1]]</f>
        <v>20023</v>
      </c>
      <c r="C29" s="58" t="str">
        <f>Tableau33[[#This Row],[Colonne2]]</f>
        <v>mélange pois chiche/lentilles/fenugrec à germer</v>
      </c>
      <c r="D29" s="20">
        <f>Tableau33[[#This Row],[Colonne3]]</f>
        <v>200</v>
      </c>
      <c r="E29" s="20" t="str">
        <f>Tableau33[[#This Row],[Colonne4]]</f>
        <v>gr</v>
      </c>
      <c r="F29" s="20">
        <f>Tableau33[[#This Row],[Colonne5]]</f>
        <v>6</v>
      </c>
      <c r="G29" s="38"/>
      <c r="H29" s="21">
        <f>Tableau33[[#This Row],[Colonne7]]</f>
        <v>2.8</v>
      </c>
      <c r="I29" s="20">
        <f>Tableau33[[#This Row],[Colonne8]]</f>
        <v>5.5</v>
      </c>
      <c r="J29" s="21">
        <f>Tableau33[[#This Row],[Colonne9]]</f>
        <v>2.95</v>
      </c>
      <c r="K29" s="22">
        <f t="shared" si="1"/>
        <v>0</v>
      </c>
    </row>
    <row r="30" spans="1:15" x14ac:dyDescent="0.2">
      <c r="A30" s="3"/>
      <c r="B30" s="4"/>
      <c r="C30" s="56"/>
      <c r="D30" s="25">
        <f>Tableau33[[#This Row],[Colonne3]]</f>
        <v>0</v>
      </c>
      <c r="G30" s="39"/>
      <c r="H30" s="26"/>
      <c r="J30" s="27" t="s">
        <v>13</v>
      </c>
      <c r="K30" s="26">
        <f>SUM(K22:K29)</f>
        <v>0</v>
      </c>
    </row>
    <row r="31" spans="1:15" x14ac:dyDescent="0.2">
      <c r="A31" s="3"/>
      <c r="B31" s="23" t="s">
        <v>23</v>
      </c>
      <c r="C31" s="56"/>
      <c r="D31" s="25">
        <f>Tableau33[[#This Row],[Colonne3]]</f>
        <v>0</v>
      </c>
      <c r="G31" s="39"/>
      <c r="H31" s="26"/>
      <c r="J31" s="26"/>
      <c r="K31" s="26"/>
    </row>
    <row r="32" spans="1:15" x14ac:dyDescent="0.2">
      <c r="A32" s="3"/>
      <c r="B32" s="5">
        <f>Tableau33[[#This Row],[Colonne1]]</f>
        <v>33121</v>
      </c>
      <c r="C32" s="54" t="str">
        <f>Tableau33[[#This Row],[Colonne2]]</f>
        <v>Avoine Calcium</v>
      </c>
      <c r="D32" s="13">
        <f>Tableau33[[#This Row],[Colonne3]]</f>
        <v>1</v>
      </c>
      <c r="E32" s="13" t="str">
        <f>Tableau33[[#This Row],[Colonne4]]</f>
        <v>l</v>
      </c>
      <c r="F32" s="13">
        <f>Tableau33[[#This Row],[Colonne5]]</f>
        <v>10</v>
      </c>
      <c r="G32" s="36"/>
      <c r="H32" s="14">
        <f>Tableau33[[#This Row],[Colonne7]]</f>
        <v>1.29</v>
      </c>
      <c r="I32" s="13">
        <f>Tableau33[[#This Row],[Colonne8]]</f>
        <v>5.5</v>
      </c>
      <c r="J32" s="14">
        <f>Tableau33[[#This Row],[Colonne9]]</f>
        <v>1.36</v>
      </c>
      <c r="K32" s="15">
        <f t="shared" ref="K32:K45" si="2">G32*J32</f>
        <v>0</v>
      </c>
    </row>
    <row r="33" spans="1:11" x14ac:dyDescent="0.2">
      <c r="A33" s="3"/>
      <c r="B33" s="6">
        <f>Tableau33[[#This Row],[Colonne1]]</f>
        <v>29485</v>
      </c>
      <c r="C33" s="57" t="str">
        <f>Tableau33[[#This Row],[Colonne2]]</f>
        <v>Avoine Nature</v>
      </c>
      <c r="D33" s="16">
        <f>Tableau33[[#This Row],[Colonne3]]</f>
        <v>1</v>
      </c>
      <c r="E33" s="16" t="str">
        <f>Tableau33[[#This Row],[Colonne4]]</f>
        <v>l</v>
      </c>
      <c r="F33" s="16">
        <f>Tableau33[[#This Row],[Colonne5]]</f>
        <v>12</v>
      </c>
      <c r="G33" s="37"/>
      <c r="H33" s="17">
        <f>Tableau33[[#This Row],[Colonne7]]</f>
        <v>1.3</v>
      </c>
      <c r="I33" s="16">
        <f>Tableau33[[#This Row],[Colonne8]]</f>
        <v>5.5</v>
      </c>
      <c r="J33" s="17">
        <f>Tableau33[[#This Row],[Colonne9]]</f>
        <v>1.37</v>
      </c>
      <c r="K33" s="18">
        <f t="shared" si="2"/>
        <v>0</v>
      </c>
    </row>
    <row r="34" spans="1:11" x14ac:dyDescent="0.2">
      <c r="A34" s="3"/>
      <c r="B34" s="6">
        <f>Tableau33[[#This Row],[Colonne1]]</f>
        <v>31313</v>
      </c>
      <c r="C34" s="57" t="str">
        <f>Tableau33[[#This Row],[Colonne2]]</f>
        <v>Riz Calcium</v>
      </c>
      <c r="D34" s="16">
        <f>Tableau33[[#This Row],[Colonne3]]</f>
        <v>1</v>
      </c>
      <c r="E34" s="16" t="str">
        <f>Tableau33[[#This Row],[Colonne4]]</f>
        <v>l</v>
      </c>
      <c r="F34" s="16">
        <f>Tableau33[[#This Row],[Colonne5]]</f>
        <v>12</v>
      </c>
      <c r="G34" s="37"/>
      <c r="H34" s="17">
        <f>Tableau33[[#This Row],[Colonne7]]</f>
        <v>1.3</v>
      </c>
      <c r="I34" s="16">
        <f>Tableau33[[#This Row],[Colonne8]]</f>
        <v>5.5</v>
      </c>
      <c r="J34" s="17">
        <f>Tableau33[[#This Row],[Colonne9]]</f>
        <v>1.37</v>
      </c>
      <c r="K34" s="18">
        <f t="shared" si="2"/>
        <v>0</v>
      </c>
    </row>
    <row r="35" spans="1:11" x14ac:dyDescent="0.2">
      <c r="A35" s="3"/>
      <c r="B35" s="6">
        <f>Tableau33[[#This Row],[Colonne1]]</f>
        <v>29483</v>
      </c>
      <c r="C35" s="57" t="str">
        <f>Tableau33[[#This Row],[Colonne2]]</f>
        <v>Riz Nature</v>
      </c>
      <c r="D35" s="16">
        <f>Tableau33[[#This Row],[Colonne3]]</f>
        <v>1</v>
      </c>
      <c r="E35" s="16" t="str">
        <f>Tableau33[[#This Row],[Colonne4]]</f>
        <v>l</v>
      </c>
      <c r="F35" s="16">
        <f>Tableau33[[#This Row],[Colonne5]]</f>
        <v>12</v>
      </c>
      <c r="G35" s="37"/>
      <c r="H35" s="17">
        <f>Tableau33[[#This Row],[Colonne7]]</f>
        <v>1.1499999999999999</v>
      </c>
      <c r="I35" s="16">
        <f>Tableau33[[#This Row],[Colonne8]]</f>
        <v>5.5</v>
      </c>
      <c r="J35" s="17">
        <f>Tableau33[[#This Row],[Colonne9]]</f>
        <v>1.21</v>
      </c>
      <c r="K35" s="18">
        <f t="shared" si="2"/>
        <v>0</v>
      </c>
    </row>
    <row r="36" spans="1:11" x14ac:dyDescent="0.2">
      <c r="A36" s="3"/>
      <c r="B36" s="6">
        <f>Tableau33[[#This Row],[Colonne1]]</f>
        <v>24167</v>
      </c>
      <c r="C36" s="57" t="str">
        <f>Tableau33[[#This Row],[Colonne2]]</f>
        <v>Sojade Calcium UHT (soja)</v>
      </c>
      <c r="D36" s="16">
        <f>Tableau33[[#This Row],[Colonne3]]</f>
        <v>1</v>
      </c>
      <c r="E36" s="16" t="str">
        <f>Tableau33[[#This Row],[Colonne4]]</f>
        <v>l</v>
      </c>
      <c r="F36" s="16">
        <f>Tableau33[[#This Row],[Colonne5]]</f>
        <v>6</v>
      </c>
      <c r="G36" s="37"/>
      <c r="H36" s="17">
        <f>Tableau33[[#This Row],[Colonne7]]</f>
        <v>1.44</v>
      </c>
      <c r="I36" s="16">
        <f>Tableau33[[#This Row],[Colonne8]]</f>
        <v>5.5</v>
      </c>
      <c r="J36" s="17">
        <f>Tableau33[[#This Row],[Colonne9]]</f>
        <v>1.52</v>
      </c>
      <c r="K36" s="18">
        <f t="shared" si="2"/>
        <v>0</v>
      </c>
    </row>
    <row r="37" spans="1:11" x14ac:dyDescent="0.2">
      <c r="A37" s="3"/>
      <c r="B37" s="6">
        <f>Tableau33[[#This Row],[Colonne1]]</f>
        <v>24166</v>
      </c>
      <c r="C37" s="57" t="str">
        <f>Tableau33[[#This Row],[Colonne2]]</f>
        <v>Sojade Nature UHT (soja)</v>
      </c>
      <c r="D37" s="16">
        <f>Tableau33[[#This Row],[Colonne3]]</f>
        <v>1</v>
      </c>
      <c r="E37" s="16" t="str">
        <f>Tableau33[[#This Row],[Colonne4]]</f>
        <v>l</v>
      </c>
      <c r="F37" s="16">
        <f>Tableau33[[#This Row],[Colonne5]]</f>
        <v>6</v>
      </c>
      <c r="G37" s="37"/>
      <c r="H37" s="17">
        <f>Tableau33[[#This Row],[Colonne7]]</f>
        <v>1.22</v>
      </c>
      <c r="I37" s="16">
        <f>Tableau33[[#This Row],[Colonne8]]</f>
        <v>5.5</v>
      </c>
      <c r="J37" s="17">
        <f>Tableau33[[#This Row],[Colonne9]]</f>
        <v>1.29</v>
      </c>
      <c r="K37" s="18">
        <f t="shared" si="2"/>
        <v>0</v>
      </c>
    </row>
    <row r="38" spans="1:11" x14ac:dyDescent="0.2">
      <c r="A38" s="3"/>
      <c r="B38" s="6">
        <f>Tableau33[[#This Row],[Colonne1]]</f>
        <v>20822</v>
      </c>
      <c r="C38" s="57" t="str">
        <f>Tableau33[[#This Row],[Colonne2]]</f>
        <v>Lait d'amande Tetra Pack</v>
      </c>
      <c r="D38" s="16">
        <f>Tableau33[[#This Row],[Colonne3]]</f>
        <v>1</v>
      </c>
      <c r="E38" s="16" t="str">
        <f>Tableau33[[#This Row],[Colonne4]]</f>
        <v>l</v>
      </c>
      <c r="F38" s="16">
        <f>Tableau33[[#This Row],[Colonne5]]</f>
        <v>6</v>
      </c>
      <c r="G38" s="37"/>
      <c r="H38" s="17">
        <f>Tableau33[[#This Row],[Colonne7]]</f>
        <v>3.16</v>
      </c>
      <c r="I38" s="16">
        <f>Tableau33[[#This Row],[Colonne8]]</f>
        <v>5.5</v>
      </c>
      <c r="J38" s="17">
        <f>Tableau33[[#This Row],[Colonne9]]</f>
        <v>3.33</v>
      </c>
      <c r="K38" s="18">
        <f t="shared" si="2"/>
        <v>0</v>
      </c>
    </row>
    <row r="39" spans="1:11" x14ac:dyDescent="0.2">
      <c r="A39" s="3"/>
      <c r="B39" s="6">
        <f>Tableau33[[#This Row],[Colonne1]]</f>
        <v>29113</v>
      </c>
      <c r="C39" s="57" t="str">
        <f>Tableau33[[#This Row],[Colonne2]]</f>
        <v>Lait de noix de coco (boite)</v>
      </c>
      <c r="D39" s="16">
        <f>Tableau33[[#This Row],[Colonne3]]</f>
        <v>400</v>
      </c>
      <c r="E39" s="16" t="str">
        <f>Tableau33[[#This Row],[Colonne4]]</f>
        <v>ml</v>
      </c>
      <c r="F39" s="16">
        <f>Tableau33[[#This Row],[Colonne5]]</f>
        <v>6</v>
      </c>
      <c r="G39" s="37"/>
      <c r="H39" s="17">
        <f>Tableau33[[#This Row],[Colonne7]]</f>
        <v>1.6</v>
      </c>
      <c r="I39" s="16">
        <f>Tableau33[[#This Row],[Colonne8]]</f>
        <v>5.5</v>
      </c>
      <c r="J39" s="17">
        <f>Tableau33[[#This Row],[Colonne9]]</f>
        <v>1.69</v>
      </c>
      <c r="K39" s="18">
        <f t="shared" si="2"/>
        <v>0</v>
      </c>
    </row>
    <row r="40" spans="1:11" x14ac:dyDescent="0.2">
      <c r="A40" s="3"/>
      <c r="B40" s="6">
        <f>Tableau33[[#This Row],[Colonne1]]</f>
        <v>20702</v>
      </c>
      <c r="C40" s="57" t="str">
        <f>Tableau33[[#This Row],[Colonne2]]</f>
        <v>Oat avoine cuisine (Crème d'avoine)</v>
      </c>
      <c r="D40" s="16">
        <f>Tableau33[[#This Row],[Colonne3]]</f>
        <v>20</v>
      </c>
      <c r="E40" s="16" t="str">
        <f>Tableau33[[#This Row],[Colonne4]]</f>
        <v>cl</v>
      </c>
      <c r="F40" s="16">
        <f>Tableau33[[#This Row],[Colonne5]]</f>
        <v>15</v>
      </c>
      <c r="G40" s="37"/>
      <c r="H40" s="17">
        <f>Tableau33[[#This Row],[Colonne7]]</f>
        <v>0.72</v>
      </c>
      <c r="I40" s="16">
        <f>Tableau33[[#This Row],[Colonne8]]</f>
        <v>5.5</v>
      </c>
      <c r="J40" s="17">
        <f>Tableau33[[#This Row],[Colonne9]]</f>
        <v>0.76</v>
      </c>
      <c r="K40" s="18">
        <f t="shared" si="2"/>
        <v>0</v>
      </c>
    </row>
    <row r="41" spans="1:11" x14ac:dyDescent="0.2">
      <c r="A41" s="3"/>
      <c r="B41" s="6">
        <f>Tableau33[[#This Row],[Colonne1]]</f>
        <v>34523</v>
      </c>
      <c r="C41" s="57" t="str">
        <f>Tableau33[[#This Row],[Colonne2]]</f>
        <v>Riz cuisine (Crème de riz)</v>
      </c>
      <c r="D41" s="16">
        <f>Tableau33[[#This Row],[Colonne3]]</f>
        <v>20</v>
      </c>
      <c r="E41" s="16" t="str">
        <f>Tableau33[[#This Row],[Colonne4]]</f>
        <v>cl</v>
      </c>
      <c r="F41" s="16">
        <f>Tableau33[[#This Row],[Colonne5]]</f>
        <v>15</v>
      </c>
      <c r="G41" s="37"/>
      <c r="H41" s="17">
        <f>Tableau33[[#This Row],[Colonne7]]</f>
        <v>0.72</v>
      </c>
      <c r="I41" s="16">
        <f>Tableau33[[#This Row],[Colonne8]]</f>
        <v>5.5</v>
      </c>
      <c r="J41" s="17">
        <f>Tableau33[[#This Row],[Colonne9]]</f>
        <v>0.76</v>
      </c>
      <c r="K41" s="18">
        <f t="shared" si="2"/>
        <v>0</v>
      </c>
    </row>
    <row r="42" spans="1:11" x14ac:dyDescent="0.2">
      <c r="A42" s="3"/>
      <c r="B42" s="6">
        <f>Tableau33[[#This Row],[Colonne1]]</f>
        <v>34524</v>
      </c>
      <c r="C42" s="57" t="str">
        <f>Tableau33[[#This Row],[Colonne2]]</f>
        <v>Soja cuisine (Crème de soja)</v>
      </c>
      <c r="D42" s="16">
        <f>Tableau33[[#This Row],[Colonne3]]</f>
        <v>20</v>
      </c>
      <c r="E42" s="16" t="str">
        <f>Tableau33[[#This Row],[Colonne4]]</f>
        <v>cl</v>
      </c>
      <c r="F42" s="16">
        <f>Tableau33[[#This Row],[Colonne5]]</f>
        <v>14</v>
      </c>
      <c r="G42" s="37"/>
      <c r="H42" s="17">
        <f>Tableau33[[#This Row],[Colonne7]]</f>
        <v>0.66</v>
      </c>
      <c r="I42" s="16">
        <f>Tableau33[[#This Row],[Colonne8]]</f>
        <v>5.5</v>
      </c>
      <c r="J42" s="17">
        <f>Tableau33[[#This Row],[Colonne9]]</f>
        <v>0.7</v>
      </c>
      <c r="K42" s="18">
        <f t="shared" si="2"/>
        <v>0</v>
      </c>
    </row>
    <row r="43" spans="1:11" x14ac:dyDescent="0.2">
      <c r="A43" s="3"/>
      <c r="B43" s="6">
        <f>Tableau33[[#This Row],[Colonne1]]</f>
        <v>28366</v>
      </c>
      <c r="C43" s="57" t="str">
        <f>Tableau33[[#This Row],[Colonne2]]</f>
        <v>Spelt epeautre cuisine (Crème d'épeautre)</v>
      </c>
      <c r="D43" s="16">
        <f>Tableau33[[#This Row],[Colonne3]]</f>
        <v>20</v>
      </c>
      <c r="E43" s="16" t="str">
        <f>Tableau33[[#This Row],[Colonne4]]</f>
        <v>cl</v>
      </c>
      <c r="F43" s="16">
        <f>Tableau33[[#This Row],[Colonne5]]</f>
        <v>15</v>
      </c>
      <c r="G43" s="37"/>
      <c r="H43" s="17">
        <f>Tableau33[[#This Row],[Colonne7]]</f>
        <v>0.72</v>
      </c>
      <c r="I43" s="16">
        <f>Tableau33[[#This Row],[Colonne8]]</f>
        <v>5.5</v>
      </c>
      <c r="J43" s="17">
        <f>Tableau33[[#This Row],[Colonne9]]</f>
        <v>0.76</v>
      </c>
      <c r="K43" s="18">
        <f t="shared" si="2"/>
        <v>0</v>
      </c>
    </row>
    <row r="44" spans="1:11" x14ac:dyDescent="0.2">
      <c r="A44" s="3"/>
      <c r="B44" s="6">
        <f>Tableau33[[#This Row],[Colonne1]]</f>
        <v>28220</v>
      </c>
      <c r="C44" s="57" t="str">
        <f>Tableau33[[#This Row],[Colonne2]]</f>
        <v>Amandina cuisine (Crème d'amande)</v>
      </c>
      <c r="D44" s="16" t="str">
        <f>Tableau33[[#This Row],[Colonne3]]</f>
        <v>3 x 20</v>
      </c>
      <c r="E44" s="16" t="str">
        <f>Tableau33[[#This Row],[Colonne4]]</f>
        <v>cl</v>
      </c>
      <c r="F44" s="16">
        <f>Tableau33[[#This Row],[Colonne5]]</f>
        <v>8</v>
      </c>
      <c r="G44" s="37"/>
      <c r="H44" s="17">
        <f>Tableau33[[#This Row],[Colonne7]]</f>
        <v>4.1500000000000004</v>
      </c>
      <c r="I44" s="16">
        <f>Tableau33[[#This Row],[Colonne8]]</f>
        <v>5.5</v>
      </c>
      <c r="J44" s="17">
        <f>Tableau33[[#This Row],[Colonne9]]</f>
        <v>4.38</v>
      </c>
      <c r="K44" s="18">
        <f t="shared" si="2"/>
        <v>0</v>
      </c>
    </row>
    <row r="45" spans="1:11" x14ac:dyDescent="0.2">
      <c r="A45" s="3"/>
      <c r="B45" s="7">
        <f>Tableau33[[#This Row],[Colonne1]]</f>
        <v>30802</v>
      </c>
      <c r="C45" s="58" t="str">
        <f>Tableau33[[#This Row],[Colonne2]]</f>
        <v>Coco cuisine (Crème d'amande)</v>
      </c>
      <c r="D45" s="20">
        <f>Tableau33[[#This Row],[Colonne3]]</f>
        <v>25</v>
      </c>
      <c r="E45" s="20" t="str">
        <f>Tableau33[[#This Row],[Colonne4]]</f>
        <v>cl</v>
      </c>
      <c r="F45" s="20">
        <f>Tableau33[[#This Row],[Colonne5]]</f>
        <v>24</v>
      </c>
      <c r="G45" s="38"/>
      <c r="H45" s="21">
        <f>Tableau33[[#This Row],[Colonne7]]</f>
        <v>1.32</v>
      </c>
      <c r="I45" s="20">
        <f>Tableau33[[#This Row],[Colonne8]]</f>
        <v>5.5</v>
      </c>
      <c r="J45" s="21">
        <f>Tableau33[[#This Row],[Colonne9]]</f>
        <v>1.39</v>
      </c>
      <c r="K45" s="22">
        <f t="shared" si="2"/>
        <v>0</v>
      </c>
    </row>
    <row r="46" spans="1:11" x14ac:dyDescent="0.2">
      <c r="A46" s="4"/>
      <c r="B46" s="4"/>
      <c r="C46" s="56"/>
      <c r="D46" s="25">
        <f>Tableau33[[#This Row],[Colonne3]]</f>
        <v>0</v>
      </c>
      <c r="G46" s="39"/>
      <c r="H46" s="26"/>
      <c r="J46" s="27" t="s">
        <v>13</v>
      </c>
      <c r="K46" s="26">
        <f>SUM(K32:K45)</f>
        <v>0</v>
      </c>
    </row>
    <row r="47" spans="1:11" x14ac:dyDescent="0.2">
      <c r="A47" s="3"/>
      <c r="B47" s="23" t="s">
        <v>42</v>
      </c>
      <c r="C47" s="53"/>
      <c r="D47" s="28">
        <f>Tableau33[[#This Row],[Colonne3]]</f>
        <v>0</v>
      </c>
      <c r="E47" s="28"/>
      <c r="F47" s="28"/>
      <c r="G47" s="40"/>
      <c r="H47" s="27"/>
      <c r="I47" s="28"/>
      <c r="J47" s="27"/>
      <c r="K47" s="27"/>
    </row>
    <row r="48" spans="1:11" x14ac:dyDescent="0.2">
      <c r="A48" s="3"/>
      <c r="B48" s="5">
        <f>Tableau33[[#This Row],[Colonne1]]</f>
        <v>23721</v>
      </c>
      <c r="C48" s="54" t="str">
        <f>Tableau33[[#This Row],[Colonne2]]</f>
        <v>Tablettes chocolat au lait</v>
      </c>
      <c r="D48" s="13">
        <f>Tableau33[[#This Row],[Colonne3]]</f>
        <v>100</v>
      </c>
      <c r="E48" s="13" t="str">
        <f>Tableau33[[#This Row],[Colonne4]]</f>
        <v>gr</v>
      </c>
      <c r="F48" s="13">
        <f>Tableau33[[#This Row],[Colonne5]]</f>
        <v>10</v>
      </c>
      <c r="G48" s="36"/>
      <c r="H48" s="14">
        <f>Tableau33[[#This Row],[Colonne7]]</f>
        <v>1.28</v>
      </c>
      <c r="I48" s="13">
        <f>Tableau33[[#This Row],[Colonne8]]</f>
        <v>20</v>
      </c>
      <c r="J48" s="14">
        <f>Tableau33[[#This Row],[Colonne9]]</f>
        <v>1.54</v>
      </c>
      <c r="K48" s="15">
        <f t="shared" ref="K48:K53" si="3">G48*J48</f>
        <v>0</v>
      </c>
    </row>
    <row r="49" spans="1:11" x14ac:dyDescent="0.2">
      <c r="A49" s="3"/>
      <c r="B49" s="6">
        <f>Tableau33[[#This Row],[Colonne1]]</f>
        <v>29574</v>
      </c>
      <c r="C49" s="57" t="str">
        <f>Tableau33[[#This Row],[Colonne2]]</f>
        <v>Tablettes chocolat au lait noisettes entières</v>
      </c>
      <c r="D49" s="16">
        <f>Tableau33[[#This Row],[Colonne3]]</f>
        <v>100</v>
      </c>
      <c r="E49" s="16" t="str">
        <f>Tableau33[[#This Row],[Colonne4]]</f>
        <v>gr</v>
      </c>
      <c r="F49" s="16">
        <f>Tableau33[[#This Row],[Colonne5]]</f>
        <v>10</v>
      </c>
      <c r="G49" s="37"/>
      <c r="H49" s="17">
        <f>Tableau33[[#This Row],[Colonne7]]</f>
        <v>1.61</v>
      </c>
      <c r="I49" s="16">
        <f>Tableau33[[#This Row],[Colonne8]]</f>
        <v>20</v>
      </c>
      <c r="J49" s="17">
        <f>Tableau33[[#This Row],[Colonne9]]</f>
        <v>1.93</v>
      </c>
      <c r="K49" s="18">
        <f t="shared" si="3"/>
        <v>0</v>
      </c>
    </row>
    <row r="50" spans="1:11" x14ac:dyDescent="0.2">
      <c r="A50" s="3"/>
      <c r="B50" s="6">
        <f>Tableau33[[#This Row],[Colonne1]]</f>
        <v>23732</v>
      </c>
      <c r="C50" s="57" t="str">
        <f>Tableau33[[#This Row],[Colonne2]]</f>
        <v>Tablettes chocolat noir extra 71%</v>
      </c>
      <c r="D50" s="16">
        <f>Tableau33[[#This Row],[Colonne3]]</f>
        <v>100</v>
      </c>
      <c r="E50" s="16" t="str">
        <f>Tableau33[[#This Row],[Colonne4]]</f>
        <v>gr</v>
      </c>
      <c r="F50" s="16">
        <f>Tableau33[[#This Row],[Colonne5]]</f>
        <v>10</v>
      </c>
      <c r="G50" s="37"/>
      <c r="H50" s="17">
        <f>Tableau33[[#This Row],[Colonne7]]</f>
        <v>1.28</v>
      </c>
      <c r="I50" s="16">
        <f>Tableau33[[#This Row],[Colonne8]]</f>
        <v>5.5</v>
      </c>
      <c r="J50" s="17">
        <f>Tableau33[[#This Row],[Colonne9]]</f>
        <v>1.35</v>
      </c>
      <c r="K50" s="18">
        <f t="shared" si="3"/>
        <v>0</v>
      </c>
    </row>
    <row r="51" spans="1:11" x14ac:dyDescent="0.2">
      <c r="A51" s="3"/>
      <c r="B51" s="6">
        <f>Tableau33[[#This Row],[Colonne1]]</f>
        <v>29913</v>
      </c>
      <c r="C51" s="57" t="str">
        <f>Tableau33[[#This Row],[Colonne2]]</f>
        <v>Tablette chocolat noir 85%</v>
      </c>
      <c r="D51" s="16">
        <f>Tableau33[[#This Row],[Colonne3]]</f>
        <v>100</v>
      </c>
      <c r="E51" s="16" t="str">
        <f>Tableau33[[#This Row],[Colonne4]]</f>
        <v>gr</v>
      </c>
      <c r="F51" s="16">
        <f>Tableau33[[#This Row],[Colonne5]]</f>
        <v>10</v>
      </c>
      <c r="G51" s="37"/>
      <c r="H51" s="17">
        <f>Tableau33[[#This Row],[Colonne7]]</f>
        <v>1.54</v>
      </c>
      <c r="I51" s="16">
        <f>Tableau33[[#This Row],[Colonne8]]</f>
        <v>5.5</v>
      </c>
      <c r="J51" s="17">
        <f>Tableau33[[#This Row],[Colonne9]]</f>
        <v>1.62</v>
      </c>
      <c r="K51" s="18">
        <f t="shared" si="3"/>
        <v>0</v>
      </c>
    </row>
    <row r="52" spans="1:11" x14ac:dyDescent="0.2">
      <c r="A52" s="3"/>
      <c r="B52" s="6">
        <f>Tableau33[[#This Row],[Colonne1]]</f>
        <v>28439</v>
      </c>
      <c r="C52" s="57" t="str">
        <f>Tableau33[[#This Row],[Colonne2]]</f>
        <v>Tablette chocolat noir noisettes entière</v>
      </c>
      <c r="D52" s="16">
        <f>Tableau33[[#This Row],[Colonne3]]</f>
        <v>100</v>
      </c>
      <c r="E52" s="16" t="str">
        <f>Tableau33[[#This Row],[Colonne4]]</f>
        <v>gr</v>
      </c>
      <c r="F52" s="16">
        <f>Tableau33[[#This Row],[Colonne5]]</f>
        <v>10</v>
      </c>
      <c r="G52" s="37"/>
      <c r="H52" s="17">
        <f>Tableau33[[#This Row],[Colonne7]]</f>
        <v>1.61</v>
      </c>
      <c r="I52" s="16">
        <f>Tableau33[[#This Row],[Colonne8]]</f>
        <v>20</v>
      </c>
      <c r="J52" s="17">
        <f>Tableau33[[#This Row],[Colonne9]]</f>
        <v>1.93</v>
      </c>
      <c r="K52" s="18">
        <f t="shared" si="3"/>
        <v>0</v>
      </c>
    </row>
    <row r="53" spans="1:11" x14ac:dyDescent="0.2">
      <c r="A53" s="3"/>
      <c r="B53" s="7">
        <f>Tableau33[[#This Row],[Colonne1]]</f>
        <v>32670</v>
      </c>
      <c r="C53" s="58" t="str">
        <f>Tableau33[[#This Row],[Colonne2]]</f>
        <v>Palets de chocolat noir dessert 55%</v>
      </c>
      <c r="D53" s="20">
        <f>Tableau33[[#This Row],[Colonne3]]</f>
        <v>1</v>
      </c>
      <c r="E53" s="20" t="str">
        <f>Tableau33[[#This Row],[Colonne4]]</f>
        <v>kg</v>
      </c>
      <c r="F53" s="20">
        <f>Tableau33[[#This Row],[Colonne5]]</f>
        <v>6</v>
      </c>
      <c r="G53" s="38"/>
      <c r="H53" s="21">
        <f>Tableau33[[#This Row],[Colonne7]]</f>
        <v>10.65</v>
      </c>
      <c r="I53" s="20">
        <f>Tableau33[[#This Row],[Colonne8]]</f>
        <v>5.5</v>
      </c>
      <c r="J53" s="21">
        <f>Tableau33[[#This Row],[Colonne9]]</f>
        <v>11.24</v>
      </c>
      <c r="K53" s="22">
        <f t="shared" si="3"/>
        <v>0</v>
      </c>
    </row>
    <row r="54" spans="1:11" x14ac:dyDescent="0.2">
      <c r="A54" s="3"/>
      <c r="B54" s="4"/>
      <c r="C54" s="56"/>
      <c r="D54" s="25">
        <f>Tableau33[[#This Row],[Colonne3]]</f>
        <v>0</v>
      </c>
      <c r="G54" s="39"/>
      <c r="H54" s="26"/>
      <c r="J54" s="27" t="s">
        <v>13</v>
      </c>
      <c r="K54" s="26">
        <f>SUM(K48:K53)</f>
        <v>0</v>
      </c>
    </row>
    <row r="55" spans="1:11" x14ac:dyDescent="0.2">
      <c r="A55" s="3"/>
      <c r="B55" s="23" t="s">
        <v>49</v>
      </c>
      <c r="C55" s="56"/>
      <c r="D55" s="25">
        <f>Tableau33[[#This Row],[Colonne3]]</f>
        <v>0</v>
      </c>
      <c r="G55" s="39"/>
      <c r="H55" s="26"/>
      <c r="J55" s="26"/>
      <c r="K55" s="26"/>
    </row>
    <row r="56" spans="1:11" x14ac:dyDescent="0.2">
      <c r="A56" s="3"/>
      <c r="B56" s="5">
        <f>Tableau33[[#This Row],[Colonne1]]</f>
        <v>26776</v>
      </c>
      <c r="C56" s="54" t="str">
        <f>Tableau33[[#This Row],[Colonne2]]</f>
        <v>Biscottes bises à l'huile d'olive</v>
      </c>
      <c r="D56" s="13">
        <f>Tableau33[[#This Row],[Colonne3]]</f>
        <v>270</v>
      </c>
      <c r="E56" s="13" t="str">
        <f>Tableau33[[#This Row],[Colonne4]]</f>
        <v>gr</v>
      </c>
      <c r="F56" s="13">
        <f>Tableau33[[#This Row],[Colonne5]]</f>
        <v>12</v>
      </c>
      <c r="G56" s="36"/>
      <c r="H56" s="14">
        <f>Tableau33[[#This Row],[Colonne7]]</f>
        <v>2.2200000000000002</v>
      </c>
      <c r="I56" s="13">
        <f>Tableau33[[#This Row],[Colonne8]]</f>
        <v>5.5</v>
      </c>
      <c r="J56" s="14">
        <f>Tableau33[[#This Row],[Colonne9]]</f>
        <v>2.34</v>
      </c>
      <c r="K56" s="15">
        <f t="shared" ref="K56:K65" si="4">G56*J56</f>
        <v>0</v>
      </c>
    </row>
    <row r="57" spans="1:11" x14ac:dyDescent="0.2">
      <c r="A57" s="3"/>
      <c r="B57" s="6">
        <f>Tableau33[[#This Row],[Colonne1]]</f>
        <v>34711</v>
      </c>
      <c r="C57" s="57" t="str">
        <f>Tableau33[[#This Row],[Colonne2]]</f>
        <v>Biscottes "Essentielle" Nature</v>
      </c>
      <c r="D57" s="16">
        <f>Tableau33[[#This Row],[Colonne3]]</f>
        <v>280</v>
      </c>
      <c r="E57" s="16" t="str">
        <f>Tableau33[[#This Row],[Colonne4]]</f>
        <v>gr</v>
      </c>
      <c r="F57" s="16">
        <f>Tableau33[[#This Row],[Colonne5]]</f>
        <v>8</v>
      </c>
      <c r="G57" s="37"/>
      <c r="H57" s="17">
        <f>Tableau33[[#This Row],[Colonne7]]</f>
        <v>2.61</v>
      </c>
      <c r="I57" s="16">
        <f>Tableau33[[#This Row],[Colonne8]]</f>
        <v>5.5</v>
      </c>
      <c r="J57" s="17">
        <f>Tableau33[[#This Row],[Colonne9]]</f>
        <v>2.75</v>
      </c>
      <c r="K57" s="18">
        <f t="shared" si="4"/>
        <v>0</v>
      </c>
    </row>
    <row r="58" spans="1:11" x14ac:dyDescent="0.2">
      <c r="A58" s="3"/>
      <c r="B58" s="6">
        <f>Tableau33[[#This Row],[Colonne1]]</f>
        <v>30817</v>
      </c>
      <c r="C58" s="57" t="str">
        <f>Tableau33[[#This Row],[Colonne2]]</f>
        <v>chocolade sans huile de palme</v>
      </c>
      <c r="D58" s="16">
        <f>Tableau33[[#This Row],[Colonne3]]</f>
        <v>750</v>
      </c>
      <c r="E58" s="16" t="str">
        <f>Tableau33[[#This Row],[Colonne4]]</f>
        <v>gr</v>
      </c>
      <c r="F58" s="16">
        <f>Tableau33[[#This Row],[Colonne5]]</f>
        <v>6</v>
      </c>
      <c r="G58" s="37"/>
      <c r="H58" s="17">
        <f>Tableau33[[#This Row],[Colonne7]]</f>
        <v>11.16</v>
      </c>
      <c r="I58" s="16">
        <f>Tableau33[[#This Row],[Colonne8]]</f>
        <v>5.5</v>
      </c>
      <c r="J58" s="17">
        <f>Tableau33[[#This Row],[Colonne9]]</f>
        <v>11.77</v>
      </c>
      <c r="K58" s="18">
        <f t="shared" si="4"/>
        <v>0</v>
      </c>
    </row>
    <row r="59" spans="1:11" x14ac:dyDescent="0.2">
      <c r="A59" s="3"/>
      <c r="B59" s="6">
        <f>Tableau33[[#This Row],[Colonne1]]</f>
        <v>20209</v>
      </c>
      <c r="C59" s="57" t="str">
        <f>Tableau33[[#This Row],[Colonne2]]</f>
        <v>purée d'amande complète</v>
      </c>
      <c r="D59" s="16">
        <f>Tableau33[[#This Row],[Colonne3]]</f>
        <v>700</v>
      </c>
      <c r="E59" s="16" t="str">
        <f>Tableau33[[#This Row],[Colonne4]]</f>
        <v>gr</v>
      </c>
      <c r="F59" s="16">
        <f>Tableau33[[#This Row],[Colonne5]]</f>
        <v>6</v>
      </c>
      <c r="G59" s="37"/>
      <c r="H59" s="17">
        <f>Tableau33[[#This Row],[Colonne7]]</f>
        <v>19.350000000000001</v>
      </c>
      <c r="I59" s="16">
        <f>Tableau33[[#This Row],[Colonne8]]</f>
        <v>5.5</v>
      </c>
      <c r="J59" s="17">
        <f>Tableau33[[#This Row],[Colonne9]]</f>
        <v>20.41</v>
      </c>
      <c r="K59" s="18">
        <f t="shared" si="4"/>
        <v>0</v>
      </c>
    </row>
    <row r="60" spans="1:11" x14ac:dyDescent="0.2">
      <c r="A60" s="3"/>
      <c r="B60" s="6">
        <f>Tableau33[[#This Row],[Colonne1]]</f>
        <v>20343</v>
      </c>
      <c r="C60" s="57" t="str">
        <f>Tableau33[[#This Row],[Colonne2]]</f>
        <v>purée de sésame blanc- tahin</v>
      </c>
      <c r="D60" s="16">
        <f>Tableau33[[#This Row],[Colonne3]]</f>
        <v>700</v>
      </c>
      <c r="E60" s="16" t="str">
        <f>Tableau33[[#This Row],[Colonne4]]</f>
        <v>gr</v>
      </c>
      <c r="F60" s="16">
        <f>Tableau33[[#This Row],[Colonne5]]</f>
        <v>6</v>
      </c>
      <c r="G60" s="37"/>
      <c r="H60" s="17">
        <f>Tableau33[[#This Row],[Colonne7]]</f>
        <v>7.2</v>
      </c>
      <c r="I60" s="16">
        <f>Tableau33[[#This Row],[Colonne8]]</f>
        <v>5.5</v>
      </c>
      <c r="J60" s="17">
        <f>Tableau33[[#This Row],[Colonne9]]</f>
        <v>7.6</v>
      </c>
      <c r="K60" s="18">
        <f t="shared" si="4"/>
        <v>0</v>
      </c>
    </row>
    <row r="61" spans="1:11" x14ac:dyDescent="0.2">
      <c r="A61" s="3"/>
      <c r="B61" s="6">
        <f>Tableau33[[#This Row],[Colonne1]]</f>
        <v>32787</v>
      </c>
      <c r="C61" s="57" t="str">
        <f>Tableau33[[#This Row],[Colonne2]]</f>
        <v>Pâte à tartiner noisettes cacao sans huile palme</v>
      </c>
      <c r="D61" s="16">
        <f>Tableau33[[#This Row],[Colonne3]]</f>
        <v>750</v>
      </c>
      <c r="E61" s="16" t="str">
        <f>Tableau33[[#This Row],[Colonne4]]</f>
        <v>gr</v>
      </c>
      <c r="F61" s="16">
        <f>Tableau33[[#This Row],[Colonne5]]</f>
        <v>6</v>
      </c>
      <c r="G61" s="37"/>
      <c r="H61" s="17">
        <f>Tableau33[[#This Row],[Colonne7]]</f>
        <v>6.6</v>
      </c>
      <c r="I61" s="16">
        <f>Tableau33[[#This Row],[Colonne8]]</f>
        <v>5.5</v>
      </c>
      <c r="J61" s="17">
        <f>Tableau33[[#This Row],[Colonne9]]</f>
        <v>6.96</v>
      </c>
      <c r="K61" s="18">
        <f t="shared" si="4"/>
        <v>0</v>
      </c>
    </row>
    <row r="62" spans="1:11" x14ac:dyDescent="0.2">
      <c r="A62" s="3"/>
      <c r="B62" s="6">
        <f>Tableau33[[#This Row],[Colonne1]]</f>
        <v>28858</v>
      </c>
      <c r="C62" s="57" t="str">
        <f>Tableau33[[#This Row],[Colonne2]]</f>
        <v>Pur cacao non sucré</v>
      </c>
      <c r="D62" s="16">
        <f>Tableau33[[#This Row],[Colonne3]]</f>
        <v>200</v>
      </c>
      <c r="E62" s="16" t="str">
        <f>Tableau33[[#This Row],[Colonne4]]</f>
        <v>gr</v>
      </c>
      <c r="F62" s="16">
        <f>Tableau33[[#This Row],[Colonne5]]</f>
        <v>6</v>
      </c>
      <c r="G62" s="37"/>
      <c r="H62" s="17">
        <f>Tableau33[[#This Row],[Colonne7]]</f>
        <v>3.66</v>
      </c>
      <c r="I62" s="16">
        <f>Tableau33[[#This Row],[Colonne8]]</f>
        <v>5.5</v>
      </c>
      <c r="J62" s="17">
        <f>Tableau33[[#This Row],[Colonne9]]</f>
        <v>3.86</v>
      </c>
      <c r="K62" s="18">
        <f t="shared" si="4"/>
        <v>0</v>
      </c>
    </row>
    <row r="63" spans="1:11" x14ac:dyDescent="0.2">
      <c r="A63" s="3"/>
      <c r="B63" s="6">
        <f>Tableau33[[#This Row],[Colonne1]]</f>
        <v>28857</v>
      </c>
      <c r="C63" s="57" t="str">
        <f>Tableau33[[#This Row],[Colonne2]]</f>
        <v>Chocolat poudre instantané</v>
      </c>
      <c r="D63" s="16">
        <f>Tableau33[[#This Row],[Colonne3]]</f>
        <v>400</v>
      </c>
      <c r="E63" s="16" t="str">
        <f>Tableau33[[#This Row],[Colonne4]]</f>
        <v>gr</v>
      </c>
      <c r="F63" s="16">
        <f>Tableau33[[#This Row],[Colonne5]]</f>
        <v>6</v>
      </c>
      <c r="G63" s="37"/>
      <c r="H63" s="17">
        <f>Tableau33[[#This Row],[Colonne7]]</f>
        <v>3.84</v>
      </c>
      <c r="I63" s="16">
        <f>Tableau33[[#This Row],[Colonne8]]</f>
        <v>5.5</v>
      </c>
      <c r="J63" s="17">
        <f>Tableau33[[#This Row],[Colonne9]]</f>
        <v>4.05</v>
      </c>
      <c r="K63" s="18">
        <f t="shared" si="4"/>
        <v>0</v>
      </c>
    </row>
    <row r="64" spans="1:11" x14ac:dyDescent="0.2">
      <c r="A64" s="3"/>
      <c r="B64" s="6">
        <f>Tableau33[[#This Row],[Colonne1]]</f>
        <v>32743</v>
      </c>
      <c r="C64" s="57" t="str">
        <f>Tableau33[[#This Row],[Colonne2]]</f>
        <v>Muesli de l'étudiant</v>
      </c>
      <c r="D64" s="16">
        <f>Tableau33[[#This Row],[Colonne3]]</f>
        <v>5</v>
      </c>
      <c r="E64" s="16" t="str">
        <f>Tableau33[[#This Row],[Colonne4]]</f>
        <v>kg</v>
      </c>
      <c r="F64" s="16">
        <f>Tableau33[[#This Row],[Colonne5]]</f>
        <v>1</v>
      </c>
      <c r="G64" s="37"/>
      <c r="H64" s="17">
        <f>Tableau33[[#This Row],[Colonne7]]</f>
        <v>22.4</v>
      </c>
      <c r="I64" s="16">
        <f>Tableau33[[#This Row],[Colonne8]]</f>
        <v>5.5</v>
      </c>
      <c r="J64" s="17">
        <f>Tableau33[[#This Row],[Colonne9]]</f>
        <v>23.63</v>
      </c>
      <c r="K64" s="18">
        <f t="shared" si="4"/>
        <v>0</v>
      </c>
    </row>
    <row r="65" spans="1:11" x14ac:dyDescent="0.2">
      <c r="A65" s="3"/>
      <c r="B65" s="7">
        <f>Tableau33[[#This Row],[Colonne1]]</f>
        <v>32745</v>
      </c>
      <c r="C65" s="58" t="str">
        <f>Tableau33[[#This Row],[Colonne2]]</f>
        <v>Petits flocons d'avoine - France</v>
      </c>
      <c r="D65" s="20">
        <f>Tableau33[[#This Row],[Colonne3]]</f>
        <v>5</v>
      </c>
      <c r="E65" s="20" t="str">
        <f>Tableau33[[#This Row],[Colonne4]]</f>
        <v>kg</v>
      </c>
      <c r="F65" s="20">
        <f>Tableau33[[#This Row],[Colonne5]]</f>
        <v>1</v>
      </c>
      <c r="G65" s="38"/>
      <c r="H65" s="21">
        <f>Tableau33[[#This Row],[Colonne7]]</f>
        <v>9.6</v>
      </c>
      <c r="I65" s="20">
        <f>Tableau33[[#This Row],[Colonne8]]</f>
        <v>5.5</v>
      </c>
      <c r="J65" s="21">
        <f>Tableau33[[#This Row],[Colonne9]]</f>
        <v>10.130000000000001</v>
      </c>
      <c r="K65" s="22">
        <f t="shared" si="4"/>
        <v>0</v>
      </c>
    </row>
    <row r="66" spans="1:11" x14ac:dyDescent="0.2">
      <c r="A66" s="3"/>
      <c r="B66" s="29"/>
      <c r="C66" s="56"/>
      <c r="D66" s="25">
        <f>Tableau33[[#This Row],[Colonne3]]</f>
        <v>0</v>
      </c>
      <c r="G66" s="39"/>
      <c r="H66" s="26"/>
      <c r="J66" s="27" t="s">
        <v>13</v>
      </c>
      <c r="K66" s="26">
        <f>SUM(K56:K65)</f>
        <v>0</v>
      </c>
    </row>
    <row r="67" spans="1:11" x14ac:dyDescent="0.2">
      <c r="A67" s="3"/>
      <c r="B67" s="23" t="s">
        <v>60</v>
      </c>
      <c r="C67" s="56"/>
      <c r="D67" s="25">
        <f>Tableau33[[#This Row],[Colonne3]]</f>
        <v>0</v>
      </c>
      <c r="G67" s="39"/>
      <c r="H67" s="26"/>
      <c r="J67" s="26"/>
      <c r="K67" s="26"/>
    </row>
    <row r="68" spans="1:11" x14ac:dyDescent="0.2">
      <c r="A68" s="3"/>
      <c r="B68" s="5">
        <f>Tableau33[[#This Row],[Colonne1]]</f>
        <v>31806</v>
      </c>
      <c r="C68" s="54" t="str">
        <f>Tableau33[[#This Row],[Colonne2]]</f>
        <v>Thé noir earl grey bergamote</v>
      </c>
      <c r="D68" s="13">
        <f>Tableau33[[#This Row],[Colonne3]]</f>
        <v>100</v>
      </c>
      <c r="E68" s="13" t="str">
        <f>Tableau33[[#This Row],[Colonne4]]</f>
        <v>gr</v>
      </c>
      <c r="F68" s="13">
        <f>Tableau33[[#This Row],[Colonne5]]</f>
        <v>5</v>
      </c>
      <c r="G68" s="36"/>
      <c r="H68" s="14">
        <f>Tableau33[[#This Row],[Colonne7]]</f>
        <v>4.53</v>
      </c>
      <c r="I68" s="13">
        <f>Tableau33[[#This Row],[Colonne8]]</f>
        <v>5.5</v>
      </c>
      <c r="J68" s="14">
        <f>Tableau33[[#This Row],[Colonne9]]</f>
        <v>4.78</v>
      </c>
      <c r="K68" s="15">
        <f t="shared" ref="K68:K76" si="5">G68*J68</f>
        <v>0</v>
      </c>
    </row>
    <row r="69" spans="1:11" x14ac:dyDescent="0.2">
      <c r="A69" s="3"/>
      <c r="B69" s="6">
        <f>Tableau33[[#This Row],[Colonne1]]</f>
        <v>31759</v>
      </c>
      <c r="C69" s="57" t="str">
        <f>Tableau33[[#This Row],[Colonne2]]</f>
        <v>Thé vert jasmin flowers</v>
      </c>
      <c r="D69" s="16">
        <f>Tableau33[[#This Row],[Colonne3]]</f>
        <v>100</v>
      </c>
      <c r="E69" s="16" t="str">
        <f>Tableau33[[#This Row],[Colonne4]]</f>
        <v>gr</v>
      </c>
      <c r="F69" s="16">
        <f>Tableau33[[#This Row],[Colonne5]]</f>
        <v>5</v>
      </c>
      <c r="G69" s="37"/>
      <c r="H69" s="17">
        <f>Tableau33[[#This Row],[Colonne7]]</f>
        <v>5.38</v>
      </c>
      <c r="I69" s="16">
        <f>Tableau33[[#This Row],[Colonne8]]</f>
        <v>5.5</v>
      </c>
      <c r="J69" s="17">
        <f>Tableau33[[#This Row],[Colonne9]]</f>
        <v>5.68</v>
      </c>
      <c r="K69" s="18">
        <f t="shared" si="5"/>
        <v>0</v>
      </c>
    </row>
    <row r="70" spans="1:11" x14ac:dyDescent="0.2">
      <c r="A70" s="3"/>
      <c r="B70" s="6">
        <f>Tableau33[[#This Row],[Colonne1]]</f>
        <v>31347</v>
      </c>
      <c r="C70" s="57" t="str">
        <f>Tableau33[[#This Row],[Colonne2]]</f>
        <v>Thé vert lézard'thé (gingembre peche guarana</v>
      </c>
      <c r="D70" s="16">
        <f>Tableau33[[#This Row],[Colonne3]]</f>
        <v>100</v>
      </c>
      <c r="E70" s="16" t="str">
        <f>Tableau33[[#This Row],[Colonne4]]</f>
        <v>gr</v>
      </c>
      <c r="F70" s="16">
        <f>Tableau33[[#This Row],[Colonne5]]</f>
        <v>5</v>
      </c>
      <c r="G70" s="37"/>
      <c r="H70" s="17">
        <f>Tableau33[[#This Row],[Colonne7]]</f>
        <v>4.79</v>
      </c>
      <c r="I70" s="16">
        <f>Tableau33[[#This Row],[Colonne8]]</f>
        <v>5.5</v>
      </c>
      <c r="J70" s="17">
        <f>Tableau33[[#This Row],[Colonne9]]</f>
        <v>5.05</v>
      </c>
      <c r="K70" s="18">
        <f t="shared" si="5"/>
        <v>0</v>
      </c>
    </row>
    <row r="71" spans="1:11" x14ac:dyDescent="0.2">
      <c r="A71" s="3"/>
      <c r="B71" s="6">
        <f>Tableau33[[#This Row],[Colonne1]]</f>
        <v>31626</v>
      </c>
      <c r="C71" s="57" t="str">
        <f>Tableau33[[#This Row],[Colonne2]]</f>
        <v>Thé vert médina (menthe)</v>
      </c>
      <c r="D71" s="16">
        <f>Tableau33[[#This Row],[Colonne3]]</f>
        <v>100</v>
      </c>
      <c r="E71" s="16" t="str">
        <f>Tableau33[[#This Row],[Colonne4]]</f>
        <v>gr</v>
      </c>
      <c r="F71" s="16">
        <f>Tableau33[[#This Row],[Colonne5]]</f>
        <v>5</v>
      </c>
      <c r="G71" s="37"/>
      <c r="H71" s="17">
        <f>Tableau33[[#This Row],[Colonne7]]</f>
        <v>4.04</v>
      </c>
      <c r="I71" s="16">
        <f>Tableau33[[#This Row],[Colonne8]]</f>
        <v>5.5</v>
      </c>
      <c r="J71" s="17">
        <f>Tableau33[[#This Row],[Colonne9]]</f>
        <v>4.26</v>
      </c>
      <c r="K71" s="18">
        <f t="shared" si="5"/>
        <v>0</v>
      </c>
    </row>
    <row r="72" spans="1:11" x14ac:dyDescent="0.2">
      <c r="A72" s="3"/>
      <c r="B72" s="6">
        <f>Tableau33[[#This Row],[Colonne1]]</f>
        <v>31612</v>
      </c>
      <c r="C72" s="57" t="str">
        <f>Tableau33[[#This Row],[Colonne2]]</f>
        <v>Thé roibois murmure de la forêt (fruits rouges)</v>
      </c>
      <c r="D72" s="16">
        <f>Tableau33[[#This Row],[Colonne3]]</f>
        <v>100</v>
      </c>
      <c r="E72" s="16" t="str">
        <f>Tableau33[[#This Row],[Colonne4]]</f>
        <v>gr</v>
      </c>
      <c r="F72" s="16">
        <f>Tableau33[[#This Row],[Colonne5]]</f>
        <v>5</v>
      </c>
      <c r="G72" s="37"/>
      <c r="H72" s="17">
        <f>Tableau33[[#This Row],[Colonne7]]</f>
        <v>3.97</v>
      </c>
      <c r="I72" s="16">
        <f>Tableau33[[#This Row],[Colonne8]]</f>
        <v>5.5</v>
      </c>
      <c r="J72" s="17">
        <f>Tableau33[[#This Row],[Colonne9]]</f>
        <v>4.1900000000000004</v>
      </c>
      <c r="K72" s="18">
        <f t="shared" si="5"/>
        <v>0</v>
      </c>
    </row>
    <row r="73" spans="1:11" x14ac:dyDescent="0.2">
      <c r="A73" s="3"/>
      <c r="B73" s="6">
        <f>Tableau33[[#This Row],[Colonne1]]</f>
        <v>31355</v>
      </c>
      <c r="C73" s="57" t="str">
        <f>Tableau33[[#This Row],[Colonne2]]</f>
        <v>Thé roibois asimbonanga (mangue, pêche, citron)</v>
      </c>
      <c r="D73" s="16">
        <f>Tableau33[[#This Row],[Colonne3]]</f>
        <v>100</v>
      </c>
      <c r="E73" s="16" t="str">
        <f>Tableau33[[#This Row],[Colonne4]]</f>
        <v>gr</v>
      </c>
      <c r="F73" s="16">
        <f>Tableau33[[#This Row],[Colonne5]]</f>
        <v>5</v>
      </c>
      <c r="G73" s="37"/>
      <c r="H73" s="17">
        <f>Tableau33[[#This Row],[Colonne7]]</f>
        <v>4.1399999999999997</v>
      </c>
      <c r="I73" s="16">
        <f>Tableau33[[#This Row],[Colonne8]]</f>
        <v>5.5</v>
      </c>
      <c r="J73" s="17">
        <f>Tableau33[[#This Row],[Colonne9]]</f>
        <v>4.37</v>
      </c>
      <c r="K73" s="18">
        <f t="shared" si="5"/>
        <v>0</v>
      </c>
    </row>
    <row r="74" spans="1:11" x14ac:dyDescent="0.2">
      <c r="A74" s="3"/>
      <c r="B74" s="6">
        <f>Tableau33[[#This Row],[Colonne1]]</f>
        <v>31353</v>
      </c>
      <c r="C74" s="57" t="str">
        <f>Tableau33[[#This Row],[Colonne2]]</f>
        <v>Thé roibois nature</v>
      </c>
      <c r="D74" s="16">
        <f>Tableau33[[#This Row],[Colonne3]]</f>
        <v>100</v>
      </c>
      <c r="E74" s="16" t="str">
        <f>Tableau33[[#This Row],[Colonne4]]</f>
        <v>gr</v>
      </c>
      <c r="F74" s="16">
        <f>Tableau33[[#This Row],[Colonne5]]</f>
        <v>5</v>
      </c>
      <c r="G74" s="37"/>
      <c r="H74" s="17">
        <f>Tableau33[[#This Row],[Colonne7]]</f>
        <v>3.11</v>
      </c>
      <c r="I74" s="16">
        <f>Tableau33[[#This Row],[Colonne8]]</f>
        <v>5.5</v>
      </c>
      <c r="J74" s="17">
        <f>Tableau33[[#This Row],[Colonne9]]</f>
        <v>3.28</v>
      </c>
      <c r="K74" s="18">
        <f t="shared" si="5"/>
        <v>0</v>
      </c>
    </row>
    <row r="75" spans="1:11" x14ac:dyDescent="0.2">
      <c r="A75" s="3"/>
      <c r="B75" s="6">
        <f>Tableau33[[#This Row],[Colonne1]]</f>
        <v>31958</v>
      </c>
      <c r="C75" s="57" t="str">
        <f>Tableau33[[#This Row],[Colonne2]]</f>
        <v>Maté vert</v>
      </c>
      <c r="D75" s="16">
        <f>Tableau33[[#This Row],[Colonne3]]</f>
        <v>100</v>
      </c>
      <c r="E75" s="16" t="str">
        <f>Tableau33[[#This Row],[Colonne4]]</f>
        <v>gr</v>
      </c>
      <c r="F75" s="16">
        <f>Tableau33[[#This Row],[Colonne5]]</f>
        <v>5</v>
      </c>
      <c r="G75" s="37"/>
      <c r="H75" s="17">
        <f>Tableau33[[#This Row],[Colonne7]]</f>
        <v>3.64</v>
      </c>
      <c r="I75" s="16">
        <f>Tableau33[[#This Row],[Colonne8]]</f>
        <v>5.5</v>
      </c>
      <c r="J75" s="17">
        <f>Tableau33[[#This Row],[Colonne9]]</f>
        <v>3.84</v>
      </c>
      <c r="K75" s="18">
        <f t="shared" si="5"/>
        <v>0</v>
      </c>
    </row>
    <row r="76" spans="1:11" x14ac:dyDescent="0.2">
      <c r="A76" s="3"/>
      <c r="B76" s="7">
        <f>Tableau33[[#This Row],[Colonne1]]</f>
        <v>27745</v>
      </c>
      <c r="C76" s="58" t="str">
        <f>Tableau33[[#This Row],[Colonne2]]</f>
        <v>Tisane d'allaitement</v>
      </c>
      <c r="D76" s="20">
        <f>Tableau33[[#This Row],[Colonne3]]</f>
        <v>100</v>
      </c>
      <c r="E76" s="20" t="str">
        <f>Tableau33[[#This Row],[Colonne4]]</f>
        <v>gr</v>
      </c>
      <c r="F76" s="20">
        <f>Tableau33[[#This Row],[Colonne5]]</f>
        <v>6</v>
      </c>
      <c r="G76" s="38"/>
      <c r="H76" s="21">
        <f>Tableau33[[#This Row],[Colonne7]]</f>
        <v>2.35</v>
      </c>
      <c r="I76" s="20">
        <f>Tableau33[[#This Row],[Colonne8]]</f>
        <v>5.5</v>
      </c>
      <c r="J76" s="21">
        <f>Tableau33[[#This Row],[Colonne9]]</f>
        <v>2.48</v>
      </c>
      <c r="K76" s="22">
        <f t="shared" si="5"/>
        <v>0</v>
      </c>
    </row>
    <row r="77" spans="1:11" x14ac:dyDescent="0.2">
      <c r="A77" s="3"/>
      <c r="B77" s="23"/>
      <c r="C77" s="55"/>
      <c r="D77" s="24">
        <f>Tableau33[[#This Row],[Colonne3]]</f>
        <v>0</v>
      </c>
      <c r="E77" s="24"/>
      <c r="F77" s="24"/>
      <c r="G77" s="39"/>
      <c r="H77" s="26"/>
      <c r="I77" s="24"/>
      <c r="J77" s="27" t="s">
        <v>13</v>
      </c>
      <c r="K77" s="26">
        <f>SUM(K68:K76)</f>
        <v>0</v>
      </c>
    </row>
    <row r="78" spans="1:11" x14ac:dyDescent="0.2">
      <c r="A78" s="3"/>
      <c r="B78" s="23" t="s">
        <v>70</v>
      </c>
      <c r="C78" s="56"/>
      <c r="D78" s="25">
        <f>Tableau33[[#This Row],[Colonne3]]</f>
        <v>0</v>
      </c>
      <c r="G78" s="39"/>
      <c r="H78" s="26"/>
      <c r="J78" s="26"/>
      <c r="K78" s="26"/>
    </row>
    <row r="79" spans="1:11" x14ac:dyDescent="0.2">
      <c r="A79" s="3"/>
      <c r="B79" s="5">
        <f>Tableau33[[#This Row],[Colonne1]]</f>
        <v>23597</v>
      </c>
      <c r="C79" s="54" t="str">
        <f>Tableau33[[#This Row],[Colonne2]]</f>
        <v>Compote pomme vanille</v>
      </c>
      <c r="D79" s="13">
        <f>Tableau33[[#This Row],[Colonne3]]</f>
        <v>700</v>
      </c>
      <c r="E79" s="13" t="str">
        <f>Tableau33[[#This Row],[Colonne4]]</f>
        <v>gr</v>
      </c>
      <c r="F79" s="13">
        <f>Tableau33[[#This Row],[Colonne5]]</f>
        <v>6</v>
      </c>
      <c r="G79" s="36"/>
      <c r="H79" s="14">
        <f>Tableau33[[#This Row],[Colonne7]]</f>
        <v>2.79</v>
      </c>
      <c r="I79" s="13">
        <f>Tableau33[[#This Row],[Colonne8]]</f>
        <v>5.5</v>
      </c>
      <c r="J79" s="14">
        <f>Tableau33[[#This Row],[Colonne9]]</f>
        <v>2.94</v>
      </c>
      <c r="K79" s="15">
        <f t="shared" ref="K79:K96" si="6">G79*J79</f>
        <v>0</v>
      </c>
    </row>
    <row r="80" spans="1:11" x14ac:dyDescent="0.2">
      <c r="A80" s="3"/>
      <c r="B80" s="6">
        <f>Tableau33[[#This Row],[Colonne1]]</f>
        <v>30081</v>
      </c>
      <c r="C80" s="57" t="str">
        <f>Tableau33[[#This Row],[Colonne2]]</f>
        <v>Compote pomme banane</v>
      </c>
      <c r="D80" s="16">
        <f>Tableau33[[#This Row],[Colonne3]]</f>
        <v>1.075</v>
      </c>
      <c r="E80" s="16" t="str">
        <f>Tableau33[[#This Row],[Colonne4]]</f>
        <v>kg</v>
      </c>
      <c r="F80" s="16">
        <f>Tableau33[[#This Row],[Colonne5]]</f>
        <v>6</v>
      </c>
      <c r="G80" s="37"/>
      <c r="H80" s="17">
        <f>Tableau33[[#This Row],[Colonne7]]</f>
        <v>3.65</v>
      </c>
      <c r="I80" s="16">
        <f>Tableau33[[#This Row],[Colonne8]]</f>
        <v>5.5</v>
      </c>
      <c r="J80" s="17">
        <f>Tableau33[[#This Row],[Colonne9]]</f>
        <v>3.85</v>
      </c>
      <c r="K80" s="18">
        <f t="shared" si="6"/>
        <v>0</v>
      </c>
    </row>
    <row r="81" spans="1:11" x14ac:dyDescent="0.2">
      <c r="A81" s="3"/>
      <c r="B81" s="6">
        <f>Tableau33[[#This Row],[Colonne1]]</f>
        <v>30082</v>
      </c>
      <c r="C81" s="57" t="str">
        <f>Tableau33[[#This Row],[Colonne2]]</f>
        <v>Compote pomme abricot</v>
      </c>
      <c r="D81" s="16">
        <f>Tableau33[[#This Row],[Colonne3]]</f>
        <v>1.075</v>
      </c>
      <c r="E81" s="16" t="str">
        <f>Tableau33[[#This Row],[Colonne4]]</f>
        <v>kg</v>
      </c>
      <c r="F81" s="16">
        <f>Tableau33[[#This Row],[Colonne5]]</f>
        <v>6</v>
      </c>
      <c r="G81" s="37"/>
      <c r="H81" s="17">
        <f>Tableau33[[#This Row],[Colonne7]]</f>
        <v>3.82</v>
      </c>
      <c r="I81" s="16">
        <f>Tableau33[[#This Row],[Colonne8]]</f>
        <v>5.5</v>
      </c>
      <c r="J81" s="17">
        <f>Tableau33[[#This Row],[Colonne9]]</f>
        <v>4.03</v>
      </c>
      <c r="K81" s="18">
        <f t="shared" si="6"/>
        <v>0</v>
      </c>
    </row>
    <row r="82" spans="1:11" x14ac:dyDescent="0.2">
      <c r="A82" s="3"/>
      <c r="B82" s="6">
        <f>Tableau33[[#This Row],[Colonne1]]</f>
        <v>30082</v>
      </c>
      <c r="C82" s="57" t="str">
        <f>Tableau33[[#This Row],[Colonne2]]</f>
        <v>Compote pomme poire</v>
      </c>
      <c r="D82" s="16">
        <f>Tableau33[[#This Row],[Colonne3]]</f>
        <v>1.075</v>
      </c>
      <c r="E82" s="16" t="str">
        <f>Tableau33[[#This Row],[Colonne4]]</f>
        <v>kg</v>
      </c>
      <c r="F82" s="16">
        <f>Tableau33[[#This Row],[Colonne5]]</f>
        <v>6</v>
      </c>
      <c r="G82" s="37"/>
      <c r="H82" s="17">
        <f>Tableau33[[#This Row],[Colonne7]]</f>
        <v>4.03</v>
      </c>
      <c r="I82" s="16">
        <f>Tableau33[[#This Row],[Colonne8]]</f>
        <v>5.5</v>
      </c>
      <c r="J82" s="17">
        <f>Tableau33[[#This Row],[Colonne9]]</f>
        <v>4.25</v>
      </c>
      <c r="K82" s="18">
        <f t="shared" si="6"/>
        <v>0</v>
      </c>
    </row>
    <row r="83" spans="1:11" x14ac:dyDescent="0.2">
      <c r="A83" s="3"/>
      <c r="B83" s="6">
        <f>Tableau33[[#This Row],[Colonne1]]</f>
        <v>23968</v>
      </c>
      <c r="C83" s="57" t="str">
        <f>Tableau33[[#This Row],[Colonne2]]</f>
        <v>Compote pomme</v>
      </c>
      <c r="D83" s="16">
        <f>Tableau33[[#This Row],[Colonne3]]</f>
        <v>1.075</v>
      </c>
      <c r="E83" s="16" t="str">
        <f>Tableau33[[#This Row],[Colonne4]]</f>
        <v>kg</v>
      </c>
      <c r="F83" s="16">
        <f>Tableau33[[#This Row],[Colonne5]]</f>
        <v>6</v>
      </c>
      <c r="G83" s="37"/>
      <c r="H83" s="17">
        <f>Tableau33[[#This Row],[Colonne7]]</f>
        <v>3.51</v>
      </c>
      <c r="I83" s="16">
        <f>Tableau33[[#This Row],[Colonne8]]</f>
        <v>5.5</v>
      </c>
      <c r="J83" s="17">
        <f>Tableau33[[#This Row],[Colonne9]]</f>
        <v>3.7</v>
      </c>
      <c r="K83" s="18">
        <f t="shared" si="6"/>
        <v>0</v>
      </c>
    </row>
    <row r="84" spans="1:11" x14ac:dyDescent="0.2">
      <c r="A84" s="3"/>
      <c r="B84" s="6">
        <f>Tableau33[[#This Row],[Colonne1]]</f>
        <v>20982</v>
      </c>
      <c r="C84" s="57" t="str">
        <f>Tableau33[[#This Row],[Colonne2]]</f>
        <v>Pâte d'amande blanche</v>
      </c>
      <c r="D84" s="16">
        <f>Tableau33[[#This Row],[Colonne3]]</f>
        <v>2.5</v>
      </c>
      <c r="E84" s="16" t="str">
        <f>Tableau33[[#This Row],[Colonne4]]</f>
        <v>kg</v>
      </c>
      <c r="F84" s="16">
        <f>Tableau33[[#This Row],[Colonne5]]</f>
        <v>1</v>
      </c>
      <c r="G84" s="37"/>
      <c r="H84" s="17">
        <f>Tableau33[[#This Row],[Colonne7]]</f>
        <v>43.65</v>
      </c>
      <c r="I84" s="16">
        <f>Tableau33[[#This Row],[Colonne8]]</f>
        <v>5.5</v>
      </c>
      <c r="J84" s="17">
        <f>Tableau33[[#This Row],[Colonne9]]</f>
        <v>46.05</v>
      </c>
      <c r="K84" s="18">
        <f t="shared" si="6"/>
        <v>0</v>
      </c>
    </row>
    <row r="85" spans="1:11" x14ac:dyDescent="0.2">
      <c r="A85" s="3"/>
      <c r="B85" s="6">
        <f>Tableau33[[#This Row],[Colonne1]]</f>
        <v>23312</v>
      </c>
      <c r="C85" s="57" t="str">
        <f>Tableau33[[#This Row],[Colonne2]]</f>
        <v>Flans chocolat</v>
      </c>
      <c r="D85" s="16">
        <f>Tableau33[[#This Row],[Colonne3]]</f>
        <v>11</v>
      </c>
      <c r="E85" s="16" t="str">
        <f>Tableau33[[#This Row],[Colonne4]]</f>
        <v>gr</v>
      </c>
      <c r="F85" s="16">
        <f>Tableau33[[#This Row],[Colonne5]]</f>
        <v>30</v>
      </c>
      <c r="G85" s="37"/>
      <c r="H85" s="17">
        <f>Tableau33[[#This Row],[Colonne7]]</f>
        <v>0.67</v>
      </c>
      <c r="I85" s="16">
        <f>Tableau33[[#This Row],[Colonne8]]</f>
        <v>5.5</v>
      </c>
      <c r="J85" s="17">
        <f>Tableau33[[#This Row],[Colonne9]]</f>
        <v>0.71</v>
      </c>
      <c r="K85" s="18">
        <f t="shared" si="6"/>
        <v>0</v>
      </c>
    </row>
    <row r="86" spans="1:11" x14ac:dyDescent="0.2">
      <c r="A86" s="3"/>
      <c r="B86" s="6">
        <f>Tableau33[[#This Row],[Colonne1]]</f>
        <v>22380</v>
      </c>
      <c r="C86" s="57" t="str">
        <f>Tableau33[[#This Row],[Colonne2]]</f>
        <v>Eau de fleur oranger</v>
      </c>
      <c r="D86" s="16">
        <f>Tableau33[[#This Row],[Colonne3]]</f>
        <v>50</v>
      </c>
      <c r="E86" s="16" t="str">
        <f>Tableau33[[#This Row],[Colonne4]]</f>
        <v>ml</v>
      </c>
      <c r="F86" s="16">
        <f>Tableau33[[#This Row],[Colonne5]]</f>
        <v>3</v>
      </c>
      <c r="G86" s="37"/>
      <c r="H86" s="17">
        <f>Tableau33[[#This Row],[Colonne7]]</f>
        <v>2.16</v>
      </c>
      <c r="I86" s="16">
        <f>Tableau33[[#This Row],[Colonne8]]</f>
        <v>5.5</v>
      </c>
      <c r="J86" s="17">
        <f>Tableau33[[#This Row],[Colonne9]]</f>
        <v>2.2799999999999998</v>
      </c>
      <c r="K86" s="18">
        <f t="shared" si="6"/>
        <v>0</v>
      </c>
    </row>
    <row r="87" spans="1:11" x14ac:dyDescent="0.2">
      <c r="A87" s="3"/>
      <c r="B87" s="6">
        <f>Tableau33[[#This Row],[Colonne1]]</f>
        <v>24123</v>
      </c>
      <c r="C87" s="57" t="str">
        <f>Tableau33[[#This Row],[Colonne2]]</f>
        <v>Sucre de canne blond semoule</v>
      </c>
      <c r="D87" s="16">
        <f>Tableau33[[#This Row],[Colonne3]]</f>
        <v>25</v>
      </c>
      <c r="E87" s="16" t="str">
        <f>Tableau33[[#This Row],[Colonne4]]</f>
        <v>kg</v>
      </c>
      <c r="F87" s="16">
        <f>Tableau33[[#This Row],[Colonne5]]</f>
        <v>1</v>
      </c>
      <c r="G87" s="37"/>
      <c r="H87" s="17">
        <f>Tableau33[[#This Row],[Colonne7]]</f>
        <v>46.88</v>
      </c>
      <c r="I87" s="16">
        <f>Tableau33[[#This Row],[Colonne8]]</f>
        <v>5.5</v>
      </c>
      <c r="J87" s="17">
        <f>Tableau33[[#This Row],[Colonne9]]</f>
        <v>49.46</v>
      </c>
      <c r="K87" s="18">
        <f t="shared" si="6"/>
        <v>0</v>
      </c>
    </row>
    <row r="88" spans="1:11" x14ac:dyDescent="0.2">
      <c r="A88" s="3"/>
      <c r="B88" s="6">
        <f>Tableau33[[#This Row],[Colonne1]]</f>
        <v>27097</v>
      </c>
      <c r="C88" s="57" t="str">
        <f>Tableau33[[#This Row],[Colonne2]]</f>
        <v>Sucre de canne roux semoule</v>
      </c>
      <c r="D88" s="16">
        <f>Tableau33[[#This Row],[Colonne3]]</f>
        <v>25</v>
      </c>
      <c r="E88" s="16" t="str">
        <f>Tableau33[[#This Row],[Colonne4]]</f>
        <v>kg</v>
      </c>
      <c r="F88" s="16">
        <f>Tableau33[[#This Row],[Colonne5]]</f>
        <v>1</v>
      </c>
      <c r="G88" s="37"/>
      <c r="H88" s="17">
        <f>Tableau33[[#This Row],[Colonne7]]</f>
        <v>64.69</v>
      </c>
      <c r="I88" s="16">
        <f>Tableau33[[#This Row],[Colonne8]]</f>
        <v>5.5</v>
      </c>
      <c r="J88" s="17">
        <f>Tableau33[[#This Row],[Colonne9]]</f>
        <v>68.25</v>
      </c>
      <c r="K88" s="18">
        <f t="shared" si="6"/>
        <v>0</v>
      </c>
    </row>
    <row r="89" spans="1:11" x14ac:dyDescent="0.2">
      <c r="A89" s="3"/>
      <c r="B89" s="6">
        <f>Tableau33[[#This Row],[Colonne1]]</f>
        <v>34796</v>
      </c>
      <c r="C89" s="57" t="str">
        <f>Tableau33[[#This Row],[Colonne2]]</f>
        <v>Sucre Mascobado</v>
      </c>
      <c r="D89" s="16">
        <f>Tableau33[[#This Row],[Colonne3]]</f>
        <v>5</v>
      </c>
      <c r="E89" s="16" t="str">
        <f>Tableau33[[#This Row],[Colonne4]]</f>
        <v>kg</v>
      </c>
      <c r="F89" s="16">
        <f>Tableau33[[#This Row],[Colonne5]]</f>
        <v>1</v>
      </c>
      <c r="G89" s="37"/>
      <c r="H89" s="17">
        <f>Tableau33[[#This Row],[Colonne7]]</f>
        <v>20.72</v>
      </c>
      <c r="I89" s="16">
        <f>Tableau33[[#This Row],[Colonne8]]</f>
        <v>5.5</v>
      </c>
      <c r="J89" s="17">
        <f>Tableau33[[#This Row],[Colonne9]]</f>
        <v>21.86</v>
      </c>
      <c r="K89" s="18">
        <f t="shared" si="6"/>
        <v>0</v>
      </c>
    </row>
    <row r="90" spans="1:11" x14ac:dyDescent="0.2">
      <c r="A90" s="3"/>
      <c r="B90" s="6">
        <f>Tableau33[[#This Row],[Colonne1]]</f>
        <v>23618</v>
      </c>
      <c r="C90" s="57" t="str">
        <f>Tableau33[[#This Row],[Colonne2]]</f>
        <v>Rapadura</v>
      </c>
      <c r="D90" s="16">
        <f>Tableau33[[#This Row],[Colonne3]]</f>
        <v>10</v>
      </c>
      <c r="E90" s="16" t="str">
        <f>Tableau33[[#This Row],[Colonne4]]</f>
        <v>kg</v>
      </c>
      <c r="F90" s="16">
        <f>Tableau33[[#This Row],[Colonne5]]</f>
        <v>1</v>
      </c>
      <c r="G90" s="37"/>
      <c r="H90" s="17">
        <f>Tableau33[[#This Row],[Colonne7]]</f>
        <v>36.5</v>
      </c>
      <c r="I90" s="16">
        <f>Tableau33[[#This Row],[Colonne8]]</f>
        <v>5.5</v>
      </c>
      <c r="J90" s="17">
        <f>Tableau33[[#This Row],[Colonne9]]</f>
        <v>38.51</v>
      </c>
      <c r="K90" s="18">
        <f t="shared" si="6"/>
        <v>0</v>
      </c>
    </row>
    <row r="91" spans="1:11" x14ac:dyDescent="0.2">
      <c r="A91" s="3"/>
      <c r="B91" s="6">
        <f>Tableau33[[#This Row],[Colonne1]]</f>
        <v>27248</v>
      </c>
      <c r="C91" s="57" t="str">
        <f>Tableau33[[#This Row],[Colonne2]]</f>
        <v>Sirop de fraise</v>
      </c>
      <c r="D91" s="16">
        <f>Tableau33[[#This Row],[Colonne3]]</f>
        <v>50</v>
      </c>
      <c r="E91" s="16" t="str">
        <f>Tableau33[[#This Row],[Colonne4]]</f>
        <v>cl</v>
      </c>
      <c r="F91" s="16">
        <f>Tableau33[[#This Row],[Colonne5]]</f>
        <v>6</v>
      </c>
      <c r="G91" s="37"/>
      <c r="H91" s="17">
        <f>Tableau33[[#This Row],[Colonne7]]</f>
        <v>4.74</v>
      </c>
      <c r="I91" s="16">
        <f>Tableau33[[#This Row],[Colonne8]]</f>
        <v>5.5</v>
      </c>
      <c r="J91" s="17">
        <f>Tableau33[[#This Row],[Colonne9]]</f>
        <v>5</v>
      </c>
      <c r="K91" s="18">
        <f t="shared" si="6"/>
        <v>0</v>
      </c>
    </row>
    <row r="92" spans="1:11" x14ac:dyDescent="0.2">
      <c r="A92" s="3"/>
      <c r="B92" s="6">
        <f>Tableau33[[#This Row],[Colonne1]]</f>
        <v>27239</v>
      </c>
      <c r="C92" s="57" t="str">
        <f>Tableau33[[#This Row],[Colonne2]]</f>
        <v>Sirop de citron</v>
      </c>
      <c r="D92" s="16">
        <f>Tableau33[[#This Row],[Colonne3]]</f>
        <v>1</v>
      </c>
      <c r="E92" s="16" t="str">
        <f>Tableau33[[#This Row],[Colonne4]]</f>
        <v>l</v>
      </c>
      <c r="F92" s="16">
        <f>Tableau33[[#This Row],[Colonne5]]</f>
        <v>6</v>
      </c>
      <c r="G92" s="37"/>
      <c r="H92" s="17">
        <f>Tableau33[[#This Row],[Colonne7]]</f>
        <v>5.99</v>
      </c>
      <c r="I92" s="16">
        <f>Tableau33[[#This Row],[Colonne8]]</f>
        <v>5.5</v>
      </c>
      <c r="J92" s="17">
        <f>Tableau33[[#This Row],[Colonne9]]</f>
        <v>6.32</v>
      </c>
      <c r="K92" s="18">
        <f t="shared" si="6"/>
        <v>0</v>
      </c>
    </row>
    <row r="93" spans="1:11" x14ac:dyDescent="0.2">
      <c r="A93" s="3"/>
      <c r="B93" s="6">
        <f>Tableau33[[#This Row],[Colonne1]]</f>
        <v>27239</v>
      </c>
      <c r="C93" s="57" t="str">
        <f>Tableau33[[#This Row],[Colonne2]]</f>
        <v>Sirop de menthe</v>
      </c>
      <c r="D93" s="16">
        <f>Tableau33[[#This Row],[Colonne3]]</f>
        <v>1</v>
      </c>
      <c r="E93" s="16" t="str">
        <f>Tableau33[[#This Row],[Colonne4]]</f>
        <v>l</v>
      </c>
      <c r="F93" s="16">
        <f>Tableau33[[#This Row],[Colonne5]]</f>
        <v>6</v>
      </c>
      <c r="G93" s="37"/>
      <c r="H93" s="17">
        <f>Tableau33[[#This Row],[Colonne7]]</f>
        <v>4.0599999999999996</v>
      </c>
      <c r="I93" s="16">
        <f>Tableau33[[#This Row],[Colonne8]]</f>
        <v>5.5</v>
      </c>
      <c r="J93" s="17">
        <f>Tableau33[[#This Row],[Colonne9]]</f>
        <v>4.28</v>
      </c>
      <c r="K93" s="18">
        <f t="shared" si="6"/>
        <v>0</v>
      </c>
    </row>
    <row r="94" spans="1:11" x14ac:dyDescent="0.2">
      <c r="A94" s="3"/>
      <c r="B94" s="6">
        <f>Tableau33[[#This Row],[Colonne1]]</f>
        <v>23273</v>
      </c>
      <c r="C94" s="57" t="str">
        <f>Tableau33[[#This Row],[Colonne2]]</f>
        <v>Sirop de grenadine</v>
      </c>
      <c r="D94" s="16">
        <f>Tableau33[[#This Row],[Colonne3]]</f>
        <v>1</v>
      </c>
      <c r="E94" s="16" t="str">
        <f>Tableau33[[#This Row],[Colonne4]]</f>
        <v>l</v>
      </c>
      <c r="F94" s="16">
        <f>Tableau33[[#This Row],[Colonne5]]</f>
        <v>6</v>
      </c>
      <c r="G94" s="37"/>
      <c r="H94" s="17">
        <f>Tableau33[[#This Row],[Colonne7]]</f>
        <v>5.99</v>
      </c>
      <c r="I94" s="16">
        <f>Tableau33[[#This Row],[Colonne8]]</f>
        <v>5.5</v>
      </c>
      <c r="J94" s="17">
        <f>Tableau33[[#This Row],[Colonne9]]</f>
        <v>6.32</v>
      </c>
      <c r="K94" s="18">
        <f t="shared" si="6"/>
        <v>0</v>
      </c>
    </row>
    <row r="95" spans="1:11" x14ac:dyDescent="0.2">
      <c r="A95" s="3"/>
      <c r="B95" s="6">
        <f>Tableau33[[#This Row],[Colonne1]]</f>
        <v>26413</v>
      </c>
      <c r="C95" s="57" t="str">
        <f>Tableau33[[#This Row],[Colonne2]]</f>
        <v>Fructose</v>
      </c>
      <c r="D95" s="16">
        <f>Tableau33[[#This Row],[Colonne3]]</f>
        <v>1</v>
      </c>
      <c r="E95" s="16" t="str">
        <f>Tableau33[[#This Row],[Colonne4]]</f>
        <v>kg</v>
      </c>
      <c r="F95" s="16">
        <f>Tableau33[[#This Row],[Colonne5]]</f>
        <v>6</v>
      </c>
      <c r="G95" s="37"/>
      <c r="H95" s="17">
        <f>Tableau33[[#This Row],[Colonne7]]</f>
        <v>3.16</v>
      </c>
      <c r="I95" s="16">
        <f>Tableau33[[#This Row],[Colonne8]]</f>
        <v>5.5</v>
      </c>
      <c r="J95" s="17">
        <f>Tableau33[[#This Row],[Colonne9]]</f>
        <v>3.33</v>
      </c>
      <c r="K95" s="18">
        <f t="shared" si="6"/>
        <v>0</v>
      </c>
    </row>
    <row r="96" spans="1:11" x14ac:dyDescent="0.2">
      <c r="A96" s="3"/>
      <c r="B96" s="7">
        <f>Tableau33[[#This Row],[Colonne1]]</f>
        <v>22420</v>
      </c>
      <c r="C96" s="58" t="str">
        <f>Tableau33[[#This Row],[Colonne2]]</f>
        <v>Extrait de vanille</v>
      </c>
      <c r="D96" s="20">
        <f>Tableau33[[#This Row],[Colonne3]]</f>
        <v>50</v>
      </c>
      <c r="E96" s="20" t="str">
        <f>Tableau33[[#This Row],[Colonne4]]</f>
        <v>ml</v>
      </c>
      <c r="F96" s="20">
        <f>Tableau33[[#This Row],[Colonne5]]</f>
        <v>3</v>
      </c>
      <c r="G96" s="38"/>
      <c r="H96" s="21">
        <f>Tableau33[[#This Row],[Colonne7]]</f>
        <v>6.21</v>
      </c>
      <c r="I96" s="20">
        <f>Tableau33[[#This Row],[Colonne8]]</f>
        <v>5.5</v>
      </c>
      <c r="J96" s="21">
        <f>Tableau33[[#This Row],[Colonne9]]</f>
        <v>6.55</v>
      </c>
      <c r="K96" s="22">
        <f t="shared" si="6"/>
        <v>0</v>
      </c>
    </row>
    <row r="97" spans="1:11" x14ac:dyDescent="0.2">
      <c r="A97" s="3"/>
      <c r="B97" s="4"/>
      <c r="C97" s="56"/>
      <c r="D97" s="25">
        <f>Tableau33[[#This Row],[Colonne3]]</f>
        <v>0</v>
      </c>
      <c r="G97" s="39"/>
      <c r="H97" s="26"/>
      <c r="J97" s="27" t="s">
        <v>13</v>
      </c>
      <c r="K97" s="26">
        <f>SUM(K79:K96)</f>
        <v>0</v>
      </c>
    </row>
    <row r="98" spans="1:11" x14ac:dyDescent="0.2">
      <c r="A98" s="3"/>
      <c r="B98" s="23" t="s">
        <v>89</v>
      </c>
      <c r="C98" s="56"/>
      <c r="D98" s="25">
        <f>Tableau33[[#This Row],[Colonne3]]</f>
        <v>0</v>
      </c>
      <c r="G98" s="39"/>
      <c r="H98" s="26"/>
      <c r="J98" s="26"/>
      <c r="K98" s="26"/>
    </row>
    <row r="99" spans="1:11" x14ac:dyDescent="0.2">
      <c r="A99" s="3"/>
      <c r="B99" s="5">
        <f>Tableau33[[#This Row],[Colonne1]]</f>
        <v>35204</v>
      </c>
      <c r="C99" s="54" t="str">
        <f>Tableau33[[#This Row],[Colonne2]]</f>
        <v>Pur jus de citrons jaunes</v>
      </c>
      <c r="D99" s="13">
        <f>Tableau33[[#This Row],[Colonne3]]</f>
        <v>1</v>
      </c>
      <c r="E99" s="13" t="str">
        <f>Tableau33[[#This Row],[Colonne4]]</f>
        <v>L</v>
      </c>
      <c r="F99" s="13">
        <f>Tableau33[[#This Row],[Colonne5]]</f>
        <v>6</v>
      </c>
      <c r="G99" s="36"/>
      <c r="H99" s="14">
        <f>Tableau33[[#This Row],[Colonne7]]</f>
        <v>2.79</v>
      </c>
      <c r="I99" s="13">
        <f>Tableau33[[#This Row],[Colonne8]]</f>
        <v>5.5</v>
      </c>
      <c r="J99" s="14">
        <f>Tableau33[[#This Row],[Colonne9]]</f>
        <v>2.94</v>
      </c>
      <c r="K99" s="15">
        <f t="shared" ref="K99:K117" si="7">G99*J99</f>
        <v>0</v>
      </c>
    </row>
    <row r="100" spans="1:11" x14ac:dyDescent="0.2">
      <c r="A100" s="3"/>
      <c r="B100" s="6">
        <f>Tableau33[[#This Row],[Colonne1]]</f>
        <v>22746</v>
      </c>
      <c r="C100" s="57" t="str">
        <f>Tableau33[[#This Row],[Colonne2]]</f>
        <v>Cornichons aigres-doux</v>
      </c>
      <c r="D100" s="16">
        <f>Tableau33[[#This Row],[Colonne3]]</f>
        <v>680</v>
      </c>
      <c r="E100" s="16" t="str">
        <f>Tableau33[[#This Row],[Colonne4]]</f>
        <v>gr</v>
      </c>
      <c r="F100" s="16">
        <f>Tableau33[[#This Row],[Colonne5]]</f>
        <v>6</v>
      </c>
      <c r="G100" s="37"/>
      <c r="H100" s="17">
        <f>Tableau33[[#This Row],[Colonne7]]</f>
        <v>2.5</v>
      </c>
      <c r="I100" s="16">
        <f>Tableau33[[#This Row],[Colonne8]]</f>
        <v>5.5</v>
      </c>
      <c r="J100" s="17">
        <f>Tableau33[[#This Row],[Colonne9]]</f>
        <v>2.64</v>
      </c>
      <c r="K100" s="18">
        <f t="shared" si="7"/>
        <v>0</v>
      </c>
    </row>
    <row r="101" spans="1:11" x14ac:dyDescent="0.2">
      <c r="A101" s="3"/>
      <c r="B101" s="6">
        <f>Tableau33[[#This Row],[Colonne1]]</f>
        <v>34456</v>
      </c>
      <c r="C101" s="57" t="str">
        <f>Tableau33[[#This Row],[Colonne2]]</f>
        <v>cornichons</v>
      </c>
      <c r="D101" s="16">
        <f>Tableau33[[#This Row],[Colonne3]]</f>
        <v>37</v>
      </c>
      <c r="E101" s="16" t="str">
        <f>Tableau33[[#This Row],[Colonne4]]</f>
        <v>cl</v>
      </c>
      <c r="F101" s="16">
        <f>Tableau33[[#This Row],[Colonne5]]</f>
        <v>12</v>
      </c>
      <c r="G101" s="37"/>
      <c r="H101" s="17">
        <f>Tableau33[[#This Row],[Colonne7]]</f>
        <v>2.33</v>
      </c>
      <c r="I101" s="16">
        <f>Tableau33[[#This Row],[Colonne8]]</f>
        <v>5.5</v>
      </c>
      <c r="J101" s="17">
        <f>Tableau33[[#This Row],[Colonne9]]</f>
        <v>2.46</v>
      </c>
      <c r="K101" s="18">
        <f t="shared" si="7"/>
        <v>0</v>
      </c>
    </row>
    <row r="102" spans="1:11" x14ac:dyDescent="0.2">
      <c r="A102" s="3"/>
      <c r="B102" s="6">
        <f>Tableau33[[#This Row],[Colonne1]]</f>
        <v>41095</v>
      </c>
      <c r="C102" s="57" t="str">
        <f>Tableau33[[#This Row],[Colonne2]]</f>
        <v>Moutarde de Dijon extra forte</v>
      </c>
      <c r="D102" s="16">
        <f>Tableau33[[#This Row],[Colonne3]]</f>
        <v>5</v>
      </c>
      <c r="E102" s="16" t="str">
        <f>Tableau33[[#This Row],[Colonne4]]</f>
        <v>kg</v>
      </c>
      <c r="F102" s="16">
        <f>Tableau33[[#This Row],[Colonne5]]</f>
        <v>1</v>
      </c>
      <c r="G102" s="37"/>
      <c r="H102" s="17">
        <f>Tableau33[[#This Row],[Colonne7]]</f>
        <v>23.43</v>
      </c>
      <c r="I102" s="16">
        <f>Tableau33[[#This Row],[Colonne8]]</f>
        <v>5.5</v>
      </c>
      <c r="J102" s="17">
        <f>Tableau33[[#This Row],[Colonne9]]</f>
        <v>24.72</v>
      </c>
      <c r="K102" s="18">
        <f t="shared" si="7"/>
        <v>0</v>
      </c>
    </row>
    <row r="103" spans="1:11" x14ac:dyDescent="0.2">
      <c r="A103" s="3"/>
      <c r="B103" s="6">
        <f>Tableau33[[#This Row],[Colonne1]]</f>
        <v>20055</v>
      </c>
      <c r="C103" s="57" t="str">
        <f>Tableau33[[#This Row],[Colonne2]]</f>
        <v>Moutarde de Dijon forte</v>
      </c>
      <c r="D103" s="16">
        <f>Tableau33[[#This Row],[Colonne3]]</f>
        <v>700</v>
      </c>
      <c r="E103" s="16" t="str">
        <f>Tableau33[[#This Row],[Colonne4]]</f>
        <v>gr</v>
      </c>
      <c r="F103" s="16">
        <f>Tableau33[[#This Row],[Colonne5]]</f>
        <v>6</v>
      </c>
      <c r="G103" s="37"/>
      <c r="H103" s="17">
        <f>Tableau33[[#This Row],[Colonne7]]</f>
        <v>4.58</v>
      </c>
      <c r="I103" s="16">
        <f>Tableau33[[#This Row],[Colonne8]]</f>
        <v>5.5</v>
      </c>
      <c r="J103" s="17">
        <f>Tableau33[[#This Row],[Colonne9]]</f>
        <v>4.83</v>
      </c>
      <c r="K103" s="18">
        <f t="shared" si="7"/>
        <v>0</v>
      </c>
    </row>
    <row r="104" spans="1:11" x14ac:dyDescent="0.2">
      <c r="A104" s="3"/>
      <c r="B104" s="6">
        <f>Tableau33[[#This Row],[Colonne1]]</f>
        <v>24314</v>
      </c>
      <c r="C104" s="57" t="str">
        <f>Tableau33[[#This Row],[Colonne2]]</f>
        <v>Moutarde à l'ancienne au citron</v>
      </c>
      <c r="D104" s="16">
        <f>Tableau33[[#This Row],[Colonne3]]</f>
        <v>200</v>
      </c>
      <c r="E104" s="16" t="str">
        <f>Tableau33[[#This Row],[Colonne4]]</f>
        <v>gr</v>
      </c>
      <c r="F104" s="16">
        <f>Tableau33[[#This Row],[Colonne5]]</f>
        <v>6</v>
      </c>
      <c r="G104" s="37"/>
      <c r="H104" s="17">
        <f>Tableau33[[#This Row],[Colonne7]]</f>
        <v>2.4500000000000002</v>
      </c>
      <c r="I104" s="16">
        <f>Tableau33[[#This Row],[Colonne8]]</f>
        <v>5.5</v>
      </c>
      <c r="J104" s="17">
        <f>Tableau33[[#This Row],[Colonne9]]</f>
        <v>2.58</v>
      </c>
      <c r="K104" s="18">
        <f t="shared" si="7"/>
        <v>0</v>
      </c>
    </row>
    <row r="105" spans="1:11" x14ac:dyDescent="0.2">
      <c r="A105" s="3"/>
      <c r="B105" s="6">
        <f>Tableau33[[#This Row],[Colonne1]]</f>
        <v>28633</v>
      </c>
      <c r="C105" s="57" t="str">
        <f>Tableau33[[#This Row],[Colonne2]]</f>
        <v>moutarde à l'ancienne en graine</v>
      </c>
      <c r="D105" s="16">
        <f>Tableau33[[#This Row],[Colonne3]]</f>
        <v>200</v>
      </c>
      <c r="E105" s="16" t="str">
        <f>Tableau33[[#This Row],[Colonne4]]</f>
        <v>gr</v>
      </c>
      <c r="F105" s="16">
        <f>Tableau33[[#This Row],[Colonne5]]</f>
        <v>12</v>
      </c>
      <c r="G105" s="37"/>
      <c r="H105" s="17">
        <f>Tableau33[[#This Row],[Colonne7]]</f>
        <v>1.72</v>
      </c>
      <c r="I105" s="16">
        <f>Tableau33[[#This Row],[Colonne8]]</f>
        <v>5.5</v>
      </c>
      <c r="J105" s="17">
        <f>Tableau33[[#This Row],[Colonne9]]</f>
        <v>1.81</v>
      </c>
      <c r="K105" s="18">
        <f t="shared" si="7"/>
        <v>0</v>
      </c>
    </row>
    <row r="106" spans="1:11" x14ac:dyDescent="0.2">
      <c r="A106" s="3"/>
      <c r="B106" s="6">
        <f>Tableau33[[#This Row],[Colonne1]]</f>
        <v>24059</v>
      </c>
      <c r="C106" s="57" t="str">
        <f>Tableau33[[#This Row],[Colonne2]]</f>
        <v>Ketchup - Bocal verre</v>
      </c>
      <c r="D106" s="16">
        <f>Tableau33[[#This Row],[Colonne3]]</f>
        <v>340</v>
      </c>
      <c r="E106" s="16" t="str">
        <f>Tableau33[[#This Row],[Colonne4]]</f>
        <v>gr</v>
      </c>
      <c r="F106" s="16">
        <f>Tableau33[[#This Row],[Colonne5]]</f>
        <v>6</v>
      </c>
      <c r="G106" s="37"/>
      <c r="H106" s="17">
        <f>Tableau33[[#This Row],[Colonne7]]</f>
        <v>2.35</v>
      </c>
      <c r="I106" s="16">
        <f>Tableau33[[#This Row],[Colonne8]]</f>
        <v>5.5</v>
      </c>
      <c r="J106" s="17">
        <f>Tableau33[[#This Row],[Colonne9]]</f>
        <v>2.48</v>
      </c>
      <c r="K106" s="18">
        <f t="shared" si="7"/>
        <v>0</v>
      </c>
    </row>
    <row r="107" spans="1:11" x14ac:dyDescent="0.2">
      <c r="A107" s="3"/>
      <c r="B107" s="6">
        <f>Tableau33[[#This Row],[Colonne1]]</f>
        <v>23250</v>
      </c>
      <c r="C107" s="57" t="str">
        <f>Tableau33[[#This Row],[Colonne2]]</f>
        <v>Mayonnaise - Bocal verre</v>
      </c>
      <c r="D107" s="16">
        <f>Tableau33[[#This Row],[Colonne3]]</f>
        <v>245</v>
      </c>
      <c r="E107" s="16" t="str">
        <f>Tableau33[[#This Row],[Colonne4]]</f>
        <v>gr</v>
      </c>
      <c r="F107" s="16">
        <f>Tableau33[[#This Row],[Colonne5]]</f>
        <v>6</v>
      </c>
      <c r="G107" s="37"/>
      <c r="H107" s="17">
        <f>Tableau33[[#This Row],[Colonne7]]</f>
        <v>2.14</v>
      </c>
      <c r="I107" s="16">
        <f>Tableau33[[#This Row],[Colonne8]]</f>
        <v>5.5</v>
      </c>
      <c r="J107" s="17">
        <f>Tableau33[[#This Row],[Colonne9]]</f>
        <v>2.2599999999999998</v>
      </c>
      <c r="K107" s="18">
        <f t="shared" si="7"/>
        <v>0</v>
      </c>
    </row>
    <row r="108" spans="1:11" x14ac:dyDescent="0.2">
      <c r="A108" s="3"/>
      <c r="B108" s="6">
        <f>Tableau33[[#This Row],[Colonne1]]</f>
        <v>23345</v>
      </c>
      <c r="C108" s="57" t="str">
        <f>Tableau33[[#This Row],[Colonne2]]</f>
        <v>Olives noires de Nyons Nature</v>
      </c>
      <c r="D108" s="16">
        <f>Tableau33[[#This Row],[Colonne3]]</f>
        <v>2.5</v>
      </c>
      <c r="E108" s="16" t="str">
        <f>Tableau33[[#This Row],[Colonne4]]</f>
        <v>kg</v>
      </c>
      <c r="F108" s="16">
        <f>Tableau33[[#This Row],[Colonne5]]</f>
        <v>2</v>
      </c>
      <c r="G108" s="37"/>
      <c r="H108" s="17">
        <f>Tableau33[[#This Row],[Colonne7]]</f>
        <v>29.23</v>
      </c>
      <c r="I108" s="16">
        <f>Tableau33[[#This Row],[Colonne8]]</f>
        <v>5.5</v>
      </c>
      <c r="J108" s="17">
        <f>Tableau33[[#This Row],[Colonne9]]</f>
        <v>30.84</v>
      </c>
      <c r="K108" s="18">
        <f t="shared" si="7"/>
        <v>0</v>
      </c>
    </row>
    <row r="109" spans="1:11" x14ac:dyDescent="0.2">
      <c r="A109" s="3"/>
      <c r="B109" s="6">
        <f>Tableau33[[#This Row],[Colonne1]]</f>
        <v>22209</v>
      </c>
      <c r="C109" s="57" t="str">
        <f>Tableau33[[#This Row],[Colonne2]]</f>
        <v>Olives noires Nature</v>
      </c>
      <c r="D109" s="16">
        <f>Tableau33[[#This Row],[Colonne3]]</f>
        <v>5</v>
      </c>
      <c r="E109" s="16" t="str">
        <f>Tableau33[[#This Row],[Colonne4]]</f>
        <v>kg</v>
      </c>
      <c r="F109" s="16">
        <f>Tableau33[[#This Row],[Colonne5]]</f>
        <v>1</v>
      </c>
      <c r="G109" s="37"/>
      <c r="H109" s="17">
        <f>Tableau33[[#This Row],[Colonne7]]</f>
        <v>26.51</v>
      </c>
      <c r="I109" s="16">
        <f>Tableau33[[#This Row],[Colonne8]]</f>
        <v>5.5</v>
      </c>
      <c r="J109" s="17">
        <f>Tableau33[[#This Row],[Colonne9]]</f>
        <v>27.97</v>
      </c>
      <c r="K109" s="18">
        <f t="shared" si="7"/>
        <v>0</v>
      </c>
    </row>
    <row r="110" spans="1:11" x14ac:dyDescent="0.2">
      <c r="A110" s="3"/>
      <c r="B110" s="6">
        <f>Tableau33[[#This Row],[Colonne1]]</f>
        <v>22210</v>
      </c>
      <c r="C110" s="57" t="str">
        <f>Tableau33[[#This Row],[Colonne2]]</f>
        <v>Olives noires à la provençale</v>
      </c>
      <c r="D110" s="16">
        <f>Tableau33[[#This Row],[Colonne3]]</f>
        <v>5</v>
      </c>
      <c r="E110" s="16" t="str">
        <f>Tableau33[[#This Row],[Colonne4]]</f>
        <v>kg</v>
      </c>
      <c r="F110" s="16">
        <f>Tableau33[[#This Row],[Colonne5]]</f>
        <v>1</v>
      </c>
      <c r="G110" s="37"/>
      <c r="H110" s="17">
        <f>Tableau33[[#This Row],[Colonne7]]</f>
        <v>29.9</v>
      </c>
      <c r="I110" s="16">
        <f>Tableau33[[#This Row],[Colonne8]]</f>
        <v>5.5</v>
      </c>
      <c r="J110" s="17">
        <f>Tableau33[[#This Row],[Colonne9]]</f>
        <v>31.54</v>
      </c>
      <c r="K110" s="18">
        <f t="shared" si="7"/>
        <v>0</v>
      </c>
    </row>
    <row r="111" spans="1:11" x14ac:dyDescent="0.2">
      <c r="A111" s="3"/>
      <c r="B111" s="6">
        <f>Tableau33[[#This Row],[Colonne1]]</f>
        <v>22205</v>
      </c>
      <c r="C111" s="57" t="str">
        <f>Tableau33[[#This Row],[Colonne2]]</f>
        <v>Olives noires dénoyautées</v>
      </c>
      <c r="D111" s="16">
        <f>Tableau33[[#This Row],[Colonne3]]</f>
        <v>5</v>
      </c>
      <c r="E111" s="16" t="str">
        <f>Tableau33[[#This Row],[Colonne4]]</f>
        <v>kg</v>
      </c>
      <c r="F111" s="16">
        <f>Tableau33[[#This Row],[Colonne5]]</f>
        <v>1</v>
      </c>
      <c r="G111" s="37"/>
      <c r="H111" s="17">
        <f>Tableau33[[#This Row],[Colonne7]]</f>
        <v>44.6</v>
      </c>
      <c r="I111" s="16">
        <f>Tableau33[[#This Row],[Colonne8]]</f>
        <v>5.5</v>
      </c>
      <c r="J111" s="17">
        <f>Tableau33[[#This Row],[Colonne9]]</f>
        <v>47.05</v>
      </c>
      <c r="K111" s="18">
        <f t="shared" si="7"/>
        <v>0</v>
      </c>
    </row>
    <row r="112" spans="1:11" x14ac:dyDescent="0.2">
      <c r="A112" s="3"/>
      <c r="B112" s="6">
        <f>Tableau33[[#This Row],[Colonne1]]</f>
        <v>21209</v>
      </c>
      <c r="C112" s="57" t="str">
        <f>Tableau33[[#This Row],[Colonne2]]</f>
        <v>Pulpe de tomate</v>
      </c>
      <c r="D112" s="16">
        <f>Tableau33[[#This Row],[Colonne3]]</f>
        <v>500</v>
      </c>
      <c r="E112" s="16" t="str">
        <f>Tableau33[[#This Row],[Colonne4]]</f>
        <v>gr</v>
      </c>
      <c r="F112" s="16">
        <f>Tableau33[[#This Row],[Colonne5]]</f>
        <v>12</v>
      </c>
      <c r="G112" s="37"/>
      <c r="H112" s="17">
        <f>Tableau33[[#This Row],[Colonne7]]</f>
        <v>1.63</v>
      </c>
      <c r="I112" s="16">
        <f>Tableau33[[#This Row],[Colonne8]]</f>
        <v>5.5</v>
      </c>
      <c r="J112" s="17">
        <f>Tableau33[[#This Row],[Colonne9]]</f>
        <v>1.72</v>
      </c>
      <c r="K112" s="18">
        <f t="shared" si="7"/>
        <v>0</v>
      </c>
    </row>
    <row r="113" spans="1:11" x14ac:dyDescent="0.2">
      <c r="A113" s="3"/>
      <c r="B113" s="6">
        <f>Tableau33[[#This Row],[Colonne1]]</f>
        <v>33125</v>
      </c>
      <c r="C113" s="57" t="str">
        <f>Tableau33[[#This Row],[Colonne2]]</f>
        <v>Passata de tomate</v>
      </c>
      <c r="D113" s="16">
        <f>Tableau33[[#This Row],[Colonne3]]</f>
        <v>680</v>
      </c>
      <c r="E113" s="16" t="str">
        <f>Tableau33[[#This Row],[Colonne4]]</f>
        <v>gr</v>
      </c>
      <c r="F113" s="16">
        <f>Tableau33[[#This Row],[Colonne5]]</f>
        <v>12</v>
      </c>
      <c r="G113" s="37"/>
      <c r="H113" s="17">
        <f>Tableau33[[#This Row],[Colonne7]]</f>
        <v>1.2</v>
      </c>
      <c r="I113" s="16">
        <f>Tableau33[[#This Row],[Colonne8]]</f>
        <v>5.5</v>
      </c>
      <c r="J113" s="17">
        <f>Tableau33[[#This Row],[Colonne9]]</f>
        <v>1.27</v>
      </c>
      <c r="K113" s="18">
        <f t="shared" si="7"/>
        <v>0</v>
      </c>
    </row>
    <row r="114" spans="1:11" x14ac:dyDescent="0.2">
      <c r="A114" s="3"/>
      <c r="B114" s="6">
        <f>Tableau33[[#This Row],[Colonne1]]</f>
        <v>27231</v>
      </c>
      <c r="C114" s="57" t="str">
        <f>Tableau33[[#This Row],[Colonne2]]</f>
        <v>Vinaigre d'alcool (bidon plastique)</v>
      </c>
      <c r="D114" s="16">
        <f>Tableau33[[#This Row],[Colonne3]]</f>
        <v>5</v>
      </c>
      <c r="E114" s="16" t="str">
        <f>Tableau33[[#This Row],[Colonne4]]</f>
        <v>L</v>
      </c>
      <c r="F114" s="16">
        <f>Tableau33[[#This Row],[Colonne5]]</f>
        <v>2</v>
      </c>
      <c r="G114" s="37"/>
      <c r="H114" s="17">
        <f>Tableau33[[#This Row],[Colonne7]]</f>
        <v>7.8</v>
      </c>
      <c r="I114" s="16">
        <f>Tableau33[[#This Row],[Colonne8]]</f>
        <v>5.5</v>
      </c>
      <c r="J114" s="17">
        <f>Tableau33[[#This Row],[Colonne9]]</f>
        <v>8.23</v>
      </c>
      <c r="K114" s="18">
        <f t="shared" si="7"/>
        <v>0</v>
      </c>
    </row>
    <row r="115" spans="1:11" x14ac:dyDescent="0.2">
      <c r="A115" s="3"/>
      <c r="B115" s="6">
        <f>Tableau33[[#This Row],[Colonne1]]</f>
        <v>24321</v>
      </c>
      <c r="C115" s="57" t="str">
        <f>Tableau33[[#This Row],[Colonne2]]</f>
        <v>Vinaigre de cidre</v>
      </c>
      <c r="D115" s="16">
        <f>Tableau33[[#This Row],[Colonne3]]</f>
        <v>1</v>
      </c>
      <c r="E115" s="16" t="str">
        <f>Tableau33[[#This Row],[Colonne4]]</f>
        <v>L</v>
      </c>
      <c r="F115" s="16">
        <f>Tableau33[[#This Row],[Colonne5]]</f>
        <v>6</v>
      </c>
      <c r="G115" s="37"/>
      <c r="H115" s="17">
        <f>Tableau33[[#This Row],[Colonne7]]</f>
        <v>3.49</v>
      </c>
      <c r="I115" s="16">
        <f>Tableau33[[#This Row],[Colonne8]]</f>
        <v>5.5</v>
      </c>
      <c r="J115" s="17">
        <f>Tableau33[[#This Row],[Colonne9]]</f>
        <v>3.68</v>
      </c>
      <c r="K115" s="18">
        <f t="shared" si="7"/>
        <v>0</v>
      </c>
    </row>
    <row r="116" spans="1:11" x14ac:dyDescent="0.2">
      <c r="A116" s="3"/>
      <c r="B116" s="6">
        <f>Tableau33[[#This Row],[Colonne1]]</f>
        <v>30459</v>
      </c>
      <c r="C116" s="57" t="str">
        <f>Tableau33[[#This Row],[Colonne2]]</f>
        <v>Vinaigre balsamique de Modène</v>
      </c>
      <c r="D116" s="16">
        <f>Tableau33[[#This Row],[Colonne3]]</f>
        <v>50</v>
      </c>
      <c r="E116" s="16" t="str">
        <f>Tableau33[[#This Row],[Colonne4]]</f>
        <v>cl</v>
      </c>
      <c r="F116" s="16">
        <f>Tableau33[[#This Row],[Colonne5]]</f>
        <v>6</v>
      </c>
      <c r="G116" s="37"/>
      <c r="H116" s="17">
        <f>Tableau33[[#This Row],[Colonne7]]</f>
        <v>4.8099999999999996</v>
      </c>
      <c r="I116" s="16">
        <f>Tableau33[[#This Row],[Colonne8]]</f>
        <v>5.5</v>
      </c>
      <c r="J116" s="17">
        <f>Tableau33[[#This Row],[Colonne9]]</f>
        <v>5.07</v>
      </c>
      <c r="K116" s="18">
        <f t="shared" si="7"/>
        <v>0</v>
      </c>
    </row>
    <row r="117" spans="1:11" x14ac:dyDescent="0.2">
      <c r="A117" s="3"/>
      <c r="B117" s="7">
        <f>Tableau33[[#This Row],[Colonne1]]</f>
        <v>24023</v>
      </c>
      <c r="C117" s="58" t="str">
        <f>Tableau33[[#This Row],[Colonne2]]</f>
        <v>sauce tomate à la provencale</v>
      </c>
      <c r="D117" s="20">
        <f>Tableau33[[#This Row],[Colonne3]]</f>
        <v>340</v>
      </c>
      <c r="E117" s="20" t="str">
        <f>Tableau33[[#This Row],[Colonne4]]</f>
        <v>gr</v>
      </c>
      <c r="F117" s="20">
        <f>Tableau33[[#This Row],[Colonne5]]</f>
        <v>6</v>
      </c>
      <c r="G117" s="38"/>
      <c r="H117" s="21">
        <f>Tableau33[[#This Row],[Colonne7]]</f>
        <v>2.31</v>
      </c>
      <c r="I117" s="20">
        <f>Tableau33[[#This Row],[Colonne8]]</f>
        <v>5.5</v>
      </c>
      <c r="J117" s="21">
        <f>Tableau33[[#This Row],[Colonne9]]</f>
        <v>2.44</v>
      </c>
      <c r="K117" s="22">
        <f t="shared" si="7"/>
        <v>0</v>
      </c>
    </row>
    <row r="118" spans="1:11" x14ac:dyDescent="0.2">
      <c r="A118" s="3"/>
      <c r="B118" s="4"/>
      <c r="C118" s="56"/>
      <c r="D118" s="25">
        <f>Tableau33[[#This Row],[Colonne3]]</f>
        <v>0</v>
      </c>
      <c r="G118" s="39"/>
      <c r="H118" s="26"/>
      <c r="J118" s="27" t="s">
        <v>13</v>
      </c>
      <c r="K118" s="26">
        <f>SUM(K99:K117)</f>
        <v>0</v>
      </c>
    </row>
    <row r="119" spans="1:11" x14ac:dyDescent="0.2">
      <c r="A119" s="3"/>
      <c r="B119" s="23" t="s">
        <v>110</v>
      </c>
      <c r="C119" s="56"/>
      <c r="D119" s="25">
        <f>Tableau33[[#This Row],[Colonne3]]</f>
        <v>0</v>
      </c>
      <c r="G119" s="39"/>
      <c r="H119" s="26"/>
      <c r="J119" s="26"/>
      <c r="K119" s="26"/>
    </row>
    <row r="120" spans="1:11" x14ac:dyDescent="0.2">
      <c r="A120" s="3"/>
      <c r="B120" s="5">
        <f>Tableau33[[#This Row],[Colonne1]]</f>
        <v>25231</v>
      </c>
      <c r="C120" s="54" t="str">
        <f>Tableau33[[#This Row],[Colonne2]]</f>
        <v>Sel fin de l'atlantique</v>
      </c>
      <c r="D120" s="13">
        <f>Tableau33[[#This Row],[Colonne3]]</f>
        <v>25</v>
      </c>
      <c r="E120" s="13" t="str">
        <f>Tableau33[[#This Row],[Colonne4]]</f>
        <v>kg</v>
      </c>
      <c r="F120" s="13">
        <f>Tableau33[[#This Row],[Colonne5]]</f>
        <v>1</v>
      </c>
      <c r="G120" s="36"/>
      <c r="H120" s="14">
        <f>Tableau33[[#This Row],[Colonne7]]</f>
        <v>26.75</v>
      </c>
      <c r="I120" s="13">
        <f>Tableau33[[#This Row],[Colonne8]]</f>
        <v>5.5</v>
      </c>
      <c r="J120" s="14">
        <f>Tableau33[[#This Row],[Colonne9]]</f>
        <v>28.22</v>
      </c>
      <c r="K120" s="15">
        <f t="shared" ref="K120:K145" si="8">G120*J120</f>
        <v>0</v>
      </c>
    </row>
    <row r="121" spans="1:11" x14ac:dyDescent="0.2">
      <c r="A121" s="3"/>
      <c r="B121" s="5">
        <f>Tableau33[[#This Row],[Colonne1]]</f>
        <v>25617</v>
      </c>
      <c r="C121" s="57" t="str">
        <f>Tableau33[[#This Row],[Colonne2]]</f>
        <v>Sel fin</v>
      </c>
      <c r="D121" s="16">
        <f>Tableau33[[#This Row],[Colonne3]]</f>
        <v>5</v>
      </c>
      <c r="E121" s="16" t="str">
        <f>Tableau33[[#This Row],[Colonne4]]</f>
        <v>kg</v>
      </c>
      <c r="F121" s="16">
        <f>Tableau33[[#This Row],[Colonne5]]</f>
        <v>1</v>
      </c>
      <c r="G121" s="37"/>
      <c r="H121" s="17">
        <f>Tableau33[[#This Row],[Colonne7]]</f>
        <v>11.24</v>
      </c>
      <c r="I121" s="16">
        <f>Tableau33[[#This Row],[Colonne8]]</f>
        <v>5.5</v>
      </c>
      <c r="J121" s="17">
        <f>Tableau33[[#This Row],[Colonne9]]</f>
        <v>11.86</v>
      </c>
      <c r="K121" s="18">
        <f t="shared" si="8"/>
        <v>0</v>
      </c>
    </row>
    <row r="122" spans="1:11" x14ac:dyDescent="0.2">
      <c r="A122" s="3"/>
      <c r="B122" s="5">
        <f>Tableau33[[#This Row],[Colonne1]]</f>
        <v>25616</v>
      </c>
      <c r="C122" s="57" t="str">
        <f>Tableau33[[#This Row],[Colonne2]]</f>
        <v>Sel gros</v>
      </c>
      <c r="D122" s="16">
        <f>Tableau33[[#This Row],[Colonne3]]</f>
        <v>5</v>
      </c>
      <c r="E122" s="16" t="str">
        <f>Tableau33[[#This Row],[Colonne4]]</f>
        <v>kg</v>
      </c>
      <c r="F122" s="16">
        <f>Tableau33[[#This Row],[Colonne5]]</f>
        <v>1</v>
      </c>
      <c r="G122" s="37"/>
      <c r="H122" s="17">
        <f>Tableau33[[#This Row],[Colonne7]]</f>
        <v>6.49</v>
      </c>
      <c r="I122" s="16">
        <f>Tableau33[[#This Row],[Colonne8]]</f>
        <v>5.5</v>
      </c>
      <c r="J122" s="17">
        <f>Tableau33[[#This Row],[Colonne9]]</f>
        <v>6.85</v>
      </c>
      <c r="K122" s="18">
        <f t="shared" si="8"/>
        <v>0</v>
      </c>
    </row>
    <row r="123" spans="1:11" x14ac:dyDescent="0.2">
      <c r="A123" s="3"/>
      <c r="B123" s="5">
        <f>Tableau33[[#This Row],[Colonne1]]</f>
        <v>22890</v>
      </c>
      <c r="C123" s="57" t="str">
        <f>Tableau33[[#This Row],[Colonne2]]</f>
        <v>Aïl semoule</v>
      </c>
      <c r="D123" s="16">
        <f>Tableau33[[#This Row],[Colonne3]]</f>
        <v>150</v>
      </c>
      <c r="E123" s="16" t="str">
        <f>Tableau33[[#This Row],[Colonne4]]</f>
        <v>gr</v>
      </c>
      <c r="F123" s="16">
        <f>Tableau33[[#This Row],[Colonne5]]</f>
        <v>6</v>
      </c>
      <c r="G123" s="37"/>
      <c r="H123" s="17">
        <f>Tableau33[[#This Row],[Colonne7]]</f>
        <v>3.97</v>
      </c>
      <c r="I123" s="16">
        <f>Tableau33[[#This Row],[Colonne8]]</f>
        <v>5.5</v>
      </c>
      <c r="J123" s="17">
        <f>Tableau33[[#This Row],[Colonne9]]</f>
        <v>4.1900000000000004</v>
      </c>
      <c r="K123" s="18">
        <f t="shared" si="8"/>
        <v>0</v>
      </c>
    </row>
    <row r="124" spans="1:11" x14ac:dyDescent="0.2">
      <c r="A124" s="3"/>
      <c r="B124" s="5">
        <f>Tableau33[[#This Row],[Colonne1]]</f>
        <v>23528</v>
      </c>
      <c r="C124" s="57" t="str">
        <f>Tableau33[[#This Row],[Colonne2]]</f>
        <v>Basilic</v>
      </c>
      <c r="D124" s="16">
        <f>Tableau33[[#This Row],[Colonne3]]</f>
        <v>30</v>
      </c>
      <c r="E124" s="16" t="str">
        <f>Tableau33[[#This Row],[Colonne4]]</f>
        <v>gr</v>
      </c>
      <c r="F124" s="16">
        <f>Tableau33[[#This Row],[Colonne5]]</f>
        <v>6</v>
      </c>
      <c r="G124" s="37"/>
      <c r="H124" s="17">
        <f>Tableau33[[#This Row],[Colonne7]]</f>
        <v>2.15</v>
      </c>
      <c r="I124" s="16">
        <f>Tableau33[[#This Row],[Colonne8]]</f>
        <v>5.5</v>
      </c>
      <c r="J124" s="17">
        <f>Tableau33[[#This Row],[Colonne9]]</f>
        <v>2.27</v>
      </c>
      <c r="K124" s="18">
        <f t="shared" si="8"/>
        <v>0</v>
      </c>
    </row>
    <row r="125" spans="1:11" x14ac:dyDescent="0.2">
      <c r="A125" s="3"/>
      <c r="B125" s="5">
        <f>Tableau33[[#This Row],[Colonne1]]</f>
        <v>22892</v>
      </c>
      <c r="C125" s="57" t="str">
        <f>Tableau33[[#This Row],[Colonne2]]</f>
        <v>Cannelle en poudre</v>
      </c>
      <c r="D125" s="16">
        <f>Tableau33[[#This Row],[Colonne3]]</f>
        <v>80</v>
      </c>
      <c r="E125" s="16" t="str">
        <f>Tableau33[[#This Row],[Colonne4]]</f>
        <v>gr</v>
      </c>
      <c r="F125" s="16">
        <f>Tableau33[[#This Row],[Colonne5]]</f>
        <v>6</v>
      </c>
      <c r="G125" s="37"/>
      <c r="H125" s="17">
        <f>Tableau33[[#This Row],[Colonne7]]</f>
        <v>2.37</v>
      </c>
      <c r="I125" s="16">
        <f>Tableau33[[#This Row],[Colonne8]]</f>
        <v>5.5</v>
      </c>
      <c r="J125" s="17">
        <f>Tableau33[[#This Row],[Colonne9]]</f>
        <v>2.5</v>
      </c>
      <c r="K125" s="18">
        <f t="shared" si="8"/>
        <v>0</v>
      </c>
    </row>
    <row r="126" spans="1:11" x14ac:dyDescent="0.2">
      <c r="A126" s="3"/>
      <c r="B126" s="5">
        <f>Tableau33[[#This Row],[Colonne1]]</f>
        <v>22474</v>
      </c>
      <c r="C126" s="57" t="str">
        <f>Tableau33[[#This Row],[Colonne2]]</f>
        <v>Cannelle tuyau</v>
      </c>
      <c r="D126" s="16">
        <f>Tableau33[[#This Row],[Colonne3]]</f>
        <v>12</v>
      </c>
      <c r="E126" s="16" t="str">
        <f>Tableau33[[#This Row],[Colonne4]]</f>
        <v>gr</v>
      </c>
      <c r="F126" s="16">
        <f>Tableau33[[#This Row],[Colonne5]]</f>
        <v>3</v>
      </c>
      <c r="G126" s="37"/>
      <c r="H126" s="17">
        <f>Tableau33[[#This Row],[Colonne7]]</f>
        <v>1.78</v>
      </c>
      <c r="I126" s="16">
        <f>Tableau33[[#This Row],[Colonne8]]</f>
        <v>5.5</v>
      </c>
      <c r="J126" s="17">
        <f>Tableau33[[#This Row],[Colonne9]]</f>
        <v>1.88</v>
      </c>
      <c r="K126" s="18">
        <f t="shared" si="8"/>
        <v>0</v>
      </c>
    </row>
    <row r="127" spans="1:11" x14ac:dyDescent="0.2">
      <c r="A127" s="3"/>
      <c r="B127" s="5">
        <f>Tableau33[[#This Row],[Colonne1]]</f>
        <v>22478</v>
      </c>
      <c r="C127" s="57" t="str">
        <f>Tableau33[[#This Row],[Colonne2]]</f>
        <v>Clou de Girofle</v>
      </c>
      <c r="D127" s="16">
        <f>Tableau33[[#This Row],[Colonne3]]</f>
        <v>30</v>
      </c>
      <c r="E127" s="16" t="str">
        <f>Tableau33[[#This Row],[Colonne4]]</f>
        <v>gr</v>
      </c>
      <c r="F127" s="16">
        <f>Tableau33[[#This Row],[Colonne5]]</f>
        <v>3</v>
      </c>
      <c r="G127" s="37"/>
      <c r="H127" s="17">
        <f>Tableau33[[#This Row],[Colonne7]]</f>
        <v>2.2400000000000002</v>
      </c>
      <c r="I127" s="16">
        <f>Tableau33[[#This Row],[Colonne8]]</f>
        <v>5.5</v>
      </c>
      <c r="J127" s="17">
        <f>Tableau33[[#This Row],[Colonne9]]</f>
        <v>2.36</v>
      </c>
      <c r="K127" s="18">
        <f t="shared" si="8"/>
        <v>0</v>
      </c>
    </row>
    <row r="128" spans="1:11" x14ac:dyDescent="0.2">
      <c r="A128" s="3"/>
      <c r="B128" s="5">
        <f>Tableau33[[#This Row],[Colonne1]]</f>
        <v>30392</v>
      </c>
      <c r="C128" s="57" t="str">
        <f>Tableau33[[#This Row],[Colonne2]]</f>
        <v>Cumin moulu</v>
      </c>
      <c r="D128" s="16">
        <f>Tableau33[[#This Row],[Colonne3]]</f>
        <v>80</v>
      </c>
      <c r="E128" s="16" t="str">
        <f>Tableau33[[#This Row],[Colonne4]]</f>
        <v>gr</v>
      </c>
      <c r="F128" s="16">
        <f>Tableau33[[#This Row],[Colonne5]]</f>
        <v>6</v>
      </c>
      <c r="G128" s="37"/>
      <c r="H128" s="17">
        <f>Tableau33[[#This Row],[Colonne7]]</f>
        <v>3.48</v>
      </c>
      <c r="I128" s="16">
        <f>Tableau33[[#This Row],[Colonne8]]</f>
        <v>5.5</v>
      </c>
      <c r="J128" s="17">
        <f>Tableau33[[#This Row],[Colonne9]]</f>
        <v>3.67</v>
      </c>
      <c r="K128" s="18">
        <f t="shared" si="8"/>
        <v>0</v>
      </c>
    </row>
    <row r="129" spans="1:11" x14ac:dyDescent="0.2">
      <c r="A129" s="3"/>
      <c r="B129" s="5">
        <f>Tableau33[[#This Row],[Colonne1]]</f>
        <v>22893</v>
      </c>
      <c r="C129" s="57" t="str">
        <f>Tableau33[[#This Row],[Colonne2]]</f>
        <v>Curcuma poudre</v>
      </c>
      <c r="D129" s="16">
        <f>Tableau33[[#This Row],[Colonne3]]</f>
        <v>80</v>
      </c>
      <c r="E129" s="16" t="str">
        <f>Tableau33[[#This Row],[Colonne4]]</f>
        <v>gr</v>
      </c>
      <c r="F129" s="16">
        <f>Tableau33[[#This Row],[Colonne5]]</f>
        <v>6</v>
      </c>
      <c r="G129" s="37"/>
      <c r="H129" s="17">
        <f>Tableau33[[#This Row],[Colonne7]]</f>
        <v>2.67</v>
      </c>
      <c r="I129" s="16">
        <f>Tableau33[[#This Row],[Colonne8]]</f>
        <v>5.5</v>
      </c>
      <c r="J129" s="17">
        <f>Tableau33[[#This Row],[Colonne9]]</f>
        <v>2.82</v>
      </c>
      <c r="K129" s="18">
        <f t="shared" si="8"/>
        <v>0</v>
      </c>
    </row>
    <row r="130" spans="1:11" x14ac:dyDescent="0.2">
      <c r="A130" s="3"/>
      <c r="B130" s="5">
        <f>Tableau33[[#This Row],[Colonne1]]</f>
        <v>22933</v>
      </c>
      <c r="C130" s="57" t="str">
        <f>Tableau33[[#This Row],[Colonne2]]</f>
        <v>Curry</v>
      </c>
      <c r="D130" s="16">
        <f>Tableau33[[#This Row],[Colonne3]]</f>
        <v>80</v>
      </c>
      <c r="E130" s="16" t="str">
        <f>Tableau33[[#This Row],[Colonne4]]</f>
        <v>gr</v>
      </c>
      <c r="F130" s="16">
        <f>Tableau33[[#This Row],[Colonne5]]</f>
        <v>6</v>
      </c>
      <c r="G130" s="37"/>
      <c r="H130" s="17">
        <f>Tableau33[[#This Row],[Colonne7]]</f>
        <v>2.77</v>
      </c>
      <c r="I130" s="16">
        <f>Tableau33[[#This Row],[Colonne8]]</f>
        <v>5.5</v>
      </c>
      <c r="J130" s="17">
        <f>Tableau33[[#This Row],[Colonne9]]</f>
        <v>2.92</v>
      </c>
      <c r="K130" s="18">
        <f t="shared" si="8"/>
        <v>0</v>
      </c>
    </row>
    <row r="131" spans="1:11" x14ac:dyDescent="0.2">
      <c r="A131" s="3"/>
      <c r="B131" s="5">
        <f>Tableau33[[#This Row],[Colonne1]]</f>
        <v>22483</v>
      </c>
      <c r="C131" s="57" t="str">
        <f>Tableau33[[#This Row],[Colonne2]]</f>
        <v>Estragon</v>
      </c>
      <c r="D131" s="16">
        <f>Tableau33[[#This Row],[Colonne3]]</f>
        <v>15</v>
      </c>
      <c r="E131" s="16" t="str">
        <f>Tableau33[[#This Row],[Colonne4]]</f>
        <v>gr</v>
      </c>
      <c r="F131" s="16">
        <f>Tableau33[[#This Row],[Colonne5]]</f>
        <v>3</v>
      </c>
      <c r="G131" s="37"/>
      <c r="H131" s="17">
        <f>Tableau33[[#This Row],[Colonne7]]</f>
        <v>2.0299999999999998</v>
      </c>
      <c r="I131" s="16">
        <f>Tableau33[[#This Row],[Colonne8]]</f>
        <v>5.5</v>
      </c>
      <c r="J131" s="17">
        <f>Tableau33[[#This Row],[Colonne9]]</f>
        <v>2.14</v>
      </c>
      <c r="K131" s="18">
        <f t="shared" si="8"/>
        <v>0</v>
      </c>
    </row>
    <row r="132" spans="1:11" x14ac:dyDescent="0.2">
      <c r="A132" s="3"/>
      <c r="B132" s="5">
        <f>Tableau33[[#This Row],[Colonne1]]</f>
        <v>22851</v>
      </c>
      <c r="C132" s="57" t="str">
        <f>Tableau33[[#This Row],[Colonne2]]</f>
        <v>Garam masala poudre</v>
      </c>
      <c r="D132" s="16">
        <f>Tableau33[[#This Row],[Colonne3]]</f>
        <v>35</v>
      </c>
      <c r="E132" s="16" t="str">
        <f>Tableau33[[#This Row],[Colonne4]]</f>
        <v>gr</v>
      </c>
      <c r="F132" s="16">
        <f>Tableau33[[#This Row],[Colonne5]]</f>
        <v>3</v>
      </c>
      <c r="G132" s="37"/>
      <c r="H132" s="17">
        <f>Tableau33[[#This Row],[Colonne7]]</f>
        <v>2.21</v>
      </c>
      <c r="I132" s="16">
        <f>Tableau33[[#This Row],[Colonne8]]</f>
        <v>5.5</v>
      </c>
      <c r="J132" s="17">
        <f>Tableau33[[#This Row],[Colonne9]]</f>
        <v>2.33</v>
      </c>
      <c r="K132" s="18">
        <f t="shared" si="8"/>
        <v>0</v>
      </c>
    </row>
    <row r="133" spans="1:11" x14ac:dyDescent="0.2">
      <c r="A133" s="3"/>
      <c r="B133" s="5">
        <f>Tableau33[[#This Row],[Colonne1]]</f>
        <v>22819</v>
      </c>
      <c r="C133" s="57" t="str">
        <f>Tableau33[[#This Row],[Colonne2]]</f>
        <v>Herbes de provence feuilles entières</v>
      </c>
      <c r="D133" s="16">
        <f>Tableau33[[#This Row],[Colonne3]]</f>
        <v>500</v>
      </c>
      <c r="E133" s="16" t="str">
        <f>Tableau33[[#This Row],[Colonne4]]</f>
        <v>gr</v>
      </c>
      <c r="F133" s="16">
        <f>Tableau33[[#This Row],[Colonne5]]</f>
        <v>1</v>
      </c>
      <c r="G133" s="37"/>
      <c r="H133" s="17">
        <f>Tableau33[[#This Row],[Colonne7]]</f>
        <v>13.64</v>
      </c>
      <c r="I133" s="16">
        <f>Tableau33[[#This Row],[Colonne8]]</f>
        <v>5.5</v>
      </c>
      <c r="J133" s="17">
        <f>Tableau33[[#This Row],[Colonne9]]</f>
        <v>14.39</v>
      </c>
      <c r="K133" s="18">
        <f t="shared" si="8"/>
        <v>0</v>
      </c>
    </row>
    <row r="134" spans="1:11" x14ac:dyDescent="0.2">
      <c r="A134" s="3"/>
      <c r="B134" s="5">
        <f>Tableau33[[#This Row],[Colonne1]]</f>
        <v>23480</v>
      </c>
      <c r="C134" s="57" t="str">
        <f>Tableau33[[#This Row],[Colonne2]]</f>
        <v>Herbes de provence</v>
      </c>
      <c r="D134" s="16">
        <f>Tableau33[[#This Row],[Colonne3]]</f>
        <v>80</v>
      </c>
      <c r="E134" s="16" t="str">
        <f>Tableau33[[#This Row],[Colonne4]]</f>
        <v>gr</v>
      </c>
      <c r="F134" s="16">
        <f>Tableau33[[#This Row],[Colonne5]]</f>
        <v>6</v>
      </c>
      <c r="G134" s="37"/>
      <c r="H134" s="17">
        <f>Tableau33[[#This Row],[Colonne7]]</f>
        <v>3.9</v>
      </c>
      <c r="I134" s="16">
        <f>Tableau33[[#This Row],[Colonne8]]</f>
        <v>5.5</v>
      </c>
      <c r="J134" s="17">
        <f>Tableau33[[#This Row],[Colonne9]]</f>
        <v>4.1100000000000003</v>
      </c>
      <c r="K134" s="18">
        <f t="shared" si="8"/>
        <v>0</v>
      </c>
    </row>
    <row r="135" spans="1:11" x14ac:dyDescent="0.2">
      <c r="A135" s="3"/>
      <c r="B135" s="5">
        <f>Tableau33[[#This Row],[Colonne1]]</f>
        <v>23486</v>
      </c>
      <c r="C135" s="57" t="str">
        <f>Tableau33[[#This Row],[Colonne2]]</f>
        <v>Mélange 4 baies</v>
      </c>
      <c r="D135" s="16">
        <f>Tableau33[[#This Row],[Colonne3]]</f>
        <v>35</v>
      </c>
      <c r="E135" s="16" t="str">
        <f>Tableau33[[#This Row],[Colonne4]]</f>
        <v>gr</v>
      </c>
      <c r="F135" s="16">
        <f>Tableau33[[#This Row],[Colonne5]]</f>
        <v>3</v>
      </c>
      <c r="G135" s="37"/>
      <c r="H135" s="17">
        <f>Tableau33[[#This Row],[Colonne7]]</f>
        <v>3.43</v>
      </c>
      <c r="I135" s="16">
        <f>Tableau33[[#This Row],[Colonne8]]</f>
        <v>5.5</v>
      </c>
      <c r="J135" s="17">
        <f>Tableau33[[#This Row],[Colonne9]]</f>
        <v>3.62</v>
      </c>
      <c r="K135" s="18">
        <f t="shared" si="8"/>
        <v>0</v>
      </c>
    </row>
    <row r="136" spans="1:11" x14ac:dyDescent="0.2">
      <c r="A136" s="3"/>
      <c r="B136" s="5">
        <f>Tableau33[[#This Row],[Colonne1]]</f>
        <v>22491</v>
      </c>
      <c r="C136" s="57" t="str">
        <f>Tableau33[[#This Row],[Colonne2]]</f>
        <v>Noix de muscade</v>
      </c>
      <c r="D136" s="16">
        <f>Tableau33[[#This Row],[Colonne3]]</f>
        <v>30</v>
      </c>
      <c r="E136" s="16" t="str">
        <f>Tableau33[[#This Row],[Colonne4]]</f>
        <v>gr</v>
      </c>
      <c r="F136" s="16">
        <f>Tableau33[[#This Row],[Colonne5]]</f>
        <v>3</v>
      </c>
      <c r="G136" s="37"/>
      <c r="H136" s="17">
        <f>Tableau33[[#This Row],[Colonne7]]</f>
        <v>3.37</v>
      </c>
      <c r="I136" s="16">
        <f>Tableau33[[#This Row],[Colonne8]]</f>
        <v>5.5</v>
      </c>
      <c r="J136" s="17">
        <f>Tableau33[[#This Row],[Colonne9]]</f>
        <v>3.56</v>
      </c>
      <c r="K136" s="18">
        <f t="shared" si="8"/>
        <v>0</v>
      </c>
    </row>
    <row r="137" spans="1:11" x14ac:dyDescent="0.2">
      <c r="A137" s="3"/>
      <c r="B137" s="5">
        <f>Tableau33[[#This Row],[Colonne1]]</f>
        <v>22489</v>
      </c>
      <c r="C137" s="57" t="str">
        <f>Tableau33[[#This Row],[Colonne2]]</f>
        <v>noix de muscade moulue</v>
      </c>
      <c r="D137" s="16">
        <f>Tableau33[[#This Row],[Colonne3]]</f>
        <v>35</v>
      </c>
      <c r="E137" s="16" t="str">
        <f>Tableau33[[#This Row],[Colonne4]]</f>
        <v>gr</v>
      </c>
      <c r="F137" s="16">
        <f>Tableau33[[#This Row],[Colonne5]]</f>
        <v>3</v>
      </c>
      <c r="G137" s="37"/>
      <c r="H137" s="17">
        <f>Tableau33[[#This Row],[Colonne7]]</f>
        <v>4.0199999999999996</v>
      </c>
      <c r="I137" s="16">
        <f>Tableau33[[#This Row],[Colonne8]]</f>
        <v>5.5</v>
      </c>
      <c r="J137" s="17">
        <f>Tableau33[[#This Row],[Colonne9]]</f>
        <v>4.24</v>
      </c>
      <c r="K137" s="18">
        <f t="shared" si="8"/>
        <v>0</v>
      </c>
    </row>
    <row r="138" spans="1:11" x14ac:dyDescent="0.2">
      <c r="A138" s="3"/>
      <c r="B138" s="5">
        <f>Tableau33[[#This Row],[Colonne1]]</f>
        <v>22517</v>
      </c>
      <c r="C138" s="57" t="str">
        <f>Tableau33[[#This Row],[Colonne2]]</f>
        <v>Paprika doux</v>
      </c>
      <c r="D138" s="16">
        <f>Tableau33[[#This Row],[Colonne3]]</f>
        <v>40</v>
      </c>
      <c r="E138" s="16" t="str">
        <f>Tableau33[[#This Row],[Colonne4]]</f>
        <v>gr</v>
      </c>
      <c r="F138" s="16">
        <f>Tableau33[[#This Row],[Colonne5]]</f>
        <v>3</v>
      </c>
      <c r="G138" s="37"/>
      <c r="H138" s="17">
        <f>Tableau33[[#This Row],[Colonne7]]</f>
        <v>2.2799999999999998</v>
      </c>
      <c r="I138" s="16">
        <f>Tableau33[[#This Row],[Colonne8]]</f>
        <v>5.5</v>
      </c>
      <c r="J138" s="17">
        <f>Tableau33[[#This Row],[Colonne9]]</f>
        <v>2.41</v>
      </c>
      <c r="K138" s="18">
        <f t="shared" si="8"/>
        <v>0</v>
      </c>
    </row>
    <row r="139" spans="1:11" x14ac:dyDescent="0.2">
      <c r="A139" s="3"/>
      <c r="B139" s="5">
        <f>Tableau33[[#This Row],[Colonne1]]</f>
        <v>22503</v>
      </c>
      <c r="C139" s="57" t="str">
        <f>Tableau33[[#This Row],[Colonne2]]</f>
        <v>piment Cayenne</v>
      </c>
      <c r="D139" s="16">
        <f>Tableau33[[#This Row],[Colonne3]]</f>
        <v>40</v>
      </c>
      <c r="E139" s="16" t="str">
        <f>Tableau33[[#This Row],[Colonne4]]</f>
        <v>gr</v>
      </c>
      <c r="F139" s="16">
        <f>Tableau33[[#This Row],[Colonne5]]</f>
        <v>3</v>
      </c>
      <c r="G139" s="37"/>
      <c r="H139" s="17">
        <f>Tableau33[[#This Row],[Colonne7]]</f>
        <v>2.13</v>
      </c>
      <c r="I139" s="16">
        <f>Tableau33[[#This Row],[Colonne8]]</f>
        <v>5.5</v>
      </c>
      <c r="J139" s="17">
        <f>Tableau33[[#This Row],[Colonne9]]</f>
        <v>2.25</v>
      </c>
      <c r="K139" s="18">
        <f t="shared" si="8"/>
        <v>0</v>
      </c>
    </row>
    <row r="140" spans="1:11" x14ac:dyDescent="0.2">
      <c r="A140" s="3"/>
      <c r="B140" s="5">
        <f>Tableau33[[#This Row],[Colonne1]]</f>
        <v>23481</v>
      </c>
      <c r="C140" s="57" t="str">
        <f>Tableau33[[#This Row],[Colonne2]]</f>
        <v>Poivre noir en grains</v>
      </c>
      <c r="D140" s="16">
        <f>Tableau33[[#This Row],[Colonne3]]</f>
        <v>200</v>
      </c>
      <c r="E140" s="16" t="str">
        <f>Tableau33[[#This Row],[Colonne4]]</f>
        <v>gr</v>
      </c>
      <c r="F140" s="16">
        <f>Tableau33[[#This Row],[Colonne5]]</f>
        <v>6</v>
      </c>
      <c r="G140" s="37"/>
      <c r="H140" s="17">
        <f>Tableau33[[#This Row],[Colonne7]]</f>
        <v>9</v>
      </c>
      <c r="I140" s="16">
        <f>Tableau33[[#This Row],[Colonne8]]</f>
        <v>5.5</v>
      </c>
      <c r="J140" s="17">
        <f>Tableau33[[#This Row],[Colonne9]]</f>
        <v>9.5</v>
      </c>
      <c r="K140" s="18">
        <f t="shared" si="8"/>
        <v>0</v>
      </c>
    </row>
    <row r="141" spans="1:11" x14ac:dyDescent="0.2">
      <c r="A141" s="3"/>
      <c r="B141" s="5">
        <f>Tableau33[[#This Row],[Colonne1]]</f>
        <v>23482</v>
      </c>
      <c r="C141" s="57" t="str">
        <f>Tableau33[[#This Row],[Colonne2]]</f>
        <v>Poivre noir en poudre</v>
      </c>
      <c r="D141" s="16">
        <f>Tableau33[[#This Row],[Colonne3]]</f>
        <v>220</v>
      </c>
      <c r="E141" s="16" t="str">
        <f>Tableau33[[#This Row],[Colonne4]]</f>
        <v>gr</v>
      </c>
      <c r="F141" s="16">
        <f>Tableau33[[#This Row],[Colonne5]]</f>
        <v>6</v>
      </c>
      <c r="G141" s="37"/>
      <c r="H141" s="17">
        <f>Tableau33[[#This Row],[Colonne7]]</f>
        <v>9.3699999999999992</v>
      </c>
      <c r="I141" s="16">
        <f>Tableau33[[#This Row],[Colonne8]]</f>
        <v>5.5</v>
      </c>
      <c r="J141" s="17">
        <f>Tableau33[[#This Row],[Colonne9]]</f>
        <v>9.89</v>
      </c>
      <c r="K141" s="18">
        <f t="shared" si="8"/>
        <v>0</v>
      </c>
    </row>
    <row r="142" spans="1:11" x14ac:dyDescent="0.2">
      <c r="A142" s="3"/>
      <c r="B142" s="5">
        <f>Tableau33[[#This Row],[Colonne1]]</f>
        <v>22920</v>
      </c>
      <c r="C142" s="57" t="str">
        <f>Tableau33[[#This Row],[Colonne2]]</f>
        <v>Ras el hanout poudre</v>
      </c>
      <c r="D142" s="16">
        <f>Tableau33[[#This Row],[Colonne3]]</f>
        <v>35</v>
      </c>
      <c r="E142" s="16" t="str">
        <f>Tableau33[[#This Row],[Colonne4]]</f>
        <v>gr</v>
      </c>
      <c r="F142" s="16">
        <f>Tableau33[[#This Row],[Colonne5]]</f>
        <v>3</v>
      </c>
      <c r="G142" s="37"/>
      <c r="H142" s="17">
        <f>Tableau33[[#This Row],[Colonne7]]</f>
        <v>2.09</v>
      </c>
      <c r="I142" s="16">
        <f>Tableau33[[#This Row],[Colonne8]]</f>
        <v>5.5</v>
      </c>
      <c r="J142" s="17">
        <f>Tableau33[[#This Row],[Colonne9]]</f>
        <v>2.2000000000000002</v>
      </c>
      <c r="K142" s="18">
        <f t="shared" si="8"/>
        <v>0</v>
      </c>
    </row>
    <row r="143" spans="1:11" x14ac:dyDescent="0.2">
      <c r="A143" s="3"/>
      <c r="B143" s="5">
        <f>Tableau33[[#This Row],[Colonne1]]</f>
        <v>22818</v>
      </c>
      <c r="C143" s="57" t="str">
        <f>Tableau33[[#This Row],[Colonne2]]</f>
        <v>Safran poudre</v>
      </c>
      <c r="D143" s="16">
        <f>Tableau33[[#This Row],[Colonne3]]</f>
        <v>1</v>
      </c>
      <c r="E143" s="16" t="str">
        <f>Tableau33[[#This Row],[Colonne4]]</f>
        <v>gr</v>
      </c>
      <c r="F143" s="16">
        <f>Tableau33[[#This Row],[Colonne5]]</f>
        <v>3</v>
      </c>
      <c r="G143" s="37"/>
      <c r="H143" s="17">
        <f>Tableau33[[#This Row],[Colonne7]]</f>
        <v>8.36</v>
      </c>
      <c r="I143" s="16">
        <f>Tableau33[[#This Row],[Colonne8]]</f>
        <v>5.5</v>
      </c>
      <c r="J143" s="17">
        <f>Tableau33[[#This Row],[Colonne9]]</f>
        <v>8.82</v>
      </c>
      <c r="K143" s="18">
        <f t="shared" si="8"/>
        <v>0</v>
      </c>
    </row>
    <row r="144" spans="1:11" x14ac:dyDescent="0.2">
      <c r="A144" s="3"/>
      <c r="B144" s="5">
        <f>Tableau33[[#This Row],[Colonne1]]</f>
        <v>22929</v>
      </c>
      <c r="C144" s="57" t="str">
        <f>Tableau33[[#This Row],[Colonne2]]</f>
        <v>Thym</v>
      </c>
      <c r="D144" s="16">
        <f>Tableau33[[#This Row],[Colonne3]]</f>
        <v>45</v>
      </c>
      <c r="E144" s="16" t="str">
        <f>Tableau33[[#This Row],[Colonne4]]</f>
        <v>gr</v>
      </c>
      <c r="F144" s="16">
        <f>Tableau33[[#This Row],[Colonne5]]</f>
        <v>6</v>
      </c>
      <c r="G144" s="37"/>
      <c r="H144" s="17">
        <f>Tableau33[[#This Row],[Colonne7]]</f>
        <v>2.85</v>
      </c>
      <c r="I144" s="16">
        <f>Tableau33[[#This Row],[Colonne8]]</f>
        <v>5.5</v>
      </c>
      <c r="J144" s="17">
        <f>Tableau33[[#This Row],[Colonne9]]</f>
        <v>3.01</v>
      </c>
      <c r="K144" s="18">
        <f t="shared" si="8"/>
        <v>0</v>
      </c>
    </row>
    <row r="145" spans="1:11" x14ac:dyDescent="0.2">
      <c r="A145" s="3"/>
      <c r="B145" s="5">
        <f>Tableau33[[#This Row],[Colonne1]]</f>
        <v>22514</v>
      </c>
      <c r="C145" s="58" t="str">
        <f>Tableau33[[#This Row],[Colonne2]]</f>
        <v>Vanille bourbon deux gousses</v>
      </c>
      <c r="D145" s="20">
        <f>Tableau33[[#This Row],[Colonne3]]</f>
        <v>7</v>
      </c>
      <c r="E145" s="20" t="str">
        <f>Tableau33[[#This Row],[Colonne4]]</f>
        <v>gr</v>
      </c>
      <c r="F145" s="20">
        <f>Tableau33[[#This Row],[Colonne5]]</f>
        <v>3</v>
      </c>
      <c r="G145" s="38"/>
      <c r="H145" s="21">
        <f>Tableau33[[#This Row],[Colonne7]]</f>
        <v>4.37</v>
      </c>
      <c r="I145" s="20">
        <f>Tableau33[[#This Row],[Colonne8]]</f>
        <v>5.5</v>
      </c>
      <c r="J145" s="21">
        <f>Tableau33[[#This Row],[Colonne9]]</f>
        <v>4.6100000000000003</v>
      </c>
      <c r="K145" s="22">
        <f t="shared" si="8"/>
        <v>0</v>
      </c>
    </row>
    <row r="146" spans="1:11" x14ac:dyDescent="0.2">
      <c r="A146" s="3"/>
      <c r="B146" s="4"/>
      <c r="C146" s="56"/>
      <c r="D146" s="25">
        <f>Tableau33[[#This Row],[Colonne3]]</f>
        <v>0</v>
      </c>
      <c r="G146" s="39"/>
      <c r="H146" s="26"/>
      <c r="J146" s="27" t="s">
        <v>13</v>
      </c>
      <c r="K146" s="26">
        <f>SUM(K120:K145)</f>
        <v>0</v>
      </c>
    </row>
    <row r="147" spans="1:11" x14ac:dyDescent="0.2">
      <c r="A147" s="3"/>
      <c r="B147" s="23" t="s">
        <v>137</v>
      </c>
      <c r="C147" s="56"/>
      <c r="D147" s="25">
        <f>Tableau33[[#This Row],[Colonne3]]</f>
        <v>0</v>
      </c>
      <c r="G147" s="39"/>
      <c r="H147" s="26"/>
      <c r="J147" s="26"/>
      <c r="K147" s="26"/>
    </row>
    <row r="148" spans="1:11" x14ac:dyDescent="0.2">
      <c r="A148" s="3"/>
      <c r="B148" s="5">
        <f>Tableau33[[#This Row],[Colonne1]]</f>
        <v>23683</v>
      </c>
      <c r="C148" s="54" t="str">
        <f>Tableau33[[#This Row],[Colonne2]]</f>
        <v>Huile de colza vierge (Bag in Box)</v>
      </c>
      <c r="D148" s="13">
        <f>Tableau33[[#This Row],[Colonne3]]</f>
        <v>3</v>
      </c>
      <c r="E148" s="13" t="str">
        <f>Tableau33[[#This Row],[Colonne4]]</f>
        <v>l</v>
      </c>
      <c r="F148" s="13">
        <f>Tableau33[[#This Row],[Colonne5]]</f>
        <v>1</v>
      </c>
      <c r="G148" s="36"/>
      <c r="H148" s="14">
        <f>Tableau33[[#This Row],[Colonne7]]</f>
        <v>15.22</v>
      </c>
      <c r="I148" s="13">
        <f>Tableau33[[#This Row],[Colonne8]]</f>
        <v>5.5</v>
      </c>
      <c r="J148" s="14">
        <f>Tableau33[[#This Row],[Colonne9]]</f>
        <v>16.059999999999999</v>
      </c>
      <c r="K148" s="15">
        <f>G148*J148</f>
        <v>0</v>
      </c>
    </row>
    <row r="149" spans="1:11" x14ac:dyDescent="0.2">
      <c r="A149" s="3"/>
      <c r="B149" s="6">
        <f>Tableau33[[#This Row],[Colonne1]]</f>
        <v>20809</v>
      </c>
      <c r="C149" s="57" t="str">
        <f>Tableau33[[#This Row],[Colonne2]]</f>
        <v>Huile de tournesol vierge (Bag in box)</v>
      </c>
      <c r="D149" s="16">
        <f>Tableau33[[#This Row],[Colonne3]]</f>
        <v>3</v>
      </c>
      <c r="E149" s="16" t="str">
        <f>Tableau33[[#This Row],[Colonne4]]</f>
        <v>l</v>
      </c>
      <c r="F149" s="16">
        <f>Tableau33[[#This Row],[Colonne5]]</f>
        <v>1</v>
      </c>
      <c r="G149" s="37"/>
      <c r="H149" s="17">
        <f>Tableau33[[#This Row],[Colonne7]]</f>
        <v>11.36</v>
      </c>
      <c r="I149" s="16">
        <f>Tableau33[[#This Row],[Colonne8]]</f>
        <v>5.5</v>
      </c>
      <c r="J149" s="17">
        <f>Tableau33[[#This Row],[Colonne9]]</f>
        <v>11.98</v>
      </c>
      <c r="K149" s="18">
        <f>G149*J149</f>
        <v>0</v>
      </c>
    </row>
    <row r="150" spans="1:11" x14ac:dyDescent="0.2">
      <c r="A150" s="3"/>
      <c r="B150" s="8" t="str">
        <f>Tableau33[[#This Row],[Colonne1]]</f>
        <v>20114C</v>
      </c>
      <c r="C150" s="57" t="str">
        <f>Tableau33[[#This Row],[Colonne2]]</f>
        <v>Huile de tournesol désodorisée (bidon plastique)</v>
      </c>
      <c r="D150" s="16">
        <f>Tableau33[[#This Row],[Colonne3]]</f>
        <v>5</v>
      </c>
      <c r="E150" s="16" t="str">
        <f>Tableau33[[#This Row],[Colonne4]]</f>
        <v>l</v>
      </c>
      <c r="F150" s="16">
        <f>Tableau33[[#This Row],[Colonne5]]</f>
        <v>1</v>
      </c>
      <c r="G150" s="37"/>
      <c r="H150" s="17">
        <f>Tableau33[[#This Row],[Colonne7]]</f>
        <v>20.89</v>
      </c>
      <c r="I150" s="16">
        <f>Tableau33[[#This Row],[Colonne8]]</f>
        <v>5.5</v>
      </c>
      <c r="J150" s="17">
        <f>Tableau33[[#This Row],[Colonne9]]</f>
        <v>22.04</v>
      </c>
      <c r="K150" s="18">
        <f>G150*J150</f>
        <v>0</v>
      </c>
    </row>
    <row r="151" spans="1:11" x14ac:dyDescent="0.2">
      <c r="A151" s="3"/>
      <c r="B151" s="6">
        <f>Tableau33[[#This Row],[Colonne1]]</f>
        <v>21101</v>
      </c>
      <c r="C151" s="57" t="str">
        <f>Tableau33[[#This Row],[Colonne2]]</f>
        <v>Huile de coco vierge</v>
      </c>
      <c r="D151" s="16">
        <f>Tableau33[[#This Row],[Colonne3]]</f>
        <v>200</v>
      </c>
      <c r="E151" s="16" t="str">
        <f>Tableau33[[#This Row],[Colonne4]]</f>
        <v>ml</v>
      </c>
      <c r="F151" s="16">
        <f>Tableau33[[#This Row],[Colonne5]]</f>
        <v>6</v>
      </c>
      <c r="G151" s="37"/>
      <c r="H151" s="17">
        <f>Tableau33[[#This Row],[Colonne7]]</f>
        <v>3.61</v>
      </c>
      <c r="I151" s="16">
        <f>Tableau33[[#This Row],[Colonne8]]</f>
        <v>5.5</v>
      </c>
      <c r="J151" s="17">
        <f>Tableau33[[#This Row],[Colonne9]]</f>
        <v>3.81</v>
      </c>
      <c r="K151" s="18">
        <f>G151*J151</f>
        <v>0</v>
      </c>
    </row>
    <row r="152" spans="1:11" x14ac:dyDescent="0.2">
      <c r="A152" s="3"/>
      <c r="B152" s="7">
        <f>Tableau33[[#This Row],[Colonne1]]</f>
        <v>28626</v>
      </c>
      <c r="C152" s="58" t="str">
        <f>Tableau33[[#This Row],[Colonne2]]</f>
        <v>Huile de sesame vierge</v>
      </c>
      <c r="D152" s="20">
        <f>Tableau33[[#This Row],[Colonne3]]</f>
        <v>1</v>
      </c>
      <c r="E152" s="20" t="str">
        <f>Tableau33[[#This Row],[Colonne4]]</f>
        <v>L</v>
      </c>
      <c r="F152" s="20">
        <f>Tableau33[[#This Row],[Colonne5]]</f>
        <v>6</v>
      </c>
      <c r="G152" s="38"/>
      <c r="H152" s="21">
        <f>Tableau33[[#This Row],[Colonne7]]</f>
        <v>9.91</v>
      </c>
      <c r="I152" s="20">
        <f>Tableau33[[#This Row],[Colonne8]]</f>
        <v>5.5</v>
      </c>
      <c r="J152" s="21">
        <f>Tableau33[[#This Row],[Colonne9]]</f>
        <v>10.46</v>
      </c>
      <c r="K152" s="22">
        <f>G152*J152</f>
        <v>0</v>
      </c>
    </row>
    <row r="153" spans="1:11" x14ac:dyDescent="0.2">
      <c r="A153" s="3"/>
      <c r="B153" s="4"/>
      <c r="C153" s="56"/>
      <c r="D153" s="25">
        <f>Tableau33[[#This Row],[Colonne3]]</f>
        <v>0</v>
      </c>
      <c r="G153" s="39"/>
      <c r="H153" s="26"/>
      <c r="J153" s="27" t="s">
        <v>13</v>
      </c>
      <c r="K153" s="26">
        <f>SUM(K148:K152)</f>
        <v>0</v>
      </c>
    </row>
    <row r="154" spans="1:11" x14ac:dyDescent="0.2">
      <c r="A154" s="3"/>
      <c r="B154" s="23" t="s">
        <v>144</v>
      </c>
      <c r="C154" s="56"/>
      <c r="D154" s="25">
        <f>Tableau33[[#This Row],[Colonne3]]</f>
        <v>0</v>
      </c>
      <c r="G154" s="39"/>
      <c r="H154" s="26"/>
      <c r="J154" s="26"/>
      <c r="K154" s="26"/>
    </row>
    <row r="155" spans="1:11" x14ac:dyDescent="0.2">
      <c r="A155" s="3"/>
      <c r="B155" s="5">
        <f>Tableau33[[#This Row],[Colonne1]]</f>
        <v>23405</v>
      </c>
      <c r="C155" s="54" t="str">
        <f>Tableau33[[#This Row],[Colonne2]]</f>
        <v>flocons de levure</v>
      </c>
      <c r="D155" s="13">
        <f>Tableau33[[#This Row],[Colonne3]]</f>
        <v>150</v>
      </c>
      <c r="E155" s="13" t="str">
        <f>Tableau33[[#This Row],[Colonne4]]</f>
        <v>gr</v>
      </c>
      <c r="F155" s="13">
        <f>Tableau33[[#This Row],[Colonne5]]</f>
        <v>6</v>
      </c>
      <c r="G155" s="36"/>
      <c r="H155" s="14">
        <f>Tableau33[[#This Row],[Colonne7]]</f>
        <v>4.55</v>
      </c>
      <c r="I155" s="13">
        <f>Tableau33[[#This Row],[Colonne8]]</f>
        <v>5.5</v>
      </c>
      <c r="J155" s="14">
        <f>Tableau33[[#This Row],[Colonne9]]</f>
        <v>4.8</v>
      </c>
      <c r="K155" s="15">
        <f t="shared" ref="K155:K166" si="9">G155*J155</f>
        <v>0</v>
      </c>
    </row>
    <row r="156" spans="1:11" x14ac:dyDescent="0.2">
      <c r="A156" s="3"/>
      <c r="B156" s="6">
        <f>Tableau33[[#This Row],[Colonne1]]</f>
        <v>32933</v>
      </c>
      <c r="C156" s="57" t="str">
        <f>Tableau33[[#This Row],[Colonne2]]</f>
        <v>Levure de bière pailettes</v>
      </c>
      <c r="D156" s="16">
        <f>Tableau33[[#This Row],[Colonne3]]</f>
        <v>175</v>
      </c>
      <c r="E156" s="16" t="str">
        <f>Tableau33[[#This Row],[Colonne4]]</f>
        <v>gr</v>
      </c>
      <c r="F156" s="16">
        <f>Tableau33[[#This Row],[Colonne5]]</f>
        <v>12</v>
      </c>
      <c r="G156" s="37"/>
      <c r="H156" s="17">
        <f>Tableau33[[#This Row],[Colonne7]]</f>
        <v>2.73</v>
      </c>
      <c r="I156" s="16">
        <f>Tableau33[[#This Row],[Colonne8]]</f>
        <v>5.5</v>
      </c>
      <c r="J156" s="17">
        <f>Tableau33[[#This Row],[Colonne9]]</f>
        <v>2.88</v>
      </c>
      <c r="K156" s="18">
        <f t="shared" si="9"/>
        <v>0</v>
      </c>
    </row>
    <row r="157" spans="1:11" x14ac:dyDescent="0.2">
      <c r="A157" s="3"/>
      <c r="B157" s="6">
        <f>Tableau33[[#This Row],[Colonne1]]</f>
        <v>32274</v>
      </c>
      <c r="C157" s="57" t="str">
        <f>Tableau33[[#This Row],[Colonne2]]</f>
        <v>Levure maltée</v>
      </c>
      <c r="D157" s="16">
        <f>Tableau33[[#This Row],[Colonne3]]</f>
        <v>1</v>
      </c>
      <c r="E157" s="16" t="str">
        <f>Tableau33[[#This Row],[Colonne4]]</f>
        <v>kg</v>
      </c>
      <c r="F157" s="16">
        <f>Tableau33[[#This Row],[Colonne5]]</f>
        <v>1</v>
      </c>
      <c r="G157" s="37"/>
      <c r="H157" s="17">
        <f>Tableau33[[#This Row],[Colonne7]]</f>
        <v>9.77</v>
      </c>
      <c r="I157" s="16">
        <f>Tableau33[[#This Row],[Colonne8]]</f>
        <v>5.5</v>
      </c>
      <c r="J157" s="17">
        <f>Tableau33[[#This Row],[Colonne9]]</f>
        <v>10.31</v>
      </c>
      <c r="K157" s="18">
        <f t="shared" si="9"/>
        <v>0</v>
      </c>
    </row>
    <row r="158" spans="1:11" x14ac:dyDescent="0.2">
      <c r="A158" s="3"/>
      <c r="B158" s="6">
        <f>Tableau33[[#This Row],[Colonne1]]</f>
        <v>31378</v>
      </c>
      <c r="C158" s="57" t="str">
        <f>Tableau33[[#This Row],[Colonne2]]</f>
        <v>Agar agar en poudre</v>
      </c>
      <c r="D158" s="16">
        <f>Tableau33[[#This Row],[Colonne3]]</f>
        <v>55</v>
      </c>
      <c r="E158" s="16" t="str">
        <f>Tableau33[[#This Row],[Colonne4]]</f>
        <v>gr</v>
      </c>
      <c r="F158" s="16">
        <f>Tableau33[[#This Row],[Colonne5]]</f>
        <v>3</v>
      </c>
      <c r="G158" s="37"/>
      <c r="H158" s="17">
        <f>Tableau33[[#This Row],[Colonne7]]</f>
        <v>7.7</v>
      </c>
      <c r="I158" s="16">
        <f>Tableau33[[#This Row],[Colonne8]]</f>
        <v>5.5</v>
      </c>
      <c r="J158" s="17">
        <f>Tableau33[[#This Row],[Colonne9]]</f>
        <v>8.1199999999999992</v>
      </c>
      <c r="K158" s="18">
        <f t="shared" si="9"/>
        <v>0</v>
      </c>
    </row>
    <row r="159" spans="1:11" x14ac:dyDescent="0.2">
      <c r="A159" s="3"/>
      <c r="B159" s="6">
        <f>Tableau33[[#This Row],[Colonne1]]</f>
        <v>34720</v>
      </c>
      <c r="C159" s="57" t="str">
        <f>Tableau33[[#This Row],[Colonne2]]</f>
        <v>Chapelure extra</v>
      </c>
      <c r="D159" s="16">
        <f>Tableau33[[#This Row],[Colonne3]]</f>
        <v>300</v>
      </c>
      <c r="E159" s="16" t="str">
        <f>Tableau33[[#This Row],[Colonne4]]</f>
        <v>gr</v>
      </c>
      <c r="F159" s="16">
        <f>Tableau33[[#This Row],[Colonne5]]</f>
        <v>10</v>
      </c>
      <c r="G159" s="37"/>
      <c r="H159" s="17">
        <f>Tableau33[[#This Row],[Colonne7]]</f>
        <v>1.91</v>
      </c>
      <c r="I159" s="16">
        <f>Tableau33[[#This Row],[Colonne8]]</f>
        <v>5.5</v>
      </c>
      <c r="J159" s="17">
        <f>Tableau33[[#This Row],[Colonne9]]</f>
        <v>2.02</v>
      </c>
      <c r="K159" s="18">
        <f t="shared" si="9"/>
        <v>0</v>
      </c>
    </row>
    <row r="160" spans="1:11" x14ac:dyDescent="0.2">
      <c r="A160" s="3"/>
      <c r="B160" s="6">
        <f>Tableau33[[#This Row],[Colonne1]]</f>
        <v>32648</v>
      </c>
      <c r="C160" s="57" t="str">
        <f>Tableau33[[#This Row],[Colonne2]]</f>
        <v>Bouillon clair de légume (en poudre, bocal)</v>
      </c>
      <c r="D160" s="16">
        <f>Tableau33[[#This Row],[Colonne3]]</f>
        <v>250</v>
      </c>
      <c r="E160" s="16" t="str">
        <f>Tableau33[[#This Row],[Colonne4]]</f>
        <v>gr</v>
      </c>
      <c r="F160" s="16">
        <f>Tableau33[[#This Row],[Colonne5]]</f>
        <v>6</v>
      </c>
      <c r="G160" s="37"/>
      <c r="H160" s="17">
        <f>Tableau33[[#This Row],[Colonne7]]</f>
        <v>4.24</v>
      </c>
      <c r="I160" s="16">
        <f>Tableau33[[#This Row],[Colonne8]]</f>
        <v>5.5</v>
      </c>
      <c r="J160" s="17">
        <f>Tableau33[[#This Row],[Colonne9]]</f>
        <v>4.47</v>
      </c>
      <c r="K160" s="18">
        <f t="shared" si="9"/>
        <v>0</v>
      </c>
    </row>
    <row r="161" spans="1:11" x14ac:dyDescent="0.2">
      <c r="A161" s="3"/>
      <c r="B161" s="6">
        <f>Tableau33[[#This Row],[Colonne1]]</f>
        <v>33532</v>
      </c>
      <c r="C161" s="57" t="str">
        <f>Tableau33[[#This Row],[Colonne2]]</f>
        <v>Bouillon de poulet (en poude, en pot)</v>
      </c>
      <c r="D161" s="16">
        <f>Tableau33[[#This Row],[Colonne3]]</f>
        <v>100</v>
      </c>
      <c r="E161" s="16" t="str">
        <f>Tableau33[[#This Row],[Colonne4]]</f>
        <v>gr</v>
      </c>
      <c r="F161" s="16">
        <f>Tableau33[[#This Row],[Colonne5]]</f>
        <v>6</v>
      </c>
      <c r="G161" s="37"/>
      <c r="H161" s="17">
        <f>Tableau33[[#This Row],[Colonne7]]</f>
        <v>2.74</v>
      </c>
      <c r="I161" s="16">
        <f>Tableau33[[#This Row],[Colonne8]]</f>
        <v>5.5</v>
      </c>
      <c r="J161" s="17">
        <f>Tableau33[[#This Row],[Colonne9]]</f>
        <v>2.89</v>
      </c>
      <c r="K161" s="18">
        <f t="shared" si="9"/>
        <v>0</v>
      </c>
    </row>
    <row r="162" spans="1:11" x14ac:dyDescent="0.2">
      <c r="A162" s="3"/>
      <c r="B162" s="6">
        <f>Tableau33[[#This Row],[Colonne1]]</f>
        <v>33533</v>
      </c>
      <c r="C162" s="57" t="str">
        <f>Tableau33[[#This Row],[Colonne2]]</f>
        <v>Bouillon de bœuf (en poudre, en pot)</v>
      </c>
      <c r="D162" s="16">
        <f>Tableau33[[#This Row],[Colonne3]]</f>
        <v>100</v>
      </c>
      <c r="E162" s="16" t="str">
        <f>Tableau33[[#This Row],[Colonne4]]</f>
        <v>gr</v>
      </c>
      <c r="F162" s="16">
        <f>Tableau33[[#This Row],[Colonne5]]</f>
        <v>6</v>
      </c>
      <c r="G162" s="37"/>
      <c r="H162" s="17">
        <f>Tableau33[[#This Row],[Colonne7]]</f>
        <v>2.74</v>
      </c>
      <c r="I162" s="16">
        <f>Tableau33[[#This Row],[Colonne8]]</f>
        <v>5.5</v>
      </c>
      <c r="J162" s="17">
        <f>Tableau33[[#This Row],[Colonne9]]</f>
        <v>2.89</v>
      </c>
      <c r="K162" s="18">
        <f t="shared" si="9"/>
        <v>0</v>
      </c>
    </row>
    <row r="163" spans="1:11" x14ac:dyDescent="0.2">
      <c r="A163" s="3"/>
      <c r="B163" s="6">
        <f>Tableau33[[#This Row],[Colonne1]]</f>
        <v>28552</v>
      </c>
      <c r="C163" s="57" t="str">
        <f>Tableau33[[#This Row],[Colonne2]]</f>
        <v>Fécule de maïs</v>
      </c>
      <c r="D163" s="16">
        <f>Tableau33[[#This Row],[Colonne3]]</f>
        <v>250</v>
      </c>
      <c r="E163" s="16" t="str">
        <f>Tableau33[[#This Row],[Colonne4]]</f>
        <v>gr</v>
      </c>
      <c r="F163" s="16">
        <f>Tableau33[[#This Row],[Colonne5]]</f>
        <v>6</v>
      </c>
      <c r="G163" s="37"/>
      <c r="H163" s="17">
        <f>Tableau33[[#This Row],[Colonne7]]</f>
        <v>1.5</v>
      </c>
      <c r="I163" s="16">
        <f>Tableau33[[#This Row],[Colonne8]]</f>
        <v>5.5</v>
      </c>
      <c r="J163" s="17">
        <f>Tableau33[[#This Row],[Colonne9]]</f>
        <v>1.58</v>
      </c>
      <c r="K163" s="18">
        <f t="shared" si="9"/>
        <v>0</v>
      </c>
    </row>
    <row r="164" spans="1:11" x14ac:dyDescent="0.2">
      <c r="A164" s="3"/>
      <c r="B164" s="6">
        <f>Tableau33[[#This Row],[Colonne1]]</f>
        <v>28464</v>
      </c>
      <c r="C164" s="57" t="str">
        <f>Tableau33[[#This Row],[Colonne2]]</f>
        <v>Poudre à lever</v>
      </c>
      <c r="D164" s="16">
        <f>Tableau33[[#This Row],[Colonne3]]</f>
        <v>50</v>
      </c>
      <c r="E164" s="16" t="str">
        <f>Tableau33[[#This Row],[Colonne4]]</f>
        <v>gr</v>
      </c>
      <c r="F164" s="16">
        <f>Tableau33[[#This Row],[Colonne5]]</f>
        <v>15</v>
      </c>
      <c r="G164" s="37"/>
      <c r="H164" s="17">
        <f>Tableau33[[#This Row],[Colonne7]]</f>
        <v>0.81</v>
      </c>
      <c r="I164" s="16">
        <f>Tableau33[[#This Row],[Colonne8]]</f>
        <v>5.5</v>
      </c>
      <c r="J164" s="17">
        <f>Tableau33[[#This Row],[Colonne9]]</f>
        <v>0.85</v>
      </c>
      <c r="K164" s="18">
        <f t="shared" si="9"/>
        <v>0</v>
      </c>
    </row>
    <row r="165" spans="1:11" x14ac:dyDescent="0.2">
      <c r="A165" s="3"/>
      <c r="B165" s="6">
        <f>Tableau33[[#This Row],[Colonne1]]</f>
        <v>28355</v>
      </c>
      <c r="C165" s="57" t="str">
        <f>Tableau33[[#This Row],[Colonne2]]</f>
        <v>Lev'Blé</v>
      </c>
      <c r="D165" s="16">
        <f>Tableau33[[#This Row],[Colonne3]]</f>
        <v>260</v>
      </c>
      <c r="E165" s="16" t="str">
        <f>Tableau33[[#This Row],[Colonne4]]</f>
        <v>gr</v>
      </c>
      <c r="F165" s="16">
        <f>Tableau33[[#This Row],[Colonne5]]</f>
        <v>6</v>
      </c>
      <c r="G165" s="37"/>
      <c r="H165" s="17">
        <f>Tableau33[[#This Row],[Colonne7]]</f>
        <v>3.08</v>
      </c>
      <c r="I165" s="16">
        <f>Tableau33[[#This Row],[Colonne8]]</f>
        <v>5.5</v>
      </c>
      <c r="J165" s="17">
        <f>Tableau33[[#This Row],[Colonne9]]</f>
        <v>3.25</v>
      </c>
      <c r="K165" s="18">
        <f t="shared" si="9"/>
        <v>0</v>
      </c>
    </row>
    <row r="166" spans="1:11" x14ac:dyDescent="0.2">
      <c r="A166" s="3"/>
      <c r="B166" s="7">
        <f>Tableau33[[#This Row],[Colonne1]]</f>
        <v>30773</v>
      </c>
      <c r="C166" s="58" t="str">
        <f>Tableau33[[#This Row],[Colonne2]]</f>
        <v>Présure</v>
      </c>
      <c r="D166" s="20">
        <f>Tableau33[[#This Row],[Colonne3]]</f>
        <v>30</v>
      </c>
      <c r="E166" s="20" t="str">
        <f>Tableau33[[#This Row],[Colonne4]]</f>
        <v>ml</v>
      </c>
      <c r="F166" s="20">
        <f>Tableau33[[#This Row],[Colonne5]]</f>
        <v>7</v>
      </c>
      <c r="G166" s="38"/>
      <c r="H166" s="21">
        <f>Tableau33[[#This Row],[Colonne7]]</f>
        <v>2.34</v>
      </c>
      <c r="I166" s="20">
        <f>Tableau33[[#This Row],[Colonne8]]</f>
        <v>20</v>
      </c>
      <c r="J166" s="21">
        <f>Tableau33[[#This Row],[Colonne9]]</f>
        <v>2.81</v>
      </c>
      <c r="K166" s="22">
        <f t="shared" si="9"/>
        <v>0</v>
      </c>
    </row>
    <row r="167" spans="1:11" x14ac:dyDescent="0.2">
      <c r="A167" s="3"/>
      <c r="B167" s="4"/>
      <c r="C167" s="56"/>
      <c r="D167" s="25">
        <f>Tableau33[[#This Row],[Colonne3]]</f>
        <v>0</v>
      </c>
      <c r="G167" s="39"/>
      <c r="H167" s="26"/>
      <c r="J167" s="27" t="s">
        <v>13</v>
      </c>
      <c r="K167" s="26">
        <f>SUM(K155:K166)</f>
        <v>0</v>
      </c>
    </row>
    <row r="168" spans="1:11" x14ac:dyDescent="0.2">
      <c r="A168" s="3"/>
      <c r="B168" s="23" t="s">
        <v>157</v>
      </c>
      <c r="C168" s="56"/>
      <c r="D168" s="25">
        <f>Tableau33[[#This Row],[Colonne3]]</f>
        <v>0</v>
      </c>
      <c r="G168" s="39"/>
      <c r="H168" s="26"/>
      <c r="J168" s="26"/>
      <c r="K168" s="26"/>
    </row>
    <row r="169" spans="1:11" x14ac:dyDescent="0.2">
      <c r="A169" s="3"/>
      <c r="B169" s="5">
        <f>Tableau33[[#This Row],[Colonne1]]</f>
        <v>30652</v>
      </c>
      <c r="C169" s="54" t="str">
        <f>Tableau33[[#This Row],[Colonne2]]</f>
        <v>Spaghetti blancs</v>
      </c>
      <c r="D169" s="13">
        <f>Tableau33[[#This Row],[Colonne3]]</f>
        <v>5</v>
      </c>
      <c r="E169" s="13" t="str">
        <f>Tableau33[[#This Row],[Colonne4]]</f>
        <v>kg</v>
      </c>
      <c r="F169" s="13">
        <f>Tableau33[[#This Row],[Colonne5]]</f>
        <v>1</v>
      </c>
      <c r="G169" s="36"/>
      <c r="H169" s="14">
        <f>Tableau33[[#This Row],[Colonne7]]</f>
        <v>9.9</v>
      </c>
      <c r="I169" s="13">
        <f>Tableau33[[#This Row],[Colonne8]]</f>
        <v>5.5</v>
      </c>
      <c r="J169" s="14">
        <f>Tableau33[[#This Row],[Colonne9]]</f>
        <v>10.44</v>
      </c>
      <c r="K169" s="15">
        <f>G169*J169</f>
        <v>0</v>
      </c>
    </row>
    <row r="170" spans="1:11" x14ac:dyDescent="0.2">
      <c r="A170" s="3"/>
      <c r="B170" s="6">
        <f>Tableau33[[#This Row],[Colonne1]]</f>
        <v>30650</v>
      </c>
      <c r="C170" s="57" t="str">
        <f>Tableau33[[#This Row],[Colonne2]]</f>
        <v>Coquillettes semi-complètes</v>
      </c>
      <c r="D170" s="16">
        <f>Tableau33[[#This Row],[Colonne3]]</f>
        <v>5</v>
      </c>
      <c r="E170" s="16" t="str">
        <f>Tableau33[[#This Row],[Colonne4]]</f>
        <v>kg</v>
      </c>
      <c r="F170" s="16">
        <f>Tableau33[[#This Row],[Colonne5]]</f>
        <v>1</v>
      </c>
      <c r="G170" s="37"/>
      <c r="H170" s="17">
        <f>Tableau33[[#This Row],[Colonne7]]</f>
        <v>9.9</v>
      </c>
      <c r="I170" s="16">
        <f>Tableau33[[#This Row],[Colonne8]]</f>
        <v>5.5</v>
      </c>
      <c r="J170" s="17">
        <f>Tableau33[[#This Row],[Colonne9]]</f>
        <v>10.44</v>
      </c>
      <c r="K170" s="18">
        <f>G170*J170</f>
        <v>0</v>
      </c>
    </row>
    <row r="171" spans="1:11" x14ac:dyDescent="0.2">
      <c r="A171" s="3"/>
      <c r="B171" s="6">
        <f>Tableau33[[#This Row],[Colonne1]]</f>
        <v>30651</v>
      </c>
      <c r="C171" s="57" t="str">
        <f>Tableau33[[#This Row],[Colonne2]]</f>
        <v>Macaronis semi-complet</v>
      </c>
      <c r="D171" s="16">
        <f>Tableau33[[#This Row],[Colonne3]]</f>
        <v>5</v>
      </c>
      <c r="E171" s="16" t="str">
        <f>Tableau33[[#This Row],[Colonne4]]</f>
        <v>kg</v>
      </c>
      <c r="F171" s="16">
        <f>Tableau33[[#This Row],[Colonne5]]</f>
        <v>1</v>
      </c>
      <c r="G171" s="37"/>
      <c r="H171" s="17">
        <f>Tableau33[[#This Row],[Colonne7]]</f>
        <v>9.9</v>
      </c>
      <c r="I171" s="16">
        <f>Tableau33[[#This Row],[Colonne8]]</f>
        <v>5.5</v>
      </c>
      <c r="J171" s="17">
        <f>Tableau33[[#This Row],[Colonne9]]</f>
        <v>10.44</v>
      </c>
      <c r="K171" s="18">
        <f>G171*J171</f>
        <v>0</v>
      </c>
    </row>
    <row r="172" spans="1:11" x14ac:dyDescent="0.2">
      <c r="A172" s="3"/>
      <c r="B172" s="6">
        <f>Tableau33[[#This Row],[Colonne1]]</f>
        <v>30653</v>
      </c>
      <c r="C172" s="57" t="str">
        <f>Tableau33[[#This Row],[Colonne2]]</f>
        <v>Spirales blanches</v>
      </c>
      <c r="D172" s="16">
        <f>Tableau33[[#This Row],[Colonne3]]</f>
        <v>5</v>
      </c>
      <c r="E172" s="16" t="str">
        <f>Tableau33[[#This Row],[Colonne4]]</f>
        <v>kg</v>
      </c>
      <c r="F172" s="16">
        <f>Tableau33[[#This Row],[Colonne5]]</f>
        <v>1</v>
      </c>
      <c r="G172" s="37"/>
      <c r="H172" s="17">
        <f>Tableau33[[#This Row],[Colonne7]]</f>
        <v>9.9</v>
      </c>
      <c r="I172" s="16">
        <f>Tableau33[[#This Row],[Colonne8]]</f>
        <v>5.5</v>
      </c>
      <c r="J172" s="17">
        <f>Tableau33[[#This Row],[Colonne9]]</f>
        <v>10.44</v>
      </c>
      <c r="K172" s="18">
        <f>G172*J172</f>
        <v>0</v>
      </c>
    </row>
    <row r="173" spans="1:11" x14ac:dyDescent="0.2">
      <c r="A173" s="3"/>
      <c r="B173" s="7">
        <f>Tableau33[[#This Row],[Colonne1]]</f>
        <v>29596</v>
      </c>
      <c r="C173" s="58" t="str">
        <f>Tableau33[[#This Row],[Colonne2]]</f>
        <v>lasagnes</v>
      </c>
      <c r="D173" s="20">
        <f>Tableau33[[#This Row],[Colonne3]]</f>
        <v>250</v>
      </c>
      <c r="E173" s="20" t="str">
        <f>Tableau33[[#This Row],[Colonne4]]</f>
        <v>gr</v>
      </c>
      <c r="F173" s="20">
        <f>Tableau33[[#This Row],[Colonne5]]</f>
        <v>12</v>
      </c>
      <c r="G173" s="38"/>
      <c r="H173" s="21">
        <f>Tableau33[[#This Row],[Colonne7]]</f>
        <v>1.59</v>
      </c>
      <c r="I173" s="20">
        <f>Tableau33[[#This Row],[Colonne8]]</f>
        <v>5.5</v>
      </c>
      <c r="J173" s="21">
        <f>Tableau33[[#This Row],[Colonne9]]</f>
        <v>1.68</v>
      </c>
      <c r="K173" s="22">
        <f>G173*J173</f>
        <v>0</v>
      </c>
    </row>
    <row r="174" spans="1:11" x14ac:dyDescent="0.2">
      <c r="A174" s="3"/>
      <c r="B174" s="4"/>
      <c r="C174" s="56"/>
      <c r="D174" s="25">
        <f>Tableau33[[#This Row],[Colonne3]]</f>
        <v>0</v>
      </c>
      <c r="G174" s="39"/>
      <c r="H174" s="26"/>
      <c r="J174" s="27" t="s">
        <v>13</v>
      </c>
      <c r="K174" s="26">
        <f>SUM(K169:K173)</f>
        <v>0</v>
      </c>
    </row>
    <row r="175" spans="1:11" x14ac:dyDescent="0.2">
      <c r="A175" s="3"/>
      <c r="B175" s="23" t="s">
        <v>163</v>
      </c>
      <c r="C175" s="56"/>
      <c r="D175" s="25">
        <f>Tableau33[[#This Row],[Colonne3]]</f>
        <v>0</v>
      </c>
      <c r="G175" s="39"/>
      <c r="H175" s="26"/>
      <c r="J175" s="26"/>
      <c r="K175" s="26"/>
    </row>
    <row r="176" spans="1:11" x14ac:dyDescent="0.2">
      <c r="A176" s="3"/>
      <c r="B176" s="5">
        <f>Tableau33[[#This Row],[Colonne1]]</f>
        <v>20249</v>
      </c>
      <c r="C176" s="54" t="str">
        <f>Tableau33[[#This Row],[Colonne2]]</f>
        <v>Riz basmati blanc</v>
      </c>
      <c r="D176" s="13">
        <f>Tableau33[[#This Row],[Colonne3]]</f>
        <v>5</v>
      </c>
      <c r="E176" s="13" t="str">
        <f>Tableau33[[#This Row],[Colonne4]]</f>
        <v>kg</v>
      </c>
      <c r="F176" s="13">
        <f>Tableau33[[#This Row],[Colonne5]]</f>
        <v>1</v>
      </c>
      <c r="G176" s="36"/>
      <c r="H176" s="14">
        <f>Tableau33[[#This Row],[Colonne7]]</f>
        <v>20.25</v>
      </c>
      <c r="I176" s="13">
        <f>Tableau33[[#This Row],[Colonne8]]</f>
        <v>5.5</v>
      </c>
      <c r="J176" s="14">
        <f>Tableau33[[#This Row],[Colonne9]]</f>
        <v>21.36</v>
      </c>
      <c r="K176" s="15">
        <f t="shared" ref="K176:K183" si="10">G176*J176</f>
        <v>0</v>
      </c>
    </row>
    <row r="177" spans="1:11" x14ac:dyDescent="0.2">
      <c r="A177" s="3"/>
      <c r="B177" s="6">
        <f>Tableau33[[#This Row],[Colonne1]]</f>
        <v>20126</v>
      </c>
      <c r="C177" s="57" t="str">
        <f>Tableau33[[#This Row],[Colonne2]]</f>
        <v>Riz basmati long demi-complet</v>
      </c>
      <c r="D177" s="16">
        <f>Tableau33[[#This Row],[Colonne3]]</f>
        <v>3</v>
      </c>
      <c r="E177" s="16" t="str">
        <f>Tableau33[[#This Row],[Colonne4]]</f>
        <v>kg</v>
      </c>
      <c r="F177" s="16">
        <f>Tableau33[[#This Row],[Colonne5]]</f>
        <v>1</v>
      </c>
      <c r="G177" s="37"/>
      <c r="H177" s="17">
        <f>Tableau33[[#This Row],[Colonne7]]</f>
        <v>10.74</v>
      </c>
      <c r="I177" s="16">
        <f>Tableau33[[#This Row],[Colonne8]]</f>
        <v>5.5</v>
      </c>
      <c r="J177" s="17">
        <f>Tableau33[[#This Row],[Colonne9]]</f>
        <v>11.33</v>
      </c>
      <c r="K177" s="18">
        <f t="shared" si="10"/>
        <v>0</v>
      </c>
    </row>
    <row r="178" spans="1:11" x14ac:dyDescent="0.2">
      <c r="A178" s="3"/>
      <c r="B178" s="6">
        <f>Tableau33[[#This Row],[Colonne1]]</f>
        <v>20124</v>
      </c>
      <c r="C178" s="57" t="str">
        <f>Tableau33[[#This Row],[Colonne2]]</f>
        <v>Riz basmati long complet</v>
      </c>
      <c r="D178" s="16">
        <f>Tableau33[[#This Row],[Colonne3]]</f>
        <v>3</v>
      </c>
      <c r="E178" s="16" t="str">
        <f>Tableau33[[#This Row],[Colonne4]]</f>
        <v>kg</v>
      </c>
      <c r="F178" s="16">
        <f>Tableau33[[#This Row],[Colonne5]]</f>
        <v>1</v>
      </c>
      <c r="G178" s="37"/>
      <c r="H178" s="17">
        <f>Tableau33[[#This Row],[Colonne7]]</f>
        <v>9.27</v>
      </c>
      <c r="I178" s="16">
        <f>Tableau33[[#This Row],[Colonne8]]</f>
        <v>5.5</v>
      </c>
      <c r="J178" s="17">
        <f>Tableau33[[#This Row],[Colonne9]]</f>
        <v>9.7799999999999994</v>
      </c>
      <c r="K178" s="18">
        <f t="shared" si="10"/>
        <v>0</v>
      </c>
    </row>
    <row r="179" spans="1:11" x14ac:dyDescent="0.2">
      <c r="A179" s="3"/>
      <c r="B179" s="6">
        <f>Tableau33[[#This Row],[Colonne1]]</f>
        <v>22285</v>
      </c>
      <c r="C179" s="57" t="str">
        <f>Tableau33[[#This Row],[Colonne2]]</f>
        <v>Riz rond blanc</v>
      </c>
      <c r="D179" s="16">
        <f>Tableau33[[#This Row],[Colonne3]]</f>
        <v>3</v>
      </c>
      <c r="E179" s="16" t="str">
        <f>Tableau33[[#This Row],[Colonne4]]</f>
        <v>kg</v>
      </c>
      <c r="F179" s="16">
        <f>Tableau33[[#This Row],[Colonne5]]</f>
        <v>1</v>
      </c>
      <c r="G179" s="37"/>
      <c r="H179" s="17">
        <f>Tableau33[[#This Row],[Colonne7]]</f>
        <v>9.2100000000000009</v>
      </c>
      <c r="I179" s="16">
        <f>Tableau33[[#This Row],[Colonne8]]</f>
        <v>5.5</v>
      </c>
      <c r="J179" s="17">
        <f>Tableau33[[#This Row],[Colonne9]]</f>
        <v>9.7200000000000006</v>
      </c>
      <c r="K179" s="18">
        <f t="shared" si="10"/>
        <v>0</v>
      </c>
    </row>
    <row r="180" spans="1:11" x14ac:dyDescent="0.2">
      <c r="A180" s="3"/>
      <c r="B180" s="6">
        <f>Tableau33[[#This Row],[Colonne1]]</f>
        <v>20116</v>
      </c>
      <c r="C180" s="57" t="str">
        <f>Tableau33[[#This Row],[Colonne2]]</f>
        <v>Riz rond demi-complet</v>
      </c>
      <c r="D180" s="16">
        <f>Tableau33[[#This Row],[Colonne3]]</f>
        <v>3</v>
      </c>
      <c r="E180" s="16" t="str">
        <f>Tableau33[[#This Row],[Colonne4]]</f>
        <v>kg</v>
      </c>
      <c r="F180" s="16">
        <f>Tableau33[[#This Row],[Colonne5]]</f>
        <v>1</v>
      </c>
      <c r="G180" s="37"/>
      <c r="H180" s="17">
        <f>Tableau33[[#This Row],[Colonne7]]</f>
        <v>8.6999999999999993</v>
      </c>
      <c r="I180" s="16">
        <f>Tableau33[[#This Row],[Colonne8]]</f>
        <v>5.5</v>
      </c>
      <c r="J180" s="17">
        <f>Tableau33[[#This Row],[Colonne9]]</f>
        <v>9.18</v>
      </c>
      <c r="K180" s="18">
        <f t="shared" si="10"/>
        <v>0</v>
      </c>
    </row>
    <row r="181" spans="1:11" x14ac:dyDescent="0.2">
      <c r="A181" s="3"/>
      <c r="B181" s="6">
        <f>Tableau33[[#This Row],[Colonne1]]</f>
        <v>20115</v>
      </c>
      <c r="C181" s="57" t="str">
        <f>Tableau33[[#This Row],[Colonne2]]</f>
        <v>Riz rond complet</v>
      </c>
      <c r="D181" s="16">
        <f>Tableau33[[#This Row],[Colonne3]]</f>
        <v>3</v>
      </c>
      <c r="E181" s="16" t="str">
        <f>Tableau33[[#This Row],[Colonne4]]</f>
        <v>kg</v>
      </c>
      <c r="F181" s="16">
        <f>Tableau33[[#This Row],[Colonne5]]</f>
        <v>1</v>
      </c>
      <c r="G181" s="37"/>
      <c r="H181" s="17">
        <f>Tableau33[[#This Row],[Colonne7]]</f>
        <v>8.49</v>
      </c>
      <c r="I181" s="16">
        <f>Tableau33[[#This Row],[Colonne8]]</f>
        <v>5.5</v>
      </c>
      <c r="J181" s="17">
        <f>Tableau33[[#This Row],[Colonne9]]</f>
        <v>8.9600000000000009</v>
      </c>
      <c r="K181" s="18">
        <f t="shared" si="10"/>
        <v>0</v>
      </c>
    </row>
    <row r="182" spans="1:11" x14ac:dyDescent="0.2">
      <c r="A182" s="3"/>
      <c r="B182" s="6">
        <f>Tableau33[[#This Row],[Colonne1]]</f>
        <v>32950</v>
      </c>
      <c r="C182" s="57" t="str">
        <f>Tableau33[[#This Row],[Colonne2]]</f>
        <v>Riz long blanc</v>
      </c>
      <c r="D182" s="16">
        <f>Tableau33[[#This Row],[Colonne3]]</f>
        <v>5</v>
      </c>
      <c r="E182" s="16" t="str">
        <f>Tableau33[[#This Row],[Colonne4]]</f>
        <v>kg</v>
      </c>
      <c r="F182" s="16">
        <f>Tableau33[[#This Row],[Colonne5]]</f>
        <v>1</v>
      </c>
      <c r="G182" s="37"/>
      <c r="H182" s="17">
        <f>Tableau33[[#This Row],[Colonne7]]</f>
        <v>11.93</v>
      </c>
      <c r="I182" s="16">
        <f>Tableau33[[#This Row],[Colonne8]]</f>
        <v>5.5</v>
      </c>
      <c r="J182" s="17">
        <f>Tableau33[[#This Row],[Colonne9]]</f>
        <v>12.59</v>
      </c>
      <c r="K182" s="18">
        <f t="shared" si="10"/>
        <v>0</v>
      </c>
    </row>
    <row r="183" spans="1:11" x14ac:dyDescent="0.2">
      <c r="A183" s="3"/>
      <c r="B183" s="7">
        <f>Tableau33[[#This Row],[Colonne1]]</f>
        <v>32951</v>
      </c>
      <c r="C183" s="58" t="str">
        <f>Tableau33[[#This Row],[Colonne2]]</f>
        <v>Riz long complet</v>
      </c>
      <c r="D183" s="20">
        <f>Tableau33[[#This Row],[Colonne3]]</f>
        <v>5</v>
      </c>
      <c r="E183" s="20" t="str">
        <f>Tableau33[[#This Row],[Colonne4]]</f>
        <v>kg</v>
      </c>
      <c r="F183" s="20">
        <f>Tableau33[[#This Row],[Colonne5]]</f>
        <v>1</v>
      </c>
      <c r="G183" s="38"/>
      <c r="H183" s="21">
        <f>Tableau33[[#This Row],[Colonne7]]</f>
        <v>11.3</v>
      </c>
      <c r="I183" s="20">
        <f>Tableau33[[#This Row],[Colonne8]]</f>
        <v>5.5</v>
      </c>
      <c r="J183" s="21">
        <f>Tableau33[[#This Row],[Colonne9]]</f>
        <v>11.92</v>
      </c>
      <c r="K183" s="22">
        <f t="shared" si="10"/>
        <v>0</v>
      </c>
    </row>
    <row r="184" spans="1:11" x14ac:dyDescent="0.2">
      <c r="A184" s="3"/>
      <c r="B184" s="4"/>
      <c r="C184" s="56"/>
      <c r="D184" s="25">
        <f>Tableau33[[#This Row],[Colonne3]]</f>
        <v>0</v>
      </c>
      <c r="G184" s="39"/>
      <c r="H184" s="26"/>
      <c r="J184" s="27" t="s">
        <v>13</v>
      </c>
      <c r="K184" s="26">
        <f>SUM(K176:K183)</f>
        <v>0</v>
      </c>
    </row>
    <row r="185" spans="1:11" x14ac:dyDescent="0.2">
      <c r="A185" s="3"/>
      <c r="B185" s="23" t="s">
        <v>172</v>
      </c>
      <c r="C185" s="56"/>
      <c r="D185" s="25">
        <f>Tableau33[[#This Row],[Colonne3]]</f>
        <v>0</v>
      </c>
      <c r="G185" s="39"/>
      <c r="H185" s="26"/>
      <c r="J185" s="26"/>
      <c r="K185" s="26"/>
    </row>
    <row r="186" spans="1:11" x14ac:dyDescent="0.2">
      <c r="A186" s="3"/>
      <c r="B186" s="9">
        <f>Tableau33[[#This Row],[Colonne1]]</f>
        <v>32839</v>
      </c>
      <c r="C186" s="57" t="str">
        <f>Tableau33[[#This Row],[Colonne2]]</f>
        <v>Farine de blé T 150</v>
      </c>
      <c r="D186" s="16">
        <f>Tableau33[[#This Row],[Colonne3]]</f>
        <v>5</v>
      </c>
      <c r="E186" s="16" t="str">
        <f>Tableau33[[#This Row],[Colonne4]]</f>
        <v>kg</v>
      </c>
      <c r="F186" s="16">
        <f>Tableau33[[#This Row],[Colonne5]]</f>
        <v>1</v>
      </c>
      <c r="G186" s="37"/>
      <c r="H186" s="17">
        <f>Tableau33[[#This Row],[Colonne7]]</f>
        <v>6.5</v>
      </c>
      <c r="I186" s="16">
        <f>Tableau33[[#This Row],[Colonne8]]</f>
        <v>5.5</v>
      </c>
      <c r="J186" s="17">
        <f>Tableau33[[#This Row],[Colonne9]]</f>
        <v>6.86</v>
      </c>
      <c r="K186" s="30">
        <f>G186*J186</f>
        <v>0</v>
      </c>
    </row>
    <row r="187" spans="1:11" x14ac:dyDescent="0.2">
      <c r="A187" s="3"/>
      <c r="B187" s="9">
        <f>Tableau33[[#This Row],[Colonne1]]</f>
        <v>25806</v>
      </c>
      <c r="C187" s="57" t="str">
        <f>Tableau33[[#This Row],[Colonne2]]</f>
        <v>Farine complète de blé  Khorasan Kamut</v>
      </c>
      <c r="D187" s="16">
        <f>Tableau33[[#This Row],[Colonne3]]</f>
        <v>500</v>
      </c>
      <c r="E187" s="16" t="str">
        <f>Tableau33[[#This Row],[Colonne4]]</f>
        <v>gr</v>
      </c>
      <c r="F187" s="16">
        <f>Tableau33[[#This Row],[Colonne5]]</f>
        <v>6</v>
      </c>
      <c r="G187" s="37"/>
      <c r="H187" s="17">
        <f>Tableau33[[#This Row],[Colonne7]]</f>
        <v>2.23</v>
      </c>
      <c r="I187" s="16">
        <f>Tableau33[[#This Row],[Colonne8]]</f>
        <v>5.5</v>
      </c>
      <c r="J187" s="17">
        <f>Tableau33[[#This Row],[Colonne9]]</f>
        <v>2.35</v>
      </c>
      <c r="K187" s="30">
        <f>G187*J187</f>
        <v>0</v>
      </c>
    </row>
    <row r="188" spans="1:11" x14ac:dyDescent="0.2">
      <c r="A188" s="3"/>
      <c r="B188" s="9">
        <f>Tableau33[[#This Row],[Colonne1]]</f>
        <v>32748</v>
      </c>
      <c r="C188" s="57" t="str">
        <f>Tableau33[[#This Row],[Colonne2]]</f>
        <v>Farine de sarrasin</v>
      </c>
      <c r="D188" s="16">
        <f>Tableau33[[#This Row],[Colonne3]]</f>
        <v>5</v>
      </c>
      <c r="E188" s="16" t="str">
        <f>Tableau33[[#This Row],[Colonne4]]</f>
        <v>kg</v>
      </c>
      <c r="F188" s="16">
        <f>Tableau33[[#This Row],[Colonne5]]</f>
        <v>1</v>
      </c>
      <c r="G188" s="37"/>
      <c r="H188" s="17">
        <f>Tableau33[[#This Row],[Colonne7]]</f>
        <v>16</v>
      </c>
      <c r="I188" s="16">
        <f>Tableau33[[#This Row],[Colonne8]]</f>
        <v>5.5</v>
      </c>
      <c r="J188" s="17">
        <f>Tableau33[[#This Row],[Colonne9]]</f>
        <v>16.88</v>
      </c>
      <c r="K188" s="30">
        <f>G188*J188</f>
        <v>0</v>
      </c>
    </row>
    <row r="189" spans="1:11" x14ac:dyDescent="0.2">
      <c r="A189" s="3"/>
      <c r="B189" s="4"/>
      <c r="C189" s="56"/>
      <c r="D189" s="25">
        <f>Tableau33[[#This Row],[Colonne3]]</f>
        <v>0</v>
      </c>
      <c r="G189" s="39"/>
      <c r="H189" s="26"/>
      <c r="J189" s="27" t="s">
        <v>13</v>
      </c>
      <c r="K189" s="26">
        <f>SUM(K186:K188)</f>
        <v>0</v>
      </c>
    </row>
    <row r="190" spans="1:11" x14ac:dyDescent="0.2">
      <c r="A190" s="3"/>
      <c r="B190" s="23" t="s">
        <v>176</v>
      </c>
      <c r="C190" s="56"/>
      <c r="D190" s="25">
        <f>Tableau33[[#This Row],[Colonne3]]</f>
        <v>0</v>
      </c>
      <c r="G190" s="39"/>
      <c r="H190" s="26"/>
      <c r="J190" s="26"/>
      <c r="K190" s="26"/>
    </row>
    <row r="191" spans="1:11" x14ac:dyDescent="0.2">
      <c r="A191" s="3"/>
      <c r="B191" s="9">
        <f>Tableau33[[#This Row],[Colonne1]]</f>
        <v>20232</v>
      </c>
      <c r="C191" s="57" t="str">
        <f>Tableau33[[#This Row],[Colonne2]]</f>
        <v>boulgour fin</v>
      </c>
      <c r="D191" s="16">
        <f>Tableau33[[#This Row],[Colonne3]]</f>
        <v>5</v>
      </c>
      <c r="E191" s="16" t="str">
        <f>Tableau33[[#This Row],[Colonne4]]</f>
        <v>kg</v>
      </c>
      <c r="F191" s="16">
        <f>Tableau33[[#This Row],[Colonne5]]</f>
        <v>1</v>
      </c>
      <c r="G191" s="37"/>
      <c r="H191" s="17">
        <f>Tableau33[[#This Row],[Colonne7]]</f>
        <v>11</v>
      </c>
      <c r="I191" s="16">
        <f>Tableau33[[#This Row],[Colonne8]]</f>
        <v>5.5</v>
      </c>
      <c r="J191" s="17">
        <f>Tableau33[[#This Row],[Colonne9]]</f>
        <v>11.61</v>
      </c>
      <c r="K191" s="30">
        <f>G191*J191</f>
        <v>0</v>
      </c>
    </row>
    <row r="192" spans="1:11" x14ac:dyDescent="0.2">
      <c r="A192" s="3"/>
      <c r="B192" s="9">
        <f>Tableau33[[#This Row],[Colonne1]]</f>
        <v>20230</v>
      </c>
      <c r="C192" s="57" t="str">
        <f>Tableau33[[#This Row],[Colonne2]]</f>
        <v>boulgour gros</v>
      </c>
      <c r="D192" s="16">
        <f>Tableau33[[#This Row],[Colonne3]]</f>
        <v>5</v>
      </c>
      <c r="E192" s="16" t="str">
        <f>Tableau33[[#This Row],[Colonne4]]</f>
        <v>kg</v>
      </c>
      <c r="F192" s="16">
        <f>Tableau33[[#This Row],[Colonne5]]</f>
        <v>1</v>
      </c>
      <c r="G192" s="37"/>
      <c r="H192" s="17">
        <f>Tableau33[[#This Row],[Colonne7]]</f>
        <v>11</v>
      </c>
      <c r="I192" s="16">
        <f>Tableau33[[#This Row],[Colonne8]]</f>
        <v>5.5</v>
      </c>
      <c r="J192" s="17">
        <f>Tableau33[[#This Row],[Colonne9]]</f>
        <v>11.61</v>
      </c>
      <c r="K192" s="30">
        <f>G192*J192</f>
        <v>0</v>
      </c>
    </row>
    <row r="193" spans="1:11" x14ac:dyDescent="0.2">
      <c r="A193" s="3"/>
      <c r="B193" s="4"/>
      <c r="C193" s="56"/>
      <c r="D193" s="25">
        <f>Tableau33[[#This Row],[Colonne3]]</f>
        <v>0</v>
      </c>
      <c r="G193" s="39"/>
      <c r="H193" s="26"/>
      <c r="J193" s="27" t="s">
        <v>13</v>
      </c>
      <c r="K193" s="26">
        <f>SUM(K191:K192)</f>
        <v>0</v>
      </c>
    </row>
    <row r="194" spans="1:11" x14ac:dyDescent="0.2">
      <c r="A194" s="3"/>
      <c r="B194" s="23" t="s">
        <v>179</v>
      </c>
      <c r="C194" s="56"/>
      <c r="D194" s="25">
        <f>Tableau33[[#This Row],[Colonne3]]</f>
        <v>0</v>
      </c>
      <c r="G194" s="39"/>
      <c r="H194" s="26"/>
      <c r="J194" s="26"/>
      <c r="K194" s="26"/>
    </row>
    <row r="195" spans="1:11" x14ac:dyDescent="0.2">
      <c r="A195" s="3"/>
      <c r="B195" s="9">
        <f>Tableau33[[#This Row],[Colonne1]]</f>
        <v>20243</v>
      </c>
      <c r="C195" s="57" t="str">
        <f>Tableau33[[#This Row],[Colonne2]]</f>
        <v>couscous complet</v>
      </c>
      <c r="D195" s="16">
        <f>Tableau33[[#This Row],[Colonne3]]</f>
        <v>5</v>
      </c>
      <c r="E195" s="16" t="str">
        <f>Tableau33[[#This Row],[Colonne4]]</f>
        <v>kg</v>
      </c>
      <c r="F195" s="16">
        <f>Tableau33[[#This Row],[Colonne5]]</f>
        <v>1</v>
      </c>
      <c r="G195" s="37"/>
      <c r="H195" s="17">
        <f>Tableau33[[#This Row],[Colonne7]]</f>
        <v>11.8</v>
      </c>
      <c r="I195" s="16">
        <f>Tableau33[[#This Row],[Colonne8]]</f>
        <v>5.5</v>
      </c>
      <c r="J195" s="17">
        <f>Tableau33[[#This Row],[Colonne9]]</f>
        <v>12.45</v>
      </c>
      <c r="K195" s="30">
        <f>G195*J195</f>
        <v>0</v>
      </c>
    </row>
    <row r="196" spans="1:11" x14ac:dyDescent="0.2">
      <c r="A196" s="3"/>
      <c r="B196" s="4"/>
      <c r="C196" s="56"/>
      <c r="D196" s="25">
        <f>Tableau33[[#This Row],[Colonne3]]</f>
        <v>0</v>
      </c>
      <c r="G196" s="39"/>
      <c r="H196" s="26"/>
      <c r="J196" s="27" t="s">
        <v>13</v>
      </c>
      <c r="K196" s="26">
        <f>SUM(K195)</f>
        <v>0</v>
      </c>
    </row>
    <row r="197" spans="1:11" x14ac:dyDescent="0.2">
      <c r="A197" s="3"/>
      <c r="B197" s="23" t="s">
        <v>181</v>
      </c>
      <c r="C197" s="56"/>
      <c r="D197" s="25">
        <f>Tableau33[[#This Row],[Colonne3]]</f>
        <v>0</v>
      </c>
      <c r="G197" s="39"/>
      <c r="H197" s="26"/>
      <c r="J197" s="26"/>
      <c r="K197" s="26"/>
    </row>
    <row r="198" spans="1:11" x14ac:dyDescent="0.2">
      <c r="A198" s="3"/>
      <c r="B198" s="9">
        <f>Tableau33[[#This Row],[Colonne1]]</f>
        <v>20238</v>
      </c>
      <c r="C198" s="57" t="str">
        <f>Tableau33[[#This Row],[Colonne2]]</f>
        <v>millet décortiqué</v>
      </c>
      <c r="D198" s="16">
        <f>Tableau33[[#This Row],[Colonne3]]</f>
        <v>5</v>
      </c>
      <c r="E198" s="16" t="str">
        <f>Tableau33[[#This Row],[Colonne4]]</f>
        <v>kg</v>
      </c>
      <c r="F198" s="16">
        <f>Tableau33[[#This Row],[Colonne5]]</f>
        <v>1</v>
      </c>
      <c r="G198" s="37"/>
      <c r="H198" s="17">
        <f>Tableau33[[#This Row],[Colonne7]]</f>
        <v>11.2</v>
      </c>
      <c r="I198" s="16">
        <f>Tableau33[[#This Row],[Colonne8]]</f>
        <v>5.5</v>
      </c>
      <c r="J198" s="17">
        <f>Tableau33[[#This Row],[Colonne9]]</f>
        <v>11.82</v>
      </c>
      <c r="K198" s="30">
        <f>G198*J198</f>
        <v>0</v>
      </c>
    </row>
    <row r="199" spans="1:11" x14ac:dyDescent="0.2">
      <c r="A199" s="3"/>
      <c r="B199" s="4"/>
      <c r="C199" s="56"/>
      <c r="D199" s="25">
        <f>Tableau33[[#This Row],[Colonne3]]</f>
        <v>0</v>
      </c>
      <c r="G199" s="39"/>
      <c r="H199" s="26"/>
      <c r="J199" s="27" t="s">
        <v>13</v>
      </c>
      <c r="K199" s="26">
        <f>SUM(K198)</f>
        <v>0</v>
      </c>
    </row>
    <row r="200" spans="1:11" x14ac:dyDescent="0.2">
      <c r="A200" s="3"/>
      <c r="B200" s="23" t="s">
        <v>183</v>
      </c>
      <c r="C200" s="56"/>
      <c r="D200" s="25">
        <f>Tableau33[[#This Row],[Colonne3]]</f>
        <v>0</v>
      </c>
      <c r="G200" s="39"/>
      <c r="H200" s="26"/>
      <c r="J200" s="26"/>
      <c r="K200" s="26"/>
    </row>
    <row r="201" spans="1:11" x14ac:dyDescent="0.2">
      <c r="A201" s="3"/>
      <c r="B201" s="9">
        <f>Tableau33[[#This Row],[Colonne1]]</f>
        <v>20245</v>
      </c>
      <c r="C201" s="57" t="str">
        <f>Tableau33[[#This Row],[Colonne2]]</f>
        <v>Quinoa</v>
      </c>
      <c r="D201" s="16">
        <f>Tableau33[[#This Row],[Colonne3]]</f>
        <v>5</v>
      </c>
      <c r="E201" s="16" t="str">
        <f>Tableau33[[#This Row],[Colonne4]]</f>
        <v>kg</v>
      </c>
      <c r="F201" s="16">
        <f>Tableau33[[#This Row],[Colonne5]]</f>
        <v>1</v>
      </c>
      <c r="G201" s="37"/>
      <c r="H201" s="17">
        <f>Tableau33[[#This Row],[Colonne7]]</f>
        <v>26.62</v>
      </c>
      <c r="I201" s="16">
        <f>Tableau33[[#This Row],[Colonne8]]</f>
        <v>5.5</v>
      </c>
      <c r="J201" s="17">
        <f>Tableau33[[#This Row],[Colonne9]]</f>
        <v>28.08</v>
      </c>
      <c r="K201" s="30">
        <f>G201*J201</f>
        <v>0</v>
      </c>
    </row>
    <row r="202" spans="1:11" x14ac:dyDescent="0.2">
      <c r="A202" s="3"/>
      <c r="B202" s="4"/>
      <c r="C202" s="56"/>
      <c r="D202" s="25">
        <f>Tableau33[[#This Row],[Colonne3]]</f>
        <v>0</v>
      </c>
      <c r="G202" s="39"/>
      <c r="H202" s="26"/>
      <c r="J202" s="27" t="s">
        <v>13</v>
      </c>
      <c r="K202" s="26">
        <f>SUM(K201)</f>
        <v>0</v>
      </c>
    </row>
    <row r="203" spans="1:11" x14ac:dyDescent="0.2">
      <c r="A203" s="3"/>
      <c r="B203" s="23" t="s">
        <v>184</v>
      </c>
      <c r="C203" s="56"/>
      <c r="D203" s="25">
        <f>Tableau33[[#This Row],[Colonne3]]</f>
        <v>0</v>
      </c>
      <c r="G203" s="39"/>
      <c r="H203" s="26"/>
      <c r="J203" s="26"/>
      <c r="K203" s="26"/>
    </row>
    <row r="204" spans="1:11" x14ac:dyDescent="0.2">
      <c r="A204" s="3"/>
      <c r="B204" s="9">
        <f>Tableau33[[#This Row],[Colonne1]]</f>
        <v>32946</v>
      </c>
      <c r="C204" s="57" t="str">
        <f>Tableau33[[#This Row],[Colonne2]]</f>
        <v>Lentilles corail</v>
      </c>
      <c r="D204" s="16">
        <f>Tableau33[[#This Row],[Colonne3]]</f>
        <v>5</v>
      </c>
      <c r="E204" s="16" t="str">
        <f>Tableau33[[#This Row],[Colonne4]]</f>
        <v>kg</v>
      </c>
      <c r="F204" s="16">
        <f>Tableau33[[#This Row],[Colonne5]]</f>
        <v>1</v>
      </c>
      <c r="G204" s="37"/>
      <c r="H204" s="17">
        <f>Tableau33[[#This Row],[Colonne7]]</f>
        <v>20</v>
      </c>
      <c r="I204" s="16">
        <f>Tableau33[[#This Row],[Colonne8]]</f>
        <v>5.5</v>
      </c>
      <c r="J204" s="17">
        <f>Tableau33[[#This Row],[Colonne9]]</f>
        <v>21.1</v>
      </c>
      <c r="K204" s="30">
        <f>G204*J204</f>
        <v>0</v>
      </c>
    </row>
    <row r="205" spans="1:11" x14ac:dyDescent="0.2">
      <c r="A205" s="3"/>
      <c r="B205" s="4"/>
      <c r="C205" s="56"/>
      <c r="D205" s="25">
        <f>Tableau33[[#This Row],[Colonne3]]</f>
        <v>0</v>
      </c>
      <c r="G205" s="39"/>
      <c r="H205" s="26"/>
      <c r="J205" s="27" t="s">
        <v>13</v>
      </c>
      <c r="K205" s="26">
        <f>SUM(K204)</f>
        <v>0</v>
      </c>
    </row>
    <row r="206" spans="1:11" x14ac:dyDescent="0.2">
      <c r="A206" s="3"/>
      <c r="B206" s="23" t="s">
        <v>186</v>
      </c>
      <c r="C206" s="56"/>
      <c r="D206" s="25">
        <f>Tableau33[[#This Row],[Colonne3]]</f>
        <v>0</v>
      </c>
      <c r="G206" s="39"/>
      <c r="H206" s="26"/>
      <c r="J206" s="26"/>
      <c r="K206" s="26"/>
    </row>
    <row r="207" spans="1:11" x14ac:dyDescent="0.2">
      <c r="A207" s="3"/>
      <c r="B207" s="9">
        <f>Tableau33[[#This Row],[Colonne1]]</f>
        <v>20262</v>
      </c>
      <c r="C207" s="57" t="str">
        <f>Tableau33[[#This Row],[Colonne2]]</f>
        <v>Pois cassés verts</v>
      </c>
      <c r="D207" s="16">
        <f>Tableau33[[#This Row],[Colonne3]]</f>
        <v>5</v>
      </c>
      <c r="E207" s="16" t="str">
        <f>Tableau33[[#This Row],[Colonne4]]</f>
        <v>kg</v>
      </c>
      <c r="F207" s="16">
        <f>Tableau33[[#This Row],[Colonne5]]</f>
        <v>1</v>
      </c>
      <c r="G207" s="37"/>
      <c r="H207" s="17">
        <f>Tableau33[[#This Row],[Colonne7]]</f>
        <v>15.6</v>
      </c>
      <c r="I207" s="16">
        <f>Tableau33[[#This Row],[Colonne8]]</f>
        <v>5.5</v>
      </c>
      <c r="J207" s="17">
        <f>Tableau33[[#This Row],[Colonne9]]</f>
        <v>16.46</v>
      </c>
      <c r="K207" s="30">
        <f>G207*J207</f>
        <v>0</v>
      </c>
    </row>
    <row r="208" spans="1:11" x14ac:dyDescent="0.2">
      <c r="A208" s="3"/>
      <c r="B208" s="9">
        <f>Tableau33[[#This Row],[Colonne1]]</f>
        <v>20263</v>
      </c>
      <c r="C208" s="57" t="str">
        <f>Tableau33[[#This Row],[Colonne2]]</f>
        <v>Pois chiches</v>
      </c>
      <c r="D208" s="16">
        <f>Tableau33[[#This Row],[Colonne3]]</f>
        <v>5</v>
      </c>
      <c r="E208" s="16" t="str">
        <f>Tableau33[[#This Row],[Colonne4]]</f>
        <v>kg</v>
      </c>
      <c r="F208" s="16">
        <f>Tableau33[[#This Row],[Colonne5]]</f>
        <v>1</v>
      </c>
      <c r="G208" s="37"/>
      <c r="H208" s="17">
        <f>Tableau33[[#This Row],[Colonne7]]</f>
        <v>13.5</v>
      </c>
      <c r="I208" s="16">
        <f>Tableau33[[#This Row],[Colonne8]]</f>
        <v>5.5</v>
      </c>
      <c r="J208" s="17">
        <f>Tableau33[[#This Row],[Colonne9]]</f>
        <v>14.24</v>
      </c>
      <c r="K208" s="30">
        <f>G208*J208</f>
        <v>0</v>
      </c>
    </row>
    <row r="209" spans="1:11" x14ac:dyDescent="0.2">
      <c r="A209" s="3"/>
      <c r="B209" s="4"/>
      <c r="C209" s="56"/>
      <c r="D209" s="25">
        <f>Tableau33[[#This Row],[Colonne3]]</f>
        <v>0</v>
      </c>
      <c r="G209" s="39"/>
      <c r="H209" s="26"/>
      <c r="J209" s="27" t="s">
        <v>13</v>
      </c>
      <c r="K209" s="26">
        <f>SUM(K207:K208)</f>
        <v>0</v>
      </c>
    </row>
    <row r="210" spans="1:11" x14ac:dyDescent="0.2">
      <c r="A210" s="3"/>
      <c r="B210" s="23" t="s">
        <v>189</v>
      </c>
      <c r="C210" s="56"/>
      <c r="D210" s="25">
        <f>Tableau33[[#This Row],[Colonne3]]</f>
        <v>0</v>
      </c>
      <c r="G210" s="39"/>
      <c r="H210" s="26"/>
      <c r="J210" s="26"/>
      <c r="K210" s="26"/>
    </row>
    <row r="211" spans="1:11" x14ac:dyDescent="0.2">
      <c r="A211" s="3"/>
      <c r="B211" s="9">
        <f>Tableau33[[#This Row],[Colonne1]]</f>
        <v>32947</v>
      </c>
      <c r="C211" s="57" t="str">
        <f>Tableau33[[#This Row],[Colonne2]]</f>
        <v>Petit épeautre</v>
      </c>
      <c r="D211" s="16">
        <f>Tableau33[[#This Row],[Colonne3]]</f>
        <v>5</v>
      </c>
      <c r="E211" s="16" t="str">
        <f>Tableau33[[#This Row],[Colonne4]]</f>
        <v>kg</v>
      </c>
      <c r="F211" s="16">
        <f>Tableau33[[#This Row],[Colonne5]]</f>
        <v>1</v>
      </c>
      <c r="G211" s="37"/>
      <c r="H211" s="17">
        <f>Tableau33[[#This Row],[Colonne7]]</f>
        <v>16.7</v>
      </c>
      <c r="I211" s="16">
        <f>Tableau33[[#This Row],[Colonne8]]</f>
        <v>5.5</v>
      </c>
      <c r="J211" s="17">
        <f>Tableau33[[#This Row],[Colonne9]]</f>
        <v>17.62</v>
      </c>
      <c r="K211" s="30">
        <f>G211*J211</f>
        <v>0</v>
      </c>
    </row>
    <row r="212" spans="1:11" x14ac:dyDescent="0.2">
      <c r="A212" s="3"/>
      <c r="B212" s="4"/>
      <c r="C212" s="56"/>
      <c r="D212" s="25">
        <f>Tableau33[[#This Row],[Colonne3]]</f>
        <v>0</v>
      </c>
      <c r="G212" s="39"/>
      <c r="H212" s="26"/>
      <c r="J212" s="27" t="s">
        <v>13</v>
      </c>
      <c r="K212" s="26">
        <f>SUM(K211)</f>
        <v>0</v>
      </c>
    </row>
    <row r="213" spans="1:11" x14ac:dyDescent="0.2">
      <c r="A213" s="3"/>
      <c r="B213" s="23" t="s">
        <v>190</v>
      </c>
      <c r="C213" s="56"/>
      <c r="D213" s="25">
        <f>Tableau33[[#This Row],[Colonne3]]</f>
        <v>0</v>
      </c>
      <c r="G213" s="39"/>
      <c r="H213" s="26"/>
      <c r="J213" s="26"/>
      <c r="K213" s="26"/>
    </row>
    <row r="214" spans="1:11" x14ac:dyDescent="0.2">
      <c r="A214" s="3"/>
      <c r="B214" s="9">
        <f>Tableau33[[#This Row],[Colonne1]]</f>
        <v>20170</v>
      </c>
      <c r="C214" s="57" t="str">
        <f>Tableau33[[#This Row],[Colonne2]]</f>
        <v>Semoule de blé dur complète fine</v>
      </c>
      <c r="D214" s="16">
        <f>Tableau33[[#This Row],[Colonne3]]</f>
        <v>3</v>
      </c>
      <c r="E214" s="16" t="str">
        <f>Tableau33[[#This Row],[Colonne4]]</f>
        <v>kg</v>
      </c>
      <c r="F214" s="16">
        <f>Tableau33[[#This Row],[Colonne5]]</f>
        <v>1</v>
      </c>
      <c r="G214" s="37"/>
      <c r="H214" s="17">
        <f>Tableau33[[#This Row],[Colonne7]]</f>
        <v>5.25</v>
      </c>
      <c r="I214" s="16">
        <f>Tableau33[[#This Row],[Colonne8]]</f>
        <v>5.5</v>
      </c>
      <c r="J214" s="17">
        <f>Tableau33[[#This Row],[Colonne9]]</f>
        <v>5.54</v>
      </c>
      <c r="K214" s="30">
        <f>G214*J214</f>
        <v>0</v>
      </c>
    </row>
    <row r="215" spans="1:11" x14ac:dyDescent="0.2">
      <c r="A215" s="3"/>
      <c r="B215" s="9">
        <f>Tableau33[[#This Row],[Colonne1]]</f>
        <v>22996</v>
      </c>
      <c r="C215" s="57" t="str">
        <f>Tableau33[[#This Row],[Colonne2]]</f>
        <v>Polenta instantanée</v>
      </c>
      <c r="D215" s="16">
        <f>Tableau33[[#This Row],[Colonne3]]</f>
        <v>5</v>
      </c>
      <c r="E215" s="16" t="str">
        <f>Tableau33[[#This Row],[Colonne4]]</f>
        <v>kg</v>
      </c>
      <c r="F215" s="16">
        <f>Tableau33[[#This Row],[Colonne5]]</f>
        <v>1</v>
      </c>
      <c r="G215" s="37"/>
      <c r="H215" s="17">
        <f>Tableau33[[#This Row],[Colonne7]]</f>
        <v>9.4</v>
      </c>
      <c r="I215" s="16">
        <f>Tableau33[[#This Row],[Colonne8]]</f>
        <v>5.5</v>
      </c>
      <c r="J215" s="17">
        <f>Tableau33[[#This Row],[Colonne9]]</f>
        <v>9.92</v>
      </c>
      <c r="K215" s="30">
        <f>G215*J215</f>
        <v>0</v>
      </c>
    </row>
    <row r="216" spans="1:11" x14ac:dyDescent="0.2">
      <c r="A216" s="3"/>
      <c r="B216" s="4"/>
      <c r="C216" s="56"/>
      <c r="D216" s="25">
        <f>Tableau33[[#This Row],[Colonne3]]</f>
        <v>0</v>
      </c>
      <c r="G216" s="39"/>
      <c r="H216" s="26"/>
      <c r="J216" s="27" t="s">
        <v>13</v>
      </c>
      <c r="K216" s="26">
        <f>SUM(K214:K215)</f>
        <v>0</v>
      </c>
    </row>
    <row r="217" spans="1:11" x14ac:dyDescent="0.2">
      <c r="A217" s="3"/>
      <c r="B217" s="23" t="s">
        <v>193</v>
      </c>
      <c r="C217" s="56"/>
      <c r="D217" s="25">
        <f>Tableau33[[#This Row],[Colonne3]]</f>
        <v>0</v>
      </c>
      <c r="G217" s="39"/>
      <c r="H217" s="26"/>
      <c r="J217" s="26"/>
      <c r="K217" s="26"/>
    </row>
    <row r="218" spans="1:11" x14ac:dyDescent="0.2">
      <c r="A218" s="3"/>
      <c r="B218" s="9">
        <f>Tableau33[[#This Row],[Colonne1]]</f>
        <v>27495</v>
      </c>
      <c r="C218" s="57" t="str">
        <f>Tableau33[[#This Row],[Colonne2]]</f>
        <v>filets de maquereaux à la sauce moutarde</v>
      </c>
      <c r="D218" s="16">
        <f>Tableau33[[#This Row],[Colonne3]]</f>
        <v>113</v>
      </c>
      <c r="E218" s="16" t="str">
        <f>Tableau33[[#This Row],[Colonne4]]</f>
        <v>gr</v>
      </c>
      <c r="F218" s="16">
        <f>Tableau33[[#This Row],[Colonne5]]</f>
        <v>11</v>
      </c>
      <c r="G218" s="37"/>
      <c r="H218" s="17">
        <f>Tableau33[[#This Row],[Colonne7]]</f>
        <v>1.93</v>
      </c>
      <c r="I218" s="16">
        <f>Tableau33[[#This Row],[Colonne8]]</f>
        <v>5.5</v>
      </c>
      <c r="J218" s="17">
        <f>Tableau33[[#This Row],[Colonne9]]</f>
        <v>2.04</v>
      </c>
      <c r="K218" s="30">
        <f t="shared" ref="K218:K223" si="11">G218*J218</f>
        <v>0</v>
      </c>
    </row>
    <row r="219" spans="1:11" x14ac:dyDescent="0.2">
      <c r="A219" s="3"/>
      <c r="B219" s="9">
        <f>Tableau33[[#This Row],[Colonne1]]</f>
        <v>28435</v>
      </c>
      <c r="C219" s="57" t="str">
        <f>Tableau33[[#This Row],[Colonne2]]</f>
        <v>filets de maqueraux au vin blanc et aromates</v>
      </c>
      <c r="D219" s="16">
        <f>Tableau33[[#This Row],[Colonne3]]</f>
        <v>118</v>
      </c>
      <c r="E219" s="16" t="str">
        <f>Tableau33[[#This Row],[Colonne4]]</f>
        <v>gr</v>
      </c>
      <c r="F219" s="16">
        <f>Tableau33[[#This Row],[Colonne5]]</f>
        <v>11</v>
      </c>
      <c r="G219" s="37"/>
      <c r="H219" s="17">
        <f>Tableau33[[#This Row],[Colonne7]]</f>
        <v>1.93</v>
      </c>
      <c r="I219" s="16">
        <f>Tableau33[[#This Row],[Colonne8]]</f>
        <v>5.5</v>
      </c>
      <c r="J219" s="17">
        <f>Tableau33[[#This Row],[Colonne9]]</f>
        <v>2.04</v>
      </c>
      <c r="K219" s="30">
        <f t="shared" si="11"/>
        <v>0</v>
      </c>
    </row>
    <row r="220" spans="1:11" x14ac:dyDescent="0.2">
      <c r="A220" s="3"/>
      <c r="B220" s="9">
        <f>Tableau33[[#This Row],[Colonne1]]</f>
        <v>26552</v>
      </c>
      <c r="C220" s="57" t="str">
        <f>Tableau33[[#This Row],[Colonne2]]</f>
        <v>Saumon au naturel</v>
      </c>
      <c r="D220" s="16">
        <f>Tableau33[[#This Row],[Colonne3]]</f>
        <v>93</v>
      </c>
      <c r="E220" s="16" t="str">
        <f>Tableau33[[#This Row],[Colonne4]]</f>
        <v>gr</v>
      </c>
      <c r="F220" s="16">
        <f>Tableau33[[#This Row],[Colonne5]]</f>
        <v>16</v>
      </c>
      <c r="G220" s="37"/>
      <c r="H220" s="17">
        <f>Tableau33[[#This Row],[Colonne7]]</f>
        <v>4.4800000000000004</v>
      </c>
      <c r="I220" s="16">
        <f>Tableau33[[#This Row],[Colonne8]]</f>
        <v>5.5</v>
      </c>
      <c r="J220" s="17">
        <f>Tableau33[[#This Row],[Colonne9]]</f>
        <v>4.7300000000000004</v>
      </c>
      <c r="K220" s="30">
        <f t="shared" si="11"/>
        <v>0</v>
      </c>
    </row>
    <row r="221" spans="1:11" x14ac:dyDescent="0.2">
      <c r="A221" s="3"/>
      <c r="B221" s="9">
        <f>Tableau33[[#This Row],[Colonne1]]</f>
        <v>30632</v>
      </c>
      <c r="C221" s="57" t="str">
        <f>Tableau33[[#This Row],[Colonne2]]</f>
        <v>Filet de truite aux trois huiles</v>
      </c>
      <c r="D221" s="16">
        <f>Tableau33[[#This Row],[Colonne3]]</f>
        <v>130</v>
      </c>
      <c r="E221" s="16" t="str">
        <f>Tableau33[[#This Row],[Colonne4]]</f>
        <v>gr</v>
      </c>
      <c r="F221" s="16">
        <f>Tableau33[[#This Row],[Colonne5]]</f>
        <v>13</v>
      </c>
      <c r="G221" s="37"/>
      <c r="H221" s="17">
        <f>Tableau33[[#This Row],[Colonne7]]</f>
        <v>3.95</v>
      </c>
      <c r="I221" s="16">
        <f>Tableau33[[#This Row],[Colonne8]]</f>
        <v>5.5</v>
      </c>
      <c r="J221" s="17">
        <f>Tableau33[[#This Row],[Colonne9]]</f>
        <v>4.17</v>
      </c>
      <c r="K221" s="30">
        <f t="shared" si="11"/>
        <v>0</v>
      </c>
    </row>
    <row r="222" spans="1:11" x14ac:dyDescent="0.2">
      <c r="A222" s="3"/>
      <c r="B222" s="9">
        <f>Tableau33[[#This Row],[Colonne1]]</f>
        <v>27280</v>
      </c>
      <c r="C222" s="57" t="str">
        <f>Tableau33[[#This Row],[Colonne2]]</f>
        <v>filets de sardines à la sauce citronnée</v>
      </c>
      <c r="D222" s="16">
        <f>Tableau33[[#This Row],[Colonne3]]</f>
        <v>90</v>
      </c>
      <c r="E222" s="16" t="str">
        <f>Tableau33[[#This Row],[Colonne4]]</f>
        <v>gr</v>
      </c>
      <c r="F222" s="16">
        <f>Tableau33[[#This Row],[Colonne5]]</f>
        <v>17</v>
      </c>
      <c r="G222" s="37"/>
      <c r="H222" s="17">
        <f>Tableau33[[#This Row],[Colonne7]]</f>
        <v>2.2200000000000002</v>
      </c>
      <c r="I222" s="16">
        <f>Tableau33[[#This Row],[Colonne8]]</f>
        <v>5.5</v>
      </c>
      <c r="J222" s="17">
        <f>Tableau33[[#This Row],[Colonne9]]</f>
        <v>2.34</v>
      </c>
      <c r="K222" s="30">
        <f t="shared" si="11"/>
        <v>0</v>
      </c>
    </row>
    <row r="223" spans="1:11" x14ac:dyDescent="0.2">
      <c r="A223" s="3"/>
      <c r="B223" s="9">
        <f>Tableau33[[#This Row],[Colonne1]]</f>
        <v>25325</v>
      </c>
      <c r="C223" s="57" t="str">
        <f>Tableau33[[#This Row],[Colonne2]]</f>
        <v>filets de sardines à l'huile d'olive</v>
      </c>
      <c r="D223" s="16">
        <f>Tableau33[[#This Row],[Colonne3]]</f>
        <v>100</v>
      </c>
      <c r="E223" s="16" t="str">
        <f>Tableau33[[#This Row],[Colonne4]]</f>
        <v>gr</v>
      </c>
      <c r="F223" s="16">
        <f>Tableau33[[#This Row],[Colonne5]]</f>
        <v>17</v>
      </c>
      <c r="G223" s="37"/>
      <c r="H223" s="17">
        <f>Tableau33[[#This Row],[Colonne7]]</f>
        <v>2.2200000000000002</v>
      </c>
      <c r="I223" s="16">
        <f>Tableau33[[#This Row],[Colonne8]]</f>
        <v>5.5</v>
      </c>
      <c r="J223" s="17">
        <f>Tableau33[[#This Row],[Colonne9]]</f>
        <v>2.34</v>
      </c>
      <c r="K223" s="30">
        <f t="shared" si="11"/>
        <v>0</v>
      </c>
    </row>
    <row r="224" spans="1:11" x14ac:dyDescent="0.2">
      <c r="A224" s="3"/>
      <c r="B224" s="4"/>
      <c r="C224" s="56"/>
      <c r="D224" s="25">
        <f>Tableau33[[#This Row],[Colonne3]]</f>
        <v>0</v>
      </c>
      <c r="G224" s="39"/>
      <c r="H224" s="26"/>
      <c r="J224" s="27" t="s">
        <v>13</v>
      </c>
      <c r="K224" s="26">
        <f>SUM(K218:K223)</f>
        <v>0</v>
      </c>
    </row>
    <row r="225" spans="1:11" x14ac:dyDescent="0.2">
      <c r="A225" s="3"/>
      <c r="B225" s="23" t="s">
        <v>200</v>
      </c>
      <c r="C225" s="56"/>
      <c r="D225" s="25">
        <f>Tableau33[[#This Row],[Colonne3]]</f>
        <v>0</v>
      </c>
      <c r="G225" s="39"/>
      <c r="H225" s="26"/>
      <c r="J225" s="26"/>
      <c r="K225" s="26"/>
    </row>
    <row r="226" spans="1:11" x14ac:dyDescent="0.2">
      <c r="A226" s="3"/>
      <c r="B226" s="9">
        <f>Tableau33[[#This Row],[Colonne1]]</f>
        <v>29187</v>
      </c>
      <c r="C226" s="57" t="str">
        <f>Tableau33[[#This Row],[Colonne2]]</f>
        <v>Bâtonnets d'oreille</v>
      </c>
      <c r="D226" s="16">
        <f>Tableau33[[#This Row],[Colonne3]]</f>
        <v>200</v>
      </c>
      <c r="E226" s="16" t="str">
        <f>Tableau33[[#This Row],[Colonne4]]</f>
        <v>Pièces</v>
      </c>
      <c r="F226" s="16">
        <f>Tableau33[[#This Row],[Colonne5]]</f>
        <v>12</v>
      </c>
      <c r="G226" s="37"/>
      <c r="H226" s="17">
        <f>Tableau33[[#This Row],[Colonne7]]</f>
        <v>1.48</v>
      </c>
      <c r="I226" s="16">
        <f>Tableau33[[#This Row],[Colonne8]]</f>
        <v>20</v>
      </c>
      <c r="J226" s="17">
        <f>Tableau33[[#This Row],[Colonne9]]</f>
        <v>1.78</v>
      </c>
      <c r="K226" s="30">
        <f t="shared" ref="K226:K244" si="12">G226*J226</f>
        <v>0</v>
      </c>
    </row>
    <row r="227" spans="1:11" x14ac:dyDescent="0.2">
      <c r="A227" s="3"/>
      <c r="B227" s="9">
        <f>Tableau33[[#This Row],[Colonne1]]</f>
        <v>32832</v>
      </c>
      <c r="C227" s="57" t="str">
        <f>Tableau33[[#This Row],[Colonne2]]</f>
        <v>Savon vert de Marseille (sans huile de palme)</v>
      </c>
      <c r="D227" s="16">
        <f>Tableau33[[#This Row],[Colonne3]]</f>
        <v>300</v>
      </c>
      <c r="E227" s="16" t="str">
        <f>Tableau33[[#This Row],[Colonne4]]</f>
        <v>gr</v>
      </c>
      <c r="F227" s="16">
        <f>Tableau33[[#This Row],[Colonne5]]</f>
        <v>10</v>
      </c>
      <c r="G227" s="37"/>
      <c r="H227" s="17">
        <f>Tableau33[[#This Row],[Colonne7]]</f>
        <v>1.68</v>
      </c>
      <c r="I227" s="16">
        <f>Tableau33[[#This Row],[Colonne8]]</f>
        <v>20</v>
      </c>
      <c r="J227" s="17">
        <f>Tableau33[[#This Row],[Colonne9]]</f>
        <v>2.02</v>
      </c>
      <c r="K227" s="30">
        <f t="shared" si="12"/>
        <v>0</v>
      </c>
    </row>
    <row r="228" spans="1:11" x14ac:dyDescent="0.2">
      <c r="A228" s="3"/>
      <c r="B228" s="9">
        <f>Tableau33[[#This Row],[Colonne1]]</f>
        <v>30991</v>
      </c>
      <c r="C228" s="57" t="str">
        <f>Tableau33[[#This Row],[Colonne2]]</f>
        <v>Shampooing douche argile verveine</v>
      </c>
      <c r="D228" s="16">
        <f>Tableau33[[#This Row],[Colonne3]]</f>
        <v>1</v>
      </c>
      <c r="E228" s="16" t="str">
        <f>Tableau33[[#This Row],[Colonne4]]</f>
        <v>l</v>
      </c>
      <c r="F228" s="16">
        <f>Tableau33[[#This Row],[Colonne5]]</f>
        <v>6</v>
      </c>
      <c r="G228" s="37"/>
      <c r="H228" s="17">
        <f>Tableau33[[#This Row],[Colonne7]]</f>
        <v>6.73</v>
      </c>
      <c r="I228" s="16">
        <f>Tableau33[[#This Row],[Colonne8]]</f>
        <v>20</v>
      </c>
      <c r="J228" s="17">
        <f>Tableau33[[#This Row],[Colonne9]]</f>
        <v>8.08</v>
      </c>
      <c r="K228" s="30">
        <f t="shared" si="12"/>
        <v>0</v>
      </c>
    </row>
    <row r="229" spans="1:11" x14ac:dyDescent="0.2">
      <c r="A229" s="3"/>
      <c r="B229" s="9">
        <f>Tableau33[[#This Row],[Colonne1]]</f>
        <v>24171</v>
      </c>
      <c r="C229" s="57" t="str">
        <f>Tableau33[[#This Row],[Colonne2]]</f>
        <v>shampooing douche miel pamplemousse</v>
      </c>
      <c r="D229" s="16">
        <f>Tableau33[[#This Row],[Colonne3]]</f>
        <v>1</v>
      </c>
      <c r="E229" s="16" t="str">
        <f>Tableau33[[#This Row],[Colonne4]]</f>
        <v>l</v>
      </c>
      <c r="F229" s="16">
        <f>Tableau33[[#This Row],[Colonne5]]</f>
        <v>6</v>
      </c>
      <c r="G229" s="37"/>
      <c r="H229" s="17">
        <f>Tableau33[[#This Row],[Colonne7]]</f>
        <v>6.73</v>
      </c>
      <c r="I229" s="16">
        <f>Tableau33[[#This Row],[Colonne8]]</f>
        <v>20</v>
      </c>
      <c r="J229" s="17">
        <f>Tableau33[[#This Row],[Colonne9]]</f>
        <v>8.08</v>
      </c>
      <c r="K229" s="30">
        <f t="shared" si="12"/>
        <v>0</v>
      </c>
    </row>
    <row r="230" spans="1:11" x14ac:dyDescent="0.2">
      <c r="A230" s="3"/>
      <c r="B230" s="9">
        <f>Tableau33[[#This Row],[Colonne1]]</f>
        <v>21463</v>
      </c>
      <c r="C230" s="57" t="str">
        <f>Tableau33[[#This Row],[Colonne2]]</f>
        <v>shampooing douche olive lavandin</v>
      </c>
      <c r="D230" s="16">
        <f>Tableau33[[#This Row],[Colonne3]]</f>
        <v>1</v>
      </c>
      <c r="E230" s="16" t="str">
        <f>Tableau33[[#This Row],[Colonne4]]</f>
        <v>l</v>
      </c>
      <c r="F230" s="16">
        <f>Tableau33[[#This Row],[Colonne5]]</f>
        <v>6</v>
      </c>
      <c r="G230" s="37"/>
      <c r="H230" s="17">
        <f>Tableau33[[#This Row],[Colonne7]]</f>
        <v>6.73</v>
      </c>
      <c r="I230" s="16">
        <f>Tableau33[[#This Row],[Colonne8]]</f>
        <v>20</v>
      </c>
      <c r="J230" s="17">
        <f>Tableau33[[#This Row],[Colonne9]]</f>
        <v>8.08</v>
      </c>
      <c r="K230" s="30">
        <f t="shared" si="12"/>
        <v>0</v>
      </c>
    </row>
    <row r="231" spans="1:11" x14ac:dyDescent="0.2">
      <c r="A231" s="3"/>
      <c r="B231" s="9">
        <f>Tableau33[[#This Row],[Colonne1]]</f>
        <v>20707</v>
      </c>
      <c r="C231" s="57" t="str">
        <f>Tableau33[[#This Row],[Colonne2]]</f>
        <v>savon main lavande</v>
      </c>
      <c r="D231" s="16">
        <f>Tableau33[[#This Row],[Colonne3]]</f>
        <v>1</v>
      </c>
      <c r="E231" s="16" t="str">
        <f>Tableau33[[#This Row],[Colonne4]]</f>
        <v>l</v>
      </c>
      <c r="F231" s="16">
        <f>Tableau33[[#This Row],[Colonne5]]</f>
        <v>6</v>
      </c>
      <c r="G231" s="37"/>
      <c r="H231" s="17">
        <f>Tableau33[[#This Row],[Colonne7]]</f>
        <v>6.09</v>
      </c>
      <c r="I231" s="16">
        <f>Tableau33[[#This Row],[Colonne8]]</f>
        <v>20</v>
      </c>
      <c r="J231" s="17">
        <f>Tableau33[[#This Row],[Colonne9]]</f>
        <v>7.31</v>
      </c>
      <c r="K231" s="30">
        <f t="shared" si="12"/>
        <v>0</v>
      </c>
    </row>
    <row r="232" spans="1:11" x14ac:dyDescent="0.2">
      <c r="A232" s="3"/>
      <c r="B232" s="9">
        <f>Tableau33[[#This Row],[Colonne1]]</f>
        <v>33161</v>
      </c>
      <c r="C232" s="57" t="str">
        <f>Tableau33[[#This Row],[Colonne2]]</f>
        <v>Extrait de pépin de pamplemousse</v>
      </c>
      <c r="D232" s="16">
        <f>Tableau33[[#This Row],[Colonne3]]</f>
        <v>50</v>
      </c>
      <c r="E232" s="16" t="str">
        <f>Tableau33[[#This Row],[Colonne4]]</f>
        <v>ml</v>
      </c>
      <c r="F232" s="16">
        <f>Tableau33[[#This Row],[Colonne5]]</f>
        <v>1</v>
      </c>
      <c r="G232" s="37"/>
      <c r="H232" s="17">
        <f>Tableau33[[#This Row],[Colonne7]]</f>
        <v>7.37</v>
      </c>
      <c r="I232" s="16">
        <f>Tableau33[[#This Row],[Colonne8]]</f>
        <v>5.5</v>
      </c>
      <c r="J232" s="17">
        <f>Tableau33[[#This Row],[Colonne9]]</f>
        <v>7.78</v>
      </c>
      <c r="K232" s="30">
        <f t="shared" si="12"/>
        <v>0</v>
      </c>
    </row>
    <row r="233" spans="1:11" x14ac:dyDescent="0.2">
      <c r="A233" s="3"/>
      <c r="B233" s="9">
        <f>Tableau33[[#This Row],[Colonne1]]</f>
        <v>25817</v>
      </c>
      <c r="C233" s="57" t="str">
        <f>Tableau33[[#This Row],[Colonne2]]</f>
        <v>Savon vert d'Alep</v>
      </c>
      <c r="D233" s="16">
        <f>Tableau33[[#This Row],[Colonne3]]</f>
        <v>200</v>
      </c>
      <c r="E233" s="16" t="str">
        <f>Tableau33[[#This Row],[Colonne4]]</f>
        <v>gr</v>
      </c>
      <c r="F233" s="16">
        <f>Tableau33[[#This Row],[Colonne5]]</f>
        <v>12</v>
      </c>
      <c r="G233" s="37"/>
      <c r="H233" s="17">
        <f>Tableau33[[#This Row],[Colonne7]]</f>
        <v>4.0199999999999996</v>
      </c>
      <c r="I233" s="16">
        <f>Tableau33[[#This Row],[Colonne8]]</f>
        <v>20</v>
      </c>
      <c r="J233" s="17">
        <f>Tableau33[[#This Row],[Colonne9]]</f>
        <v>4.82</v>
      </c>
      <c r="K233" s="30">
        <f t="shared" si="12"/>
        <v>0</v>
      </c>
    </row>
    <row r="234" spans="1:11" x14ac:dyDescent="0.2">
      <c r="A234" s="3"/>
      <c r="B234" s="9">
        <f>Tableau33[[#This Row],[Colonne1]]</f>
        <v>22276</v>
      </c>
      <c r="C234" s="57" t="str">
        <f>Tableau33[[#This Row],[Colonne2]]</f>
        <v>Dentifrice enfants à la fraise</v>
      </c>
      <c r="D234" s="16">
        <f>Tableau33[[#This Row],[Colonne3]]</f>
        <v>75</v>
      </c>
      <c r="E234" s="16" t="str">
        <f>Tableau33[[#This Row],[Colonne4]]</f>
        <v>ml</v>
      </c>
      <c r="F234" s="16">
        <f>Tableau33[[#This Row],[Colonne5]]</f>
        <v>12</v>
      </c>
      <c r="G234" s="37"/>
      <c r="H234" s="17">
        <f>Tableau33[[#This Row],[Colonne7]]</f>
        <v>3.65</v>
      </c>
      <c r="I234" s="16">
        <f>Tableau33[[#This Row],[Colonne8]]</f>
        <v>20</v>
      </c>
      <c r="J234" s="17">
        <f>Tableau33[[#This Row],[Colonne9]]</f>
        <v>4.38</v>
      </c>
      <c r="K234" s="30">
        <f t="shared" si="12"/>
        <v>0</v>
      </c>
    </row>
    <row r="235" spans="1:11" x14ac:dyDescent="0.2">
      <c r="A235" s="3"/>
      <c r="B235" s="9">
        <f>Tableau33[[#This Row],[Colonne1]]</f>
        <v>29001</v>
      </c>
      <c r="C235" s="57" t="str">
        <f>Tableau33[[#This Row],[Colonne2]]</f>
        <v>brosse à dents naturel mi-dure</v>
      </c>
      <c r="D235" s="16">
        <f>Tableau33[[#This Row],[Colonne3]]</f>
        <v>1</v>
      </c>
      <c r="E235" s="16" t="str">
        <f>Tableau33[[#This Row],[Colonne4]]</f>
        <v>Pièce</v>
      </c>
      <c r="F235" s="16">
        <f>Tableau33[[#This Row],[Colonne5]]</f>
        <v>6</v>
      </c>
      <c r="G235" s="37"/>
      <c r="H235" s="17">
        <f>Tableau33[[#This Row],[Colonne7]]</f>
        <v>1.21</v>
      </c>
      <c r="I235" s="16">
        <f>Tableau33[[#This Row],[Colonne8]]</f>
        <v>20</v>
      </c>
      <c r="J235" s="17">
        <f>Tableau33[[#This Row],[Colonne9]]</f>
        <v>1.45</v>
      </c>
      <c r="K235" s="30">
        <f t="shared" si="12"/>
        <v>0</v>
      </c>
    </row>
    <row r="236" spans="1:11" x14ac:dyDescent="0.2">
      <c r="A236" s="3"/>
      <c r="B236" s="9">
        <f>Tableau33[[#This Row],[Colonne1]]</f>
        <v>29007</v>
      </c>
      <c r="C236" s="57" t="str">
        <f>Tableau33[[#This Row],[Colonne2]]</f>
        <v>brosse à dents naturel mi-dure (3 têtes) - Recharge</v>
      </c>
      <c r="D236" s="16">
        <f>Tableau33[[#This Row],[Colonne3]]</f>
        <v>1</v>
      </c>
      <c r="E236" s="16" t="str">
        <f>Tableau33[[#This Row],[Colonne4]]</f>
        <v>Pièce</v>
      </c>
      <c r="F236" s="16">
        <f>Tableau33[[#This Row],[Colonne5]]</f>
        <v>6</v>
      </c>
      <c r="G236" s="37"/>
      <c r="H236" s="17">
        <f>Tableau33[[#This Row],[Colonne7]]</f>
        <v>1.7</v>
      </c>
      <c r="I236" s="16">
        <f>Tableau33[[#This Row],[Colonne8]]</f>
        <v>20</v>
      </c>
      <c r="J236" s="17">
        <f>Tableau33[[#This Row],[Colonne9]]</f>
        <v>2.04</v>
      </c>
      <c r="K236" s="30">
        <f t="shared" si="12"/>
        <v>0</v>
      </c>
    </row>
    <row r="237" spans="1:11" x14ac:dyDescent="0.2">
      <c r="A237" s="3"/>
      <c r="B237" s="9">
        <f>Tableau33[[#This Row],[Colonne1]]</f>
        <v>29002</v>
      </c>
      <c r="C237" s="57" t="str">
        <f>Tableau33[[#This Row],[Colonne2]]</f>
        <v>brosse à dents naturel souple</v>
      </c>
      <c r="D237" s="16">
        <f>Tableau33[[#This Row],[Colonne3]]</f>
        <v>1</v>
      </c>
      <c r="E237" s="16" t="str">
        <f>Tableau33[[#This Row],[Colonne4]]</f>
        <v>Pièce</v>
      </c>
      <c r="F237" s="16">
        <f>Tableau33[[#This Row],[Colonne5]]</f>
        <v>6</v>
      </c>
      <c r="G237" s="37"/>
      <c r="H237" s="17">
        <f>Tableau33[[#This Row],[Colonne7]]</f>
        <v>1.21</v>
      </c>
      <c r="I237" s="16">
        <f>Tableau33[[#This Row],[Colonne8]]</f>
        <v>20</v>
      </c>
      <c r="J237" s="17">
        <f>Tableau33[[#This Row],[Colonne9]]</f>
        <v>1.45</v>
      </c>
      <c r="K237" s="30">
        <f t="shared" si="12"/>
        <v>0</v>
      </c>
    </row>
    <row r="238" spans="1:11" x14ac:dyDescent="0.2">
      <c r="A238" s="3"/>
      <c r="B238" s="9">
        <f>Tableau33[[#This Row],[Colonne1]]</f>
        <v>29008</v>
      </c>
      <c r="C238" s="57" t="str">
        <f>Tableau33[[#This Row],[Colonne2]]</f>
        <v>brosse à dents naturel souple (3 têtes) - Recharge</v>
      </c>
      <c r="D238" s="16">
        <f>Tableau33[[#This Row],[Colonne3]]</f>
        <v>1</v>
      </c>
      <c r="E238" s="16" t="str">
        <f>Tableau33[[#This Row],[Colonne4]]</f>
        <v>Pièce</v>
      </c>
      <c r="F238" s="16">
        <f>Tableau33[[#This Row],[Colonne5]]</f>
        <v>6</v>
      </c>
      <c r="G238" s="37"/>
      <c r="H238" s="17">
        <f>Tableau33[[#This Row],[Colonne7]]</f>
        <v>1.7</v>
      </c>
      <c r="I238" s="16">
        <f>Tableau33[[#This Row],[Colonne8]]</f>
        <v>20</v>
      </c>
      <c r="J238" s="17">
        <f>Tableau33[[#This Row],[Colonne9]]</f>
        <v>2.04</v>
      </c>
      <c r="K238" s="30">
        <f t="shared" si="12"/>
        <v>0</v>
      </c>
    </row>
    <row r="239" spans="1:11" x14ac:dyDescent="0.2">
      <c r="A239" s="3"/>
      <c r="B239" s="9">
        <f>Tableau33[[#This Row],[Colonne1]]</f>
        <v>31335</v>
      </c>
      <c r="C239" s="57" t="str">
        <f>Tableau33[[#This Row],[Colonne2]]</f>
        <v>brosse à dents nylon médium-soft junior</v>
      </c>
      <c r="D239" s="16">
        <f>Tableau33[[#This Row],[Colonne3]]</f>
        <v>1</v>
      </c>
      <c r="E239" s="16" t="str">
        <f>Tableau33[[#This Row],[Colonne4]]</f>
        <v>Pièce</v>
      </c>
      <c r="F239" s="16">
        <f>Tableau33[[#This Row],[Colonne5]]</f>
        <v>6</v>
      </c>
      <c r="G239" s="37"/>
      <c r="H239" s="17">
        <f>Tableau33[[#This Row],[Colonne7]]</f>
        <v>1.04</v>
      </c>
      <c r="I239" s="16">
        <f>Tableau33[[#This Row],[Colonne8]]</f>
        <v>20</v>
      </c>
      <c r="J239" s="17">
        <f>Tableau33[[#This Row],[Colonne9]]</f>
        <v>1.25</v>
      </c>
      <c r="K239" s="30">
        <f t="shared" si="12"/>
        <v>0</v>
      </c>
    </row>
    <row r="240" spans="1:11" x14ac:dyDescent="0.2">
      <c r="A240" s="3"/>
      <c r="B240" s="9">
        <f>Tableau33[[#This Row],[Colonne1]]</f>
        <v>31449</v>
      </c>
      <c r="C240" s="57" t="str">
        <f>Tableau33[[#This Row],[Colonne2]]</f>
        <v>brosse à dents nylon médium-soft junior - Recharge</v>
      </c>
      <c r="D240" s="16">
        <f>Tableau33[[#This Row],[Colonne3]]</f>
        <v>1</v>
      </c>
      <c r="E240" s="16" t="str">
        <f>Tableau33[[#This Row],[Colonne4]]</f>
        <v>Pièce</v>
      </c>
      <c r="F240" s="16">
        <f>Tableau33[[#This Row],[Colonne5]]</f>
        <v>6</v>
      </c>
      <c r="G240" s="37"/>
      <c r="H240" s="17">
        <f>Tableau33[[#This Row],[Colonne7]]</f>
        <v>1.42</v>
      </c>
      <c r="I240" s="16">
        <f>Tableau33[[#This Row],[Colonne8]]</f>
        <v>20</v>
      </c>
      <c r="J240" s="17">
        <f>Tableau33[[#This Row],[Colonne9]]</f>
        <v>1.7</v>
      </c>
      <c r="K240" s="30">
        <f t="shared" si="12"/>
        <v>0</v>
      </c>
    </row>
    <row r="241" spans="1:11" x14ac:dyDescent="0.2">
      <c r="A241" s="3"/>
      <c r="B241" s="9">
        <f>Tableau33[[#This Row],[Colonne1]]</f>
        <v>29003</v>
      </c>
      <c r="C241" s="57" t="str">
        <f>Tableau33[[#This Row],[Colonne2]]</f>
        <v>brosse à dents nylon mi-dure</v>
      </c>
      <c r="D241" s="16">
        <f>Tableau33[[#This Row],[Colonne3]]</f>
        <v>1</v>
      </c>
      <c r="E241" s="16" t="str">
        <f>Tableau33[[#This Row],[Colonne4]]</f>
        <v>Pièce</v>
      </c>
      <c r="F241" s="16">
        <f>Tableau33[[#This Row],[Colonne5]]</f>
        <v>6</v>
      </c>
      <c r="G241" s="37"/>
      <c r="H241" s="17">
        <f>Tableau33[[#This Row],[Colonne7]]</f>
        <v>1.17</v>
      </c>
      <c r="I241" s="16">
        <f>Tableau33[[#This Row],[Colonne8]]</f>
        <v>20</v>
      </c>
      <c r="J241" s="17">
        <f>Tableau33[[#This Row],[Colonne9]]</f>
        <v>1.4</v>
      </c>
      <c r="K241" s="30">
        <f t="shared" si="12"/>
        <v>0</v>
      </c>
    </row>
    <row r="242" spans="1:11" x14ac:dyDescent="0.2">
      <c r="A242" s="3"/>
      <c r="B242" s="9">
        <f>Tableau33[[#This Row],[Colonne1]]</f>
        <v>29009</v>
      </c>
      <c r="C242" s="57" t="str">
        <f>Tableau33[[#This Row],[Colonne2]]</f>
        <v>brosse à dents nylon mi-dure - Recharge</v>
      </c>
      <c r="D242" s="16">
        <f>Tableau33[[#This Row],[Colonne3]]</f>
        <v>1</v>
      </c>
      <c r="E242" s="16" t="str">
        <f>Tableau33[[#This Row],[Colonne4]]</f>
        <v>Pièce</v>
      </c>
      <c r="F242" s="16">
        <f>Tableau33[[#This Row],[Colonne5]]</f>
        <v>6</v>
      </c>
      <c r="G242" s="37"/>
      <c r="H242" s="17">
        <f>Tableau33[[#This Row],[Colonne7]]</f>
        <v>1.5</v>
      </c>
      <c r="I242" s="16">
        <f>Tableau33[[#This Row],[Colonne8]]</f>
        <v>20</v>
      </c>
      <c r="J242" s="17">
        <f>Tableau33[[#This Row],[Colonne9]]</f>
        <v>1.8</v>
      </c>
      <c r="K242" s="30">
        <f t="shared" si="12"/>
        <v>0</v>
      </c>
    </row>
    <row r="243" spans="1:11" x14ac:dyDescent="0.2">
      <c r="A243" s="3"/>
      <c r="B243" s="9">
        <f>Tableau33[[#This Row],[Colonne1]]</f>
        <v>29005</v>
      </c>
      <c r="C243" s="57" t="str">
        <f>Tableau33[[#This Row],[Colonne2]]</f>
        <v>brosse à dents nylon souple</v>
      </c>
      <c r="D243" s="16">
        <f>Tableau33[[#This Row],[Colonne3]]</f>
        <v>1</v>
      </c>
      <c r="E243" s="16" t="str">
        <f>Tableau33[[#This Row],[Colonne4]]</f>
        <v>Pièce</v>
      </c>
      <c r="F243" s="16">
        <f>Tableau33[[#This Row],[Colonne5]]</f>
        <v>6</v>
      </c>
      <c r="G243" s="37"/>
      <c r="H243" s="17">
        <f>Tableau33[[#This Row],[Colonne7]]</f>
        <v>1.17</v>
      </c>
      <c r="I243" s="16">
        <f>Tableau33[[#This Row],[Colonne8]]</f>
        <v>20</v>
      </c>
      <c r="J243" s="17">
        <f>Tableau33[[#This Row],[Colonne9]]</f>
        <v>1.4</v>
      </c>
      <c r="K243" s="30">
        <f t="shared" si="12"/>
        <v>0</v>
      </c>
    </row>
    <row r="244" spans="1:11" x14ac:dyDescent="0.2">
      <c r="A244" s="3"/>
      <c r="B244" s="9">
        <f>Tableau33[[#This Row],[Colonne1]]</f>
        <v>29010</v>
      </c>
      <c r="C244" s="57" t="str">
        <f>Tableau33[[#This Row],[Colonne2]]</f>
        <v>brosse à dents nylon souple - Recharge</v>
      </c>
      <c r="D244" s="16">
        <f>Tableau33[[#This Row],[Colonne3]]</f>
        <v>1</v>
      </c>
      <c r="E244" s="16" t="str">
        <f>Tableau33[[#This Row],[Colonne4]]</f>
        <v>Pièce</v>
      </c>
      <c r="F244" s="16">
        <f>Tableau33[[#This Row],[Colonne5]]</f>
        <v>6</v>
      </c>
      <c r="G244" s="37"/>
      <c r="H244" s="17">
        <f>Tableau33[[#This Row],[Colonne7]]</f>
        <v>1.5</v>
      </c>
      <c r="I244" s="16">
        <f>Tableau33[[#This Row],[Colonne8]]</f>
        <v>20</v>
      </c>
      <c r="J244" s="17">
        <f>Tableau33[[#This Row],[Colonne9]]</f>
        <v>1.8</v>
      </c>
      <c r="K244" s="30">
        <f t="shared" si="12"/>
        <v>0</v>
      </c>
    </row>
    <row r="245" spans="1:11" x14ac:dyDescent="0.2">
      <c r="A245" s="3"/>
      <c r="B245" s="4"/>
      <c r="C245" s="56"/>
      <c r="D245" s="25">
        <f>Tableau33[[#This Row],[Colonne3]]</f>
        <v>0</v>
      </c>
      <c r="G245" s="39"/>
      <c r="H245" s="26"/>
      <c r="J245" s="27" t="s">
        <v>13</v>
      </c>
      <c r="K245" s="26">
        <f>SUM(K226:K243)</f>
        <v>0</v>
      </c>
    </row>
    <row r="246" spans="1:11" x14ac:dyDescent="0.2">
      <c r="A246" s="3"/>
      <c r="B246" s="23" t="s">
        <v>222</v>
      </c>
      <c r="C246" s="56"/>
      <c r="D246" s="25">
        <f>Tableau33[[#This Row],[Colonne3]]</f>
        <v>0</v>
      </c>
      <c r="G246" s="39"/>
      <c r="H246" s="26"/>
      <c r="J246" s="26"/>
      <c r="K246" s="26"/>
    </row>
    <row r="247" spans="1:11" x14ac:dyDescent="0.2">
      <c r="A247" s="3"/>
      <c r="B247" s="9">
        <f>Tableau33[[#This Row],[Colonne1]]</f>
        <v>30094</v>
      </c>
      <c r="C247" s="57" t="str">
        <f>Tableau33[[#This Row],[Colonne2]]</f>
        <v>Rouleaux papier toilette éco naturel</v>
      </c>
      <c r="D247" s="16">
        <f>Tableau33[[#This Row],[Colonne3]]</f>
        <v>12</v>
      </c>
      <c r="E247" s="16" t="str">
        <f>Tableau33[[#This Row],[Colonne4]]</f>
        <v>Roul.</v>
      </c>
      <c r="F247" s="16">
        <f>Tableau33[[#This Row],[Colonne5]]</f>
        <v>8</v>
      </c>
      <c r="G247" s="37"/>
      <c r="H247" s="17">
        <f>Tableau33[[#This Row],[Colonne7]]</f>
        <v>2.17</v>
      </c>
      <c r="I247" s="16">
        <f>Tableau33[[#This Row],[Colonne8]]</f>
        <v>20</v>
      </c>
      <c r="J247" s="17">
        <f>Tableau33[[#This Row],[Colonne9]]</f>
        <v>2.6</v>
      </c>
      <c r="K247" s="30">
        <f>G247*J247</f>
        <v>0</v>
      </c>
    </row>
    <row r="248" spans="1:11" x14ac:dyDescent="0.2">
      <c r="A248" s="3"/>
      <c r="B248" s="9">
        <f>Tableau33[[#This Row],[Colonne1]]</f>
        <v>28483</v>
      </c>
      <c r="C248" s="57" t="str">
        <f>Tableau33[[#This Row],[Colonne2]]</f>
        <v>rouleaux papier essuie-tout</v>
      </c>
      <c r="D248" s="16">
        <f>Tableau33[[#This Row],[Colonne3]]</f>
        <v>2</v>
      </c>
      <c r="E248" s="16" t="str">
        <f>Tableau33[[#This Row],[Colonne4]]</f>
        <v>Roul.</v>
      </c>
      <c r="F248" s="16">
        <f>Tableau33[[#This Row],[Colonne5]]</f>
        <v>12</v>
      </c>
      <c r="G248" s="37"/>
      <c r="H248" s="17">
        <f>Tableau33[[#This Row],[Colonne7]]</f>
        <v>0.72</v>
      </c>
      <c r="I248" s="16">
        <f>Tableau33[[#This Row],[Colonne8]]</f>
        <v>20</v>
      </c>
      <c r="J248" s="17">
        <f>Tableau33[[#This Row],[Colonne9]]</f>
        <v>0.86</v>
      </c>
      <c r="K248" s="30">
        <f>G248*J248</f>
        <v>0</v>
      </c>
    </row>
    <row r="249" spans="1:11" x14ac:dyDescent="0.2">
      <c r="A249" s="3"/>
      <c r="B249" s="4"/>
      <c r="C249" s="56"/>
      <c r="D249" s="25">
        <f>Tableau33[[#This Row],[Colonne3]]</f>
        <v>0</v>
      </c>
      <c r="G249" s="39"/>
      <c r="H249" s="26"/>
      <c r="J249" s="27" t="s">
        <v>13</v>
      </c>
      <c r="K249" s="26">
        <f>SUM(K247:K248)</f>
        <v>0</v>
      </c>
    </row>
    <row r="250" spans="1:11" x14ac:dyDescent="0.2">
      <c r="A250" s="3"/>
      <c r="B250" s="23" t="s">
        <v>226</v>
      </c>
      <c r="C250" s="56"/>
      <c r="D250" s="25">
        <f>Tableau33[[#This Row],[Colonne3]]</f>
        <v>0</v>
      </c>
      <c r="G250" s="39"/>
      <c r="H250" s="26"/>
      <c r="J250" s="26"/>
      <c r="K250" s="26"/>
    </row>
    <row r="251" spans="1:11" x14ac:dyDescent="0.2">
      <c r="A251" s="3"/>
      <c r="B251" s="9">
        <f>Tableau33[[#This Row],[Colonne1]]</f>
        <v>33254</v>
      </c>
      <c r="C251" s="57" t="str">
        <f>Tableau33[[#This Row],[Colonne2]]</f>
        <v>Lessive liquide délicate</v>
      </c>
      <c r="D251" s="16">
        <f>Tableau33[[#This Row],[Colonne3]]</f>
        <v>5</v>
      </c>
      <c r="E251" s="16" t="str">
        <f>Tableau33[[#This Row],[Colonne4]]</f>
        <v>l</v>
      </c>
      <c r="F251" s="16">
        <f>Tableau33[[#This Row],[Colonne5]]</f>
        <v>4</v>
      </c>
      <c r="G251" s="37"/>
      <c r="H251" s="17">
        <f>Tableau33[[#This Row],[Colonne7]]</f>
        <v>14.86</v>
      </c>
      <c r="I251" s="16">
        <f>Tableau33[[#This Row],[Colonne8]]</f>
        <v>20</v>
      </c>
      <c r="J251" s="17">
        <f>Tableau33[[#This Row],[Colonne9]]</f>
        <v>17.829999999999998</v>
      </c>
      <c r="K251" s="30">
        <f t="shared" ref="K251:K263" si="13">G251*J251</f>
        <v>0</v>
      </c>
    </row>
    <row r="252" spans="1:11" x14ac:dyDescent="0.2">
      <c r="A252" s="3"/>
      <c r="B252" s="9">
        <f>Tableau33[[#This Row],[Colonne1]]</f>
        <v>31272</v>
      </c>
      <c r="C252" s="57" t="str">
        <f>Tableau33[[#This Row],[Colonne2]]</f>
        <v>Lessive poudre universelle</v>
      </c>
      <c r="D252" s="16">
        <f>Tableau33[[#This Row],[Colonne3]]</f>
        <v>3</v>
      </c>
      <c r="E252" s="16" t="str">
        <f>Tableau33[[#This Row],[Colonne4]]</f>
        <v>kg</v>
      </c>
      <c r="F252" s="16">
        <f>Tableau33[[#This Row],[Colonne5]]</f>
        <v>3</v>
      </c>
      <c r="G252" s="37"/>
      <c r="H252" s="17">
        <f>Tableau33[[#This Row],[Colonne7]]</f>
        <v>15.78</v>
      </c>
      <c r="I252" s="16">
        <f>Tableau33[[#This Row],[Colonne8]]</f>
        <v>20</v>
      </c>
      <c r="J252" s="17">
        <f>Tableau33[[#This Row],[Colonne9]]</f>
        <v>18.940000000000001</v>
      </c>
      <c r="K252" s="30">
        <f t="shared" si="13"/>
        <v>0</v>
      </c>
    </row>
    <row r="253" spans="1:11" x14ac:dyDescent="0.2">
      <c r="A253" s="3"/>
      <c r="B253" s="9">
        <f>Tableau33[[#This Row],[Colonne1]]</f>
        <v>33256</v>
      </c>
      <c r="C253" s="57" t="str">
        <f>Tableau33[[#This Row],[Colonne2]]</f>
        <v>Lessive liquide</v>
      </c>
      <c r="D253" s="16">
        <f>Tableau33[[#This Row],[Colonne3]]</f>
        <v>5</v>
      </c>
      <c r="E253" s="16" t="str">
        <f>Tableau33[[#This Row],[Colonne4]]</f>
        <v>l</v>
      </c>
      <c r="F253" s="16">
        <f>Tableau33[[#This Row],[Colonne5]]</f>
        <v>4</v>
      </c>
      <c r="G253" s="37"/>
      <c r="H253" s="17">
        <f>Tableau33[[#This Row],[Colonne7]]</f>
        <v>15.89</v>
      </c>
      <c r="I253" s="16">
        <f>Tableau33[[#This Row],[Colonne8]]</f>
        <v>20</v>
      </c>
      <c r="J253" s="17">
        <f>Tableau33[[#This Row],[Colonne9]]</f>
        <v>19.07</v>
      </c>
      <c r="K253" s="30">
        <f t="shared" si="13"/>
        <v>0</v>
      </c>
    </row>
    <row r="254" spans="1:11" x14ac:dyDescent="0.2">
      <c r="A254" s="3"/>
      <c r="B254" s="9">
        <f>Tableau33[[#This Row],[Colonne1]]</f>
        <v>20078</v>
      </c>
      <c r="C254" s="57" t="str">
        <f>Tableau33[[#This Row],[Colonne2]]</f>
        <v>Lessive poudre comp'active</v>
      </c>
      <c r="D254" s="16">
        <f>Tableau33[[#This Row],[Colonne3]]</f>
        <v>4</v>
      </c>
      <c r="E254" s="16" t="str">
        <f>Tableau33[[#This Row],[Colonne4]]</f>
        <v>kg</v>
      </c>
      <c r="F254" s="16">
        <f>Tableau33[[#This Row],[Colonne5]]</f>
        <v>4</v>
      </c>
      <c r="G254" s="37"/>
      <c r="H254" s="17">
        <f>Tableau33[[#This Row],[Colonne7]]</f>
        <v>15.97</v>
      </c>
      <c r="I254" s="16">
        <f>Tableau33[[#This Row],[Colonne8]]</f>
        <v>20</v>
      </c>
      <c r="J254" s="17">
        <f>Tableau33[[#This Row],[Colonne9]]</f>
        <v>19.16</v>
      </c>
      <c r="K254" s="30">
        <f t="shared" si="13"/>
        <v>0</v>
      </c>
    </row>
    <row r="255" spans="1:11" x14ac:dyDescent="0.2">
      <c r="A255" s="3"/>
      <c r="B255" s="9">
        <f>Tableau33[[#This Row],[Colonne1]]</f>
        <v>34501</v>
      </c>
      <c r="C255" s="57" t="str">
        <f>Tableau33[[#This Row],[Colonne2]]</f>
        <v>Blanchissant oxygéné</v>
      </c>
      <c r="D255" s="16">
        <f>Tableau33[[#This Row],[Colonne3]]</f>
        <v>400</v>
      </c>
      <c r="E255" s="16" t="str">
        <f>Tableau33[[#This Row],[Colonne4]]</f>
        <v>g</v>
      </c>
      <c r="F255" s="16">
        <f>Tableau33[[#This Row],[Colonne5]]</f>
        <v>6</v>
      </c>
      <c r="G255" s="37"/>
      <c r="H255" s="17">
        <f>Tableau33[[#This Row],[Colonne7]]</f>
        <v>2.19</v>
      </c>
      <c r="I255" s="16">
        <f>Tableau33[[#This Row],[Colonne8]]</f>
        <v>20</v>
      </c>
      <c r="J255" s="17">
        <f>Tableau33[[#This Row],[Colonne9]]</f>
        <v>2.63</v>
      </c>
      <c r="K255" s="30">
        <f t="shared" si="13"/>
        <v>0</v>
      </c>
    </row>
    <row r="256" spans="1:11" x14ac:dyDescent="0.2">
      <c r="A256" s="3"/>
      <c r="B256" s="9">
        <f>Tableau33[[#This Row],[Colonne1]]</f>
        <v>33243</v>
      </c>
      <c r="C256" s="57" t="str">
        <f>Tableau33[[#This Row],[Colonne2]]</f>
        <v>Liquide vaisselle citron</v>
      </c>
      <c r="D256" s="16">
        <f>Tableau33[[#This Row],[Colonne3]]</f>
        <v>5</v>
      </c>
      <c r="E256" s="16" t="str">
        <f>Tableau33[[#This Row],[Colonne4]]</f>
        <v>l</v>
      </c>
      <c r="F256" s="16">
        <f>Tableau33[[#This Row],[Colonne5]]</f>
        <v>4</v>
      </c>
      <c r="G256" s="37"/>
      <c r="H256" s="17">
        <f>Tableau33[[#This Row],[Colonne7]]</f>
        <v>10.72</v>
      </c>
      <c r="I256" s="16">
        <f>Tableau33[[#This Row],[Colonne8]]</f>
        <v>20</v>
      </c>
      <c r="J256" s="17">
        <f>Tableau33[[#This Row],[Colonne9]]</f>
        <v>12.86</v>
      </c>
      <c r="K256" s="30">
        <f t="shared" si="13"/>
        <v>0</v>
      </c>
    </row>
    <row r="257" spans="1:11" x14ac:dyDescent="0.2">
      <c r="A257" s="3"/>
      <c r="B257" s="9">
        <f>Tableau33[[#This Row],[Colonne1]]</f>
        <v>33209</v>
      </c>
      <c r="C257" s="57" t="str">
        <f>Tableau33[[#This Row],[Colonne2]]</f>
        <v>Liquide vaisselle citron- aloé véra recharge</v>
      </c>
      <c r="D257" s="16">
        <f>Tableau33[[#This Row],[Colonne3]]</f>
        <v>15</v>
      </c>
      <c r="E257" s="16" t="str">
        <f>Tableau33[[#This Row],[Colonne4]]</f>
        <v>l</v>
      </c>
      <c r="F257" s="16">
        <f>Tableau33[[#This Row],[Colonne5]]</f>
        <v>1</v>
      </c>
      <c r="G257" s="37"/>
      <c r="H257" s="17">
        <f>Tableau33[[#This Row],[Colonne7]]</f>
        <v>29.85</v>
      </c>
      <c r="I257" s="16">
        <f>Tableau33[[#This Row],[Colonne8]]</f>
        <v>20</v>
      </c>
      <c r="J257" s="17">
        <f>Tableau33[[#This Row],[Colonne9]]</f>
        <v>35.82</v>
      </c>
      <c r="K257" s="30">
        <f t="shared" si="13"/>
        <v>0</v>
      </c>
    </row>
    <row r="258" spans="1:11" x14ac:dyDescent="0.2">
      <c r="A258" s="3"/>
      <c r="B258" s="9">
        <f>Tableau33[[#This Row],[Colonne1]]</f>
        <v>31521</v>
      </c>
      <c r="C258" s="57" t="str">
        <f>Tableau33[[#This Row],[Colonne2]]</f>
        <v>Robinet pour liquide vaisselle 15L</v>
      </c>
      <c r="D258" s="16">
        <f>Tableau33[[#This Row],[Colonne3]]</f>
        <v>1</v>
      </c>
      <c r="E258" s="16" t="str">
        <f>Tableau33[[#This Row],[Colonne4]]</f>
        <v>pièce</v>
      </c>
      <c r="F258" s="16">
        <f>Tableau33[[#This Row],[Colonne5]]</f>
        <v>1</v>
      </c>
      <c r="G258" s="37"/>
      <c r="H258" s="17">
        <f>Tableau33[[#This Row],[Colonne7]]</f>
        <v>0</v>
      </c>
      <c r="I258" s="16">
        <f>Tableau33[[#This Row],[Colonne8]]</f>
        <v>20</v>
      </c>
      <c r="J258" s="17">
        <f>Tableau33[[#This Row],[Colonne9]]</f>
        <v>0</v>
      </c>
      <c r="K258" s="30">
        <f t="shared" si="13"/>
        <v>0</v>
      </c>
    </row>
    <row r="259" spans="1:11" x14ac:dyDescent="0.2">
      <c r="A259" s="3"/>
      <c r="B259" s="9">
        <f>Tableau33[[#This Row],[Colonne1]]</f>
        <v>32313</v>
      </c>
      <c r="C259" s="57" t="str">
        <f>Tableau33[[#This Row],[Colonne2]]</f>
        <v>Sacs poubelles 30 L ( liens coulissants)</v>
      </c>
      <c r="D259" s="16">
        <f>Tableau33[[#This Row],[Colonne3]]</f>
        <v>15</v>
      </c>
      <c r="E259" s="16" t="str">
        <f>Tableau33[[#This Row],[Colonne4]]</f>
        <v>sacs</v>
      </c>
      <c r="F259" s="16">
        <f>Tableau33[[#This Row],[Colonne5]]</f>
        <v>16</v>
      </c>
      <c r="G259" s="37"/>
      <c r="H259" s="17">
        <f>Tableau33[[#This Row],[Colonne7]]</f>
        <v>4.1900000000000004</v>
      </c>
      <c r="I259" s="16">
        <f>Tableau33[[#This Row],[Colonne8]]</f>
        <v>20</v>
      </c>
      <c r="J259" s="17">
        <f>Tableau33[[#This Row],[Colonne9]]</f>
        <v>5.03</v>
      </c>
      <c r="K259" s="30">
        <f t="shared" si="13"/>
        <v>0</v>
      </c>
    </row>
    <row r="260" spans="1:11" x14ac:dyDescent="0.2">
      <c r="A260" s="3"/>
      <c r="B260" s="9">
        <f>Tableau33[[#This Row],[Colonne1]]</f>
        <v>27422</v>
      </c>
      <c r="C260" s="57" t="str">
        <f>Tableau33[[#This Row],[Colonne2]]</f>
        <v>Bicarbonate de soude (code mini)</v>
      </c>
      <c r="D260" s="16">
        <f>Tableau33[[#This Row],[Colonne3]]</f>
        <v>1</v>
      </c>
      <c r="E260" s="16" t="str">
        <f>Tableau33[[#This Row],[Colonne4]]</f>
        <v>kg</v>
      </c>
      <c r="F260" s="16">
        <f>Tableau33[[#This Row],[Colonne5]]</f>
        <v>3</v>
      </c>
      <c r="G260" s="37"/>
      <c r="H260" s="17">
        <f>Tableau33[[#This Row],[Colonne7]]</f>
        <v>6.27</v>
      </c>
      <c r="I260" s="16">
        <f>Tableau33[[#This Row],[Colonne8]]</f>
        <v>20</v>
      </c>
      <c r="J260" s="17">
        <f>Tableau33[[#This Row],[Colonne9]]</f>
        <v>7.52</v>
      </c>
      <c r="K260" s="30">
        <f t="shared" si="13"/>
        <v>0</v>
      </c>
    </row>
    <row r="261" spans="1:11" x14ac:dyDescent="0.2">
      <c r="A261" s="3"/>
      <c r="B261" s="9">
        <f>Tableau33[[#This Row],[Colonne1]]</f>
        <v>27422</v>
      </c>
      <c r="C261" s="57" t="str">
        <f>Tableau33[[#This Row],[Colonne2]]</f>
        <v>Bicarbonate de soude</v>
      </c>
      <c r="D261" s="16">
        <f>Tableau33[[#This Row],[Colonne3]]</f>
        <v>1</v>
      </c>
      <c r="E261" s="16" t="str">
        <f>Tableau33[[#This Row],[Colonne4]]</f>
        <v>kg</v>
      </c>
      <c r="F261" s="16">
        <f>Tableau33[[#This Row],[Colonne5]]</f>
        <v>24</v>
      </c>
      <c r="G261" s="37"/>
      <c r="H261" s="17">
        <f>Tableau33[[#This Row],[Colonne7]]</f>
        <v>5.7</v>
      </c>
      <c r="I261" s="16">
        <f>Tableau33[[#This Row],[Colonne8]]</f>
        <v>20</v>
      </c>
      <c r="J261" s="17">
        <f>Tableau33[[#This Row],[Colonne9]]</f>
        <v>6.84</v>
      </c>
      <c r="K261" s="30">
        <f t="shared" si="13"/>
        <v>0</v>
      </c>
    </row>
    <row r="262" spans="1:11" x14ac:dyDescent="0.2">
      <c r="A262" s="3"/>
      <c r="B262" s="9">
        <f>Tableau33[[#This Row],[Colonne1]]</f>
        <v>31245</v>
      </c>
      <c r="C262" s="57" t="str">
        <f>Tableau33[[#This Row],[Colonne2]]</f>
        <v>Vinaigre d'alcool blanc</v>
      </c>
      <c r="D262" s="16">
        <f>Tableau33[[#This Row],[Colonne3]]</f>
        <v>1</v>
      </c>
      <c r="E262" s="16" t="str">
        <f>Tableau33[[#This Row],[Colonne4]]</f>
        <v>l</v>
      </c>
      <c r="F262" s="16">
        <f>Tableau33[[#This Row],[Colonne5]]</f>
        <v>12</v>
      </c>
      <c r="G262" s="37"/>
      <c r="H262" s="17">
        <f>Tableau33[[#This Row],[Colonne7]]</f>
        <v>1.27</v>
      </c>
      <c r="I262" s="16">
        <f>Tableau33[[#This Row],[Colonne8]]</f>
        <v>20</v>
      </c>
      <c r="J262" s="17">
        <f>Tableau33[[#This Row],[Colonne9]]</f>
        <v>1.52</v>
      </c>
      <c r="K262" s="30">
        <f t="shared" si="13"/>
        <v>0</v>
      </c>
    </row>
    <row r="263" spans="1:11" x14ac:dyDescent="0.2">
      <c r="A263" s="3"/>
      <c r="B263" s="9">
        <f>Tableau33[[#This Row],[Colonne1]]</f>
        <v>33247</v>
      </c>
      <c r="C263" s="57" t="str">
        <f>Tableau33[[#This Row],[Colonne2]]</f>
        <v>Tablettes lave vaisselle (70 unités)</v>
      </c>
      <c r="D263" s="16">
        <f>Tableau33[[#This Row],[Colonne3]]</f>
        <v>1.4</v>
      </c>
      <c r="E263" s="16" t="str">
        <f>Tableau33[[#This Row],[Colonne4]]</f>
        <v>kg</v>
      </c>
      <c r="F263" s="16">
        <f>Tableau33[[#This Row],[Colonne5]]</f>
        <v>5</v>
      </c>
      <c r="G263" s="37"/>
      <c r="H263" s="17">
        <f>Tableau33[[#This Row],[Colonne7]]</f>
        <v>9.4499999999999993</v>
      </c>
      <c r="I263" s="16">
        <f>Tableau33[[#This Row],[Colonne8]]</f>
        <v>20</v>
      </c>
      <c r="J263" s="17">
        <f>Tableau33[[#This Row],[Colonne9]]</f>
        <v>11.34</v>
      </c>
      <c r="K263" s="30">
        <f t="shared" si="13"/>
        <v>0</v>
      </c>
    </row>
    <row r="264" spans="1:11" x14ac:dyDescent="0.2">
      <c r="A264" s="3"/>
      <c r="B264" s="4"/>
      <c r="C264" s="56"/>
      <c r="D264" s="25">
        <f>Tableau33[[#This Row],[Colonne3]]</f>
        <v>0</v>
      </c>
      <c r="G264" s="39"/>
      <c r="H264" s="26"/>
      <c r="J264" s="27" t="s">
        <v>13</v>
      </c>
      <c r="K264" s="26">
        <f>SUM(K251:K263)</f>
        <v>0</v>
      </c>
    </row>
    <row r="265" spans="1:11" x14ac:dyDescent="0.2">
      <c r="A265" s="3"/>
      <c r="B265" s="23" t="s">
        <v>243</v>
      </c>
      <c r="C265" s="56"/>
      <c r="D265" s="25">
        <f>Tableau33[[#This Row],[Colonne3]]</f>
        <v>0</v>
      </c>
      <c r="G265" s="39"/>
      <c r="H265" s="26"/>
      <c r="J265" s="26"/>
      <c r="K265" s="26"/>
    </row>
    <row r="266" spans="1:11" x14ac:dyDescent="0.2">
      <c r="A266" s="3"/>
      <c r="B266" s="9">
        <f>Tableau33[[#This Row],[Colonne1]]</f>
        <v>1</v>
      </c>
      <c r="C266" s="57" t="str">
        <f>Tableau33[[#This Row],[Colonne2]]</f>
        <v>Campanelle</v>
      </c>
      <c r="D266" s="16">
        <f>Tableau33[[#This Row],[Colonne3]]</f>
        <v>5</v>
      </c>
      <c r="E266" s="16" t="str">
        <f>Tableau33[[#This Row],[Colonne4]]</f>
        <v>kg</v>
      </c>
      <c r="F266" s="16">
        <f>Tableau33[[#This Row],[Colonne5]]</f>
        <v>1</v>
      </c>
      <c r="G266" s="37"/>
      <c r="H266" s="17">
        <f>Tableau33[[#This Row],[Colonne7]]</f>
        <v>0</v>
      </c>
      <c r="I266" s="16">
        <f>Tableau33[[#This Row],[Colonne8]]</f>
        <v>0</v>
      </c>
      <c r="J266" s="17">
        <f>Tableau33[[#This Row],[Colonne9]]</f>
        <v>24</v>
      </c>
      <c r="K266" s="30">
        <f>G266*J266</f>
        <v>0</v>
      </c>
    </row>
    <row r="267" spans="1:11" x14ac:dyDescent="0.2">
      <c r="A267" s="3"/>
      <c r="B267" s="9">
        <f>Tableau33[[#This Row],[Colonne1]]</f>
        <v>2</v>
      </c>
      <c r="C267" s="57" t="str">
        <f>Tableau33[[#This Row],[Colonne2]]</f>
        <v>Penne rigate</v>
      </c>
      <c r="D267" s="16">
        <f>Tableau33[[#This Row],[Colonne3]]</f>
        <v>5</v>
      </c>
      <c r="E267" s="16" t="str">
        <f>Tableau33[[#This Row],[Colonne4]]</f>
        <v>kg</v>
      </c>
      <c r="F267" s="16">
        <f>Tableau33[[#This Row],[Colonne5]]</f>
        <v>1</v>
      </c>
      <c r="G267" s="37"/>
      <c r="H267" s="17">
        <f>Tableau33[[#This Row],[Colonne7]]</f>
        <v>0</v>
      </c>
      <c r="I267" s="16">
        <f>Tableau33[[#This Row],[Colonne8]]</f>
        <v>0</v>
      </c>
      <c r="J267" s="17">
        <f>Tableau33[[#This Row],[Colonne9]]</f>
        <v>24</v>
      </c>
      <c r="K267" s="30">
        <f>G267*J267</f>
        <v>0</v>
      </c>
    </row>
    <row r="268" spans="1:11" x14ac:dyDescent="0.2">
      <c r="A268" s="3"/>
      <c r="B268" s="9">
        <f>Tableau33[[#This Row],[Colonne1]]</f>
        <v>3</v>
      </c>
      <c r="C268" s="57" t="str">
        <f>Tableau33[[#This Row],[Colonne2]]</f>
        <v>Tortillon</v>
      </c>
      <c r="D268" s="16">
        <f>Tableau33[[#This Row],[Colonne3]]</f>
        <v>5</v>
      </c>
      <c r="E268" s="16" t="str">
        <f>Tableau33[[#This Row],[Colonne4]]</f>
        <v>kg</v>
      </c>
      <c r="F268" s="16">
        <f>Tableau33[[#This Row],[Colonne5]]</f>
        <v>1</v>
      </c>
      <c r="G268" s="37"/>
      <c r="H268" s="17">
        <f>Tableau33[[#This Row],[Colonne7]]</f>
        <v>0</v>
      </c>
      <c r="I268" s="16">
        <f>Tableau33[[#This Row],[Colonne8]]</f>
        <v>0</v>
      </c>
      <c r="J268" s="17">
        <f>Tableau33[[#This Row],[Colonne9]]</f>
        <v>24</v>
      </c>
      <c r="K268" s="30">
        <f>G268*J268</f>
        <v>0</v>
      </c>
    </row>
    <row r="269" spans="1:11" x14ac:dyDescent="0.2">
      <c r="A269" s="3"/>
      <c r="B269" s="9">
        <f>Tableau33[[#This Row],[Colonne1]]</f>
        <v>4</v>
      </c>
      <c r="C269" s="57" t="str">
        <f>Tableau33[[#This Row],[Colonne2]]</f>
        <v>Torchiette</v>
      </c>
      <c r="D269" s="16">
        <f>Tableau33[[#This Row],[Colonne3]]</f>
        <v>5</v>
      </c>
      <c r="E269" s="16" t="str">
        <f>Tableau33[[#This Row],[Colonne4]]</f>
        <v>kg</v>
      </c>
      <c r="F269" s="16">
        <f>Tableau33[[#This Row],[Colonne5]]</f>
        <v>1</v>
      </c>
      <c r="G269" s="37"/>
      <c r="H269" s="17">
        <f>Tableau33[[#This Row],[Colonne7]]</f>
        <v>0</v>
      </c>
      <c r="I269" s="16">
        <f>Tableau33[[#This Row],[Colonne8]]</f>
        <v>0</v>
      </c>
      <c r="J269" s="17">
        <f>Tableau33[[#This Row],[Colonne9]]</f>
        <v>24</v>
      </c>
      <c r="K269" s="30">
        <f>G269*J269</f>
        <v>0</v>
      </c>
    </row>
    <row r="270" spans="1:11" x14ac:dyDescent="0.2">
      <c r="A270" s="3"/>
      <c r="B270" s="9">
        <f>Tableau33[[#This Row],[Colonne1]]</f>
        <v>5</v>
      </c>
      <c r="C270" s="57" t="str">
        <f>Tableau33[[#This Row],[Colonne2]]</f>
        <v>Torchiette la printanière</v>
      </c>
      <c r="D270" s="16">
        <f>Tableau33[[#This Row],[Colonne3]]</f>
        <v>5</v>
      </c>
      <c r="E270" s="16" t="str">
        <f>Tableau33[[#This Row],[Colonne4]]</f>
        <v>kg</v>
      </c>
      <c r="F270" s="16">
        <f>Tableau33[[#This Row],[Colonne5]]</f>
        <v>1</v>
      </c>
      <c r="G270" s="37"/>
      <c r="H270" s="17">
        <f>Tableau33[[#This Row],[Colonne7]]</f>
        <v>0</v>
      </c>
      <c r="I270" s="16">
        <f>Tableau33[[#This Row],[Colonne8]]</f>
        <v>0</v>
      </c>
      <c r="J270" s="17">
        <f>Tableau33[[#This Row],[Colonne9]]</f>
        <v>24</v>
      </c>
      <c r="K270" s="30">
        <f>G270*J270</f>
        <v>0</v>
      </c>
    </row>
    <row r="271" spans="1:11" x14ac:dyDescent="0.2">
      <c r="A271" s="3"/>
      <c r="B271" s="23"/>
      <c r="C271" s="56"/>
      <c r="D271" s="25">
        <f>Tableau33[[#This Row],[Colonne3]]</f>
        <v>0</v>
      </c>
      <c r="G271" s="39"/>
      <c r="H271" s="26"/>
      <c r="J271" s="27" t="s">
        <v>13</v>
      </c>
      <c r="K271" s="26">
        <f>SUM(K266:K270)</f>
        <v>0</v>
      </c>
    </row>
    <row r="272" spans="1:11" x14ac:dyDescent="0.2">
      <c r="A272" s="3"/>
      <c r="B272" s="23" t="s">
        <v>249</v>
      </c>
      <c r="C272" s="56"/>
      <c r="D272" s="25">
        <f>Tableau33[[#This Row],[Colonne3]]</f>
        <v>0</v>
      </c>
      <c r="G272" s="39"/>
      <c r="H272" s="26"/>
      <c r="J272" s="26"/>
      <c r="K272" s="26"/>
    </row>
    <row r="273" spans="1:11" x14ac:dyDescent="0.2">
      <c r="A273" s="3"/>
      <c r="B273" s="9">
        <f>Tableau33[[#This Row],[Colonne1]]</f>
        <v>6</v>
      </c>
      <c r="C273" s="57" t="str">
        <f>Tableau33[[#This Row],[Colonne2]]</f>
        <v>Torchiette printanière tomate/basilic</v>
      </c>
      <c r="D273" s="16">
        <f>Tableau33[[#This Row],[Colonne3]]</f>
        <v>5</v>
      </c>
      <c r="E273" s="16" t="str">
        <f>Tableau33[[#This Row],[Colonne4]]</f>
        <v>kg</v>
      </c>
      <c r="F273" s="16">
        <f>Tableau33[[#This Row],[Colonne5]]</f>
        <v>1</v>
      </c>
      <c r="G273" s="37"/>
      <c r="H273" s="17">
        <f>Tableau33[[#This Row],[Colonne7]]</f>
        <v>0</v>
      </c>
      <c r="I273" s="16">
        <f>Tableau33[[#This Row],[Colonne8]]</f>
        <v>0</v>
      </c>
      <c r="J273" s="17">
        <f>Tableau33[[#This Row],[Colonne9]]</f>
        <v>34</v>
      </c>
      <c r="K273" s="30">
        <f t="shared" ref="K273:K278" si="14">G273*J273</f>
        <v>0</v>
      </c>
    </row>
    <row r="274" spans="1:11" x14ac:dyDescent="0.2">
      <c r="A274" s="3"/>
      <c r="B274" s="9">
        <f>Tableau33[[#This Row],[Colonne1]]</f>
        <v>7</v>
      </c>
      <c r="C274" s="57" t="str">
        <f>Tableau33[[#This Row],[Colonne2]]</f>
        <v>Campanelle ail des ours</v>
      </c>
      <c r="D274" s="16">
        <f>Tableau33[[#This Row],[Colonne3]]</f>
        <v>5</v>
      </c>
      <c r="E274" s="16" t="str">
        <f>Tableau33[[#This Row],[Colonne4]]</f>
        <v>kg</v>
      </c>
      <c r="F274" s="16">
        <f>Tableau33[[#This Row],[Colonne5]]</f>
        <v>1</v>
      </c>
      <c r="G274" s="37"/>
      <c r="H274" s="17">
        <f>Tableau33[[#This Row],[Colonne7]]</f>
        <v>0</v>
      </c>
      <c r="I274" s="16">
        <f>Tableau33[[#This Row],[Colonne8]]</f>
        <v>0</v>
      </c>
      <c r="J274" s="17">
        <f>Tableau33[[#This Row],[Colonne9]]</f>
        <v>34</v>
      </c>
      <c r="K274" s="30">
        <f t="shared" si="14"/>
        <v>0</v>
      </c>
    </row>
    <row r="275" spans="1:11" x14ac:dyDescent="0.2">
      <c r="A275" s="3"/>
      <c r="B275" s="9">
        <f>Tableau33[[#This Row],[Colonne1]]</f>
        <v>8</v>
      </c>
      <c r="C275" s="57" t="str">
        <f>Tableau33[[#This Row],[Colonne2]]</f>
        <v>Tortillon aux lentilles blondes</v>
      </c>
      <c r="D275" s="16">
        <f>Tableau33[[#This Row],[Colonne3]]</f>
        <v>5</v>
      </c>
      <c r="E275" s="16" t="str">
        <f>Tableau33[[#This Row],[Colonne4]]</f>
        <v>kg</v>
      </c>
      <c r="F275" s="16">
        <f>Tableau33[[#This Row],[Colonne5]]</f>
        <v>1</v>
      </c>
      <c r="G275" s="37"/>
      <c r="H275" s="17">
        <f>Tableau33[[#This Row],[Colonne7]]</f>
        <v>0</v>
      </c>
      <c r="I275" s="16">
        <f>Tableau33[[#This Row],[Colonne8]]</f>
        <v>0</v>
      </c>
      <c r="J275" s="17">
        <f>Tableau33[[#This Row],[Colonne9]]</f>
        <v>30</v>
      </c>
      <c r="K275" s="30">
        <f t="shared" si="14"/>
        <v>0</v>
      </c>
    </row>
    <row r="276" spans="1:11" x14ac:dyDescent="0.2">
      <c r="A276" s="3"/>
      <c r="B276" s="9">
        <f>Tableau33[[#This Row],[Colonne1]]</f>
        <v>9</v>
      </c>
      <c r="C276" s="57" t="str">
        <f>Tableau33[[#This Row],[Colonne2]]</f>
        <v>Pâtes à potages</v>
      </c>
      <c r="D276" s="16">
        <f>Tableau33[[#This Row],[Colonne3]]</f>
        <v>5</v>
      </c>
      <c r="E276" s="16" t="str">
        <f>Tableau33[[#This Row],[Colonne4]]</f>
        <v>kg</v>
      </c>
      <c r="F276" s="16">
        <f>Tableau33[[#This Row],[Colonne5]]</f>
        <v>1</v>
      </c>
      <c r="G276" s="37"/>
      <c r="H276" s="17">
        <f>Tableau33[[#This Row],[Colonne7]]</f>
        <v>0</v>
      </c>
      <c r="I276" s="16">
        <f>Tableau33[[#This Row],[Colonne8]]</f>
        <v>0</v>
      </c>
      <c r="J276" s="17">
        <f>Tableau33[[#This Row],[Colonne9]]</f>
        <v>24</v>
      </c>
      <c r="K276" s="30">
        <f t="shared" si="14"/>
        <v>0</v>
      </c>
    </row>
    <row r="277" spans="1:11" x14ac:dyDescent="0.2">
      <c r="A277" s="3"/>
      <c r="B277" s="9">
        <f>Tableau33[[#This Row],[Colonne1]]</f>
        <v>10</v>
      </c>
      <c r="C277" s="57" t="str">
        <f>Tableau33[[#This Row],[Colonne2]]</f>
        <v>Tortillon petit épeautre</v>
      </c>
      <c r="D277" s="16">
        <f>Tableau33[[#This Row],[Colonne3]]</f>
        <v>5</v>
      </c>
      <c r="E277" s="16" t="str">
        <f>Tableau33[[#This Row],[Colonne4]]</f>
        <v>kg</v>
      </c>
      <c r="F277" s="16">
        <f>Tableau33[[#This Row],[Colonne5]]</f>
        <v>1</v>
      </c>
      <c r="G277" s="37"/>
      <c r="H277" s="17">
        <f>Tableau33[[#This Row],[Colonne7]]</f>
        <v>0</v>
      </c>
      <c r="I277" s="16">
        <f>Tableau33[[#This Row],[Colonne8]]</f>
        <v>0</v>
      </c>
      <c r="J277" s="17">
        <f>Tableau33[[#This Row],[Colonne9]]</f>
        <v>35</v>
      </c>
      <c r="K277" s="30">
        <f t="shared" si="14"/>
        <v>0</v>
      </c>
    </row>
    <row r="278" spans="1:11" x14ac:dyDescent="0.2">
      <c r="A278" s="3"/>
      <c r="B278" s="9">
        <f>Tableau33[[#This Row],[Colonne1]]</f>
        <v>11</v>
      </c>
      <c r="C278" s="57" t="str">
        <f>Tableau33[[#This Row],[Colonne2]]</f>
        <v>Lentille verte</v>
      </c>
      <c r="D278" s="16">
        <f>Tableau33[[#This Row],[Colonne3]]</f>
        <v>5</v>
      </c>
      <c r="E278" s="16" t="str">
        <f>Tableau33[[#This Row],[Colonne4]]</f>
        <v>kg</v>
      </c>
      <c r="F278" s="16">
        <f>Tableau33[[#This Row],[Colonne5]]</f>
        <v>1</v>
      </c>
      <c r="G278" s="37"/>
      <c r="H278" s="17">
        <f>Tableau33[[#This Row],[Colonne7]]</f>
        <v>0</v>
      </c>
      <c r="I278" s="16">
        <f>Tableau33[[#This Row],[Colonne8]]</f>
        <v>0</v>
      </c>
      <c r="J278" s="17">
        <f>Tableau33[[#This Row],[Colonne9]]</f>
        <v>20</v>
      </c>
      <c r="K278" s="30">
        <f t="shared" si="14"/>
        <v>0</v>
      </c>
    </row>
    <row r="279" spans="1:11" x14ac:dyDescent="0.2">
      <c r="A279" s="3"/>
      <c r="B279" s="23"/>
      <c r="C279" s="56"/>
      <c r="D279" s="25">
        <f>Tableau33[[#This Row],[Colonne3]]</f>
        <v>0</v>
      </c>
      <c r="G279" s="39"/>
      <c r="H279" s="26"/>
      <c r="J279" s="27" t="s">
        <v>13</v>
      </c>
      <c r="K279" s="26">
        <f>SUM(K273:K278)</f>
        <v>0</v>
      </c>
    </row>
    <row r="280" spans="1:11" x14ac:dyDescent="0.2">
      <c r="A280" s="3"/>
      <c r="B280" s="23" t="s">
        <v>256</v>
      </c>
      <c r="C280" s="56"/>
      <c r="D280" s="25">
        <f>Tableau33[[#This Row],[Colonne3]]</f>
        <v>0</v>
      </c>
      <c r="G280" s="39"/>
      <c r="H280" s="26"/>
      <c r="J280" s="26"/>
      <c r="K280" s="26"/>
    </row>
    <row r="281" spans="1:11" x14ac:dyDescent="0.2">
      <c r="A281" s="3"/>
      <c r="B281" s="9">
        <f>Tableau33[[#This Row],[Colonne1]]</f>
        <v>12</v>
      </c>
      <c r="C281" s="57" t="str">
        <f>Tableau33[[#This Row],[Colonne2]]</f>
        <v>Farine de blé T 65</v>
      </c>
      <c r="D281" s="16">
        <f>Tableau33[[#This Row],[Colonne3]]</f>
        <v>5</v>
      </c>
      <c r="E281" s="16" t="str">
        <f>Tableau33[[#This Row],[Colonne4]]</f>
        <v>kg</v>
      </c>
      <c r="F281" s="16">
        <f>Tableau33[[#This Row],[Colonne5]]</f>
        <v>1</v>
      </c>
      <c r="G281" s="37"/>
      <c r="H281" s="17">
        <f>Tableau33[[#This Row],[Colonne7]]</f>
        <v>0</v>
      </c>
      <c r="I281" s="16">
        <f>Tableau33[[#This Row],[Colonne8]]</f>
        <v>0</v>
      </c>
      <c r="J281" s="17">
        <f>Tableau33[[#This Row],[Colonne9]]</f>
        <v>9.8000000000000007</v>
      </c>
      <c r="K281" s="30">
        <f>G281*J281</f>
        <v>0</v>
      </c>
    </row>
    <row r="282" spans="1:11" x14ac:dyDescent="0.2">
      <c r="A282" s="3"/>
      <c r="B282" s="9">
        <f>Tableau33[[#This Row],[Colonne1]]</f>
        <v>13</v>
      </c>
      <c r="C282" s="57" t="str">
        <f>Tableau33[[#This Row],[Colonne2]]</f>
        <v>Farine de blé T 80</v>
      </c>
      <c r="D282" s="16">
        <f>Tableau33[[#This Row],[Colonne3]]</f>
        <v>5</v>
      </c>
      <c r="E282" s="16" t="str">
        <f>Tableau33[[#This Row],[Colonne4]]</f>
        <v>kg</v>
      </c>
      <c r="F282" s="16">
        <f>Tableau33[[#This Row],[Colonne5]]</f>
        <v>1</v>
      </c>
      <c r="G282" s="37"/>
      <c r="H282" s="17">
        <f>Tableau33[[#This Row],[Colonne7]]</f>
        <v>0</v>
      </c>
      <c r="I282" s="16">
        <f>Tableau33[[#This Row],[Colonne8]]</f>
        <v>0</v>
      </c>
      <c r="J282" s="17">
        <f>Tableau33[[#This Row],[Colonne9]]</f>
        <v>9.8000000000000007</v>
      </c>
      <c r="K282" s="30">
        <f>G282*J282</f>
        <v>0</v>
      </c>
    </row>
    <row r="283" spans="1:11" x14ac:dyDescent="0.2">
      <c r="A283" s="3"/>
      <c r="B283" s="9">
        <f>Tableau33[[#This Row],[Colonne1]]</f>
        <v>14</v>
      </c>
      <c r="C283" s="57" t="str">
        <f>Tableau33[[#This Row],[Colonne2]]</f>
        <v>Farine de blé T 110</v>
      </c>
      <c r="D283" s="16">
        <f>Tableau33[[#This Row],[Colonne3]]</f>
        <v>5</v>
      </c>
      <c r="E283" s="16" t="str">
        <f>Tableau33[[#This Row],[Colonne4]]</f>
        <v>kg</v>
      </c>
      <c r="F283" s="16">
        <f>Tableau33[[#This Row],[Colonne5]]</f>
        <v>1</v>
      </c>
      <c r="G283" s="37"/>
      <c r="H283" s="17">
        <f>Tableau33[[#This Row],[Colonne7]]</f>
        <v>0</v>
      </c>
      <c r="I283" s="16">
        <f>Tableau33[[#This Row],[Colonne8]]</f>
        <v>0</v>
      </c>
      <c r="J283" s="17">
        <f>Tableau33[[#This Row],[Colonne9]]</f>
        <v>9.8000000000000007</v>
      </c>
      <c r="K283" s="30">
        <f>G283*J283</f>
        <v>0</v>
      </c>
    </row>
    <row r="284" spans="1:11" x14ac:dyDescent="0.2">
      <c r="A284" s="3"/>
      <c r="B284" s="23"/>
      <c r="C284" s="56"/>
      <c r="D284" s="25">
        <f>Tableau33[[#This Row],[Colonne3]]</f>
        <v>0</v>
      </c>
      <c r="G284" s="39"/>
      <c r="H284" s="26"/>
      <c r="J284" s="27" t="s">
        <v>13</v>
      </c>
      <c r="K284" s="26">
        <f>SUM(K281:K283)</f>
        <v>0</v>
      </c>
    </row>
    <row r="285" spans="1:11" x14ac:dyDescent="0.2">
      <c r="A285" s="3"/>
      <c r="B285" s="23" t="s">
        <v>260</v>
      </c>
      <c r="C285" s="56"/>
      <c r="D285" s="25">
        <f>Tableau33[[#This Row],[Colonne3]]</f>
        <v>0</v>
      </c>
      <c r="G285" s="39"/>
      <c r="H285" s="26"/>
      <c r="J285" s="27"/>
      <c r="K285" s="26"/>
    </row>
    <row r="286" spans="1:11" x14ac:dyDescent="0.2">
      <c r="A286" s="3"/>
      <c r="B286" s="9">
        <f>Tableau33[[#This Row],[Colonne1]]</f>
        <v>15</v>
      </c>
      <c r="C286" s="57" t="str">
        <f>Tableau33[[#This Row],[Colonne2]]</f>
        <v>Colombie grain (suave, légèrement acide et léger)</v>
      </c>
      <c r="D286" s="16">
        <f>Tableau33[[#This Row],[Colonne3]]</f>
        <v>1</v>
      </c>
      <c r="E286" s="16" t="str">
        <f>Tableau33[[#This Row],[Colonne4]]</f>
        <v>kg</v>
      </c>
      <c r="F286" s="16">
        <f>Tableau33[[#This Row],[Colonne5]]</f>
        <v>1</v>
      </c>
      <c r="G286" s="37"/>
      <c r="H286" s="17">
        <f>Tableau33[[#This Row],[Colonne7]]</f>
        <v>12</v>
      </c>
      <c r="I286" s="16">
        <f>Tableau33[[#This Row],[Colonne8]]</f>
        <v>5.5</v>
      </c>
      <c r="J286" s="17">
        <f>Tableau33[[#This Row],[Colonne9]]</f>
        <v>12.66</v>
      </c>
      <c r="K286" s="30">
        <f t="shared" ref="K286:K298" si="15">G286*J286</f>
        <v>0</v>
      </c>
    </row>
    <row r="287" spans="1:11" x14ac:dyDescent="0.2">
      <c r="A287" s="3"/>
      <c r="B287" s="9">
        <f>Tableau33[[#This Row],[Colonne1]]</f>
        <v>16</v>
      </c>
      <c r="C287" s="57" t="str">
        <f>Tableau33[[#This Row],[Colonne2]]</f>
        <v>Colombie moulu  (suave, légèrement acide et léger)</v>
      </c>
      <c r="D287" s="16">
        <f>Tableau33[[#This Row],[Colonne3]]</f>
        <v>1</v>
      </c>
      <c r="E287" s="16" t="str">
        <f>Tableau33[[#This Row],[Colonne4]]</f>
        <v>kg</v>
      </c>
      <c r="F287" s="16">
        <f>Tableau33[[#This Row],[Colonne5]]</f>
        <v>1</v>
      </c>
      <c r="G287" s="37"/>
      <c r="H287" s="17">
        <f>Tableau33[[#This Row],[Colonne7]]</f>
        <v>12</v>
      </c>
      <c r="I287" s="16">
        <f>Tableau33[[#This Row],[Colonne8]]</f>
        <v>5.5</v>
      </c>
      <c r="J287" s="17">
        <f>Tableau33[[#This Row],[Colonne9]]</f>
        <v>12.66</v>
      </c>
      <c r="K287" s="30">
        <f t="shared" si="15"/>
        <v>0</v>
      </c>
    </row>
    <row r="288" spans="1:11" x14ac:dyDescent="0.2">
      <c r="A288" s="3"/>
      <c r="B288" s="9">
        <f>Tableau33[[#This Row],[Colonne1]]</f>
        <v>17</v>
      </c>
      <c r="C288" s="57" t="str">
        <f>Tableau33[[#This Row],[Colonne2]]</f>
        <v>Pérou grain (équilibré et suave)</v>
      </c>
      <c r="D288" s="16">
        <f>Tableau33[[#This Row],[Colonne3]]</f>
        <v>1</v>
      </c>
      <c r="E288" s="16" t="str">
        <f>Tableau33[[#This Row],[Colonne4]]</f>
        <v>kg</v>
      </c>
      <c r="F288" s="16">
        <f>Tableau33[[#This Row],[Colonne5]]</f>
        <v>1</v>
      </c>
      <c r="G288" s="37"/>
      <c r="H288" s="17">
        <f>Tableau33[[#This Row],[Colonne7]]</f>
        <v>12</v>
      </c>
      <c r="I288" s="16">
        <f>Tableau33[[#This Row],[Colonne8]]</f>
        <v>5.5</v>
      </c>
      <c r="J288" s="17">
        <f>Tableau33[[#This Row],[Colonne9]]</f>
        <v>12.66</v>
      </c>
      <c r="K288" s="30">
        <f t="shared" si="15"/>
        <v>0</v>
      </c>
    </row>
    <row r="289" spans="1:11" x14ac:dyDescent="0.2">
      <c r="A289" s="3"/>
      <c r="B289" s="9">
        <f>Tableau33[[#This Row],[Colonne1]]</f>
        <v>18</v>
      </c>
      <c r="C289" s="57" t="str">
        <f>Tableau33[[#This Row],[Colonne2]]</f>
        <v>Pérou moulu (équilibré et suave)</v>
      </c>
      <c r="D289" s="16">
        <f>Tableau33[[#This Row],[Colonne3]]</f>
        <v>1</v>
      </c>
      <c r="E289" s="16" t="str">
        <f>Tableau33[[#This Row],[Colonne4]]</f>
        <v>kg</v>
      </c>
      <c r="F289" s="16">
        <f>Tableau33[[#This Row],[Colonne5]]</f>
        <v>1</v>
      </c>
      <c r="G289" s="37"/>
      <c r="H289" s="17">
        <f>Tableau33[[#This Row],[Colonne7]]</f>
        <v>12</v>
      </c>
      <c r="I289" s="16">
        <f>Tableau33[[#This Row],[Colonne8]]</f>
        <v>5.5</v>
      </c>
      <c r="J289" s="17">
        <f>Tableau33[[#This Row],[Colonne9]]</f>
        <v>12.66</v>
      </c>
      <c r="K289" s="30">
        <f t="shared" si="15"/>
        <v>0</v>
      </c>
    </row>
    <row r="290" spans="1:11" x14ac:dyDescent="0.2">
      <c r="A290" s="3"/>
      <c r="B290" s="9">
        <f>Tableau33[[#This Row],[Colonne1]]</f>
        <v>19</v>
      </c>
      <c r="C290" s="57" t="str">
        <f>Tableau33[[#This Row],[Colonne2]]</f>
        <v>Brésil grain (typé et prononcé)</v>
      </c>
      <c r="D290" s="16">
        <f>Tableau33[[#This Row],[Colonne3]]</f>
        <v>1</v>
      </c>
      <c r="E290" s="16" t="str">
        <f>Tableau33[[#This Row],[Colonne4]]</f>
        <v>kg</v>
      </c>
      <c r="F290" s="16">
        <f>Tableau33[[#This Row],[Colonne5]]</f>
        <v>1</v>
      </c>
      <c r="G290" s="37"/>
      <c r="H290" s="17">
        <f>Tableau33[[#This Row],[Colonne7]]</f>
        <v>12</v>
      </c>
      <c r="I290" s="16">
        <f>Tableau33[[#This Row],[Colonne8]]</f>
        <v>5.5</v>
      </c>
      <c r="J290" s="17">
        <f>Tableau33[[#This Row],[Colonne9]]</f>
        <v>12.66</v>
      </c>
      <c r="K290" s="30">
        <f t="shared" si="15"/>
        <v>0</v>
      </c>
    </row>
    <row r="291" spans="1:11" x14ac:dyDescent="0.2">
      <c r="A291" s="3"/>
      <c r="B291" s="9">
        <f>Tableau33[[#This Row],[Colonne1]]</f>
        <v>20</v>
      </c>
      <c r="C291" s="57" t="str">
        <f>Tableau33[[#This Row],[Colonne2]]</f>
        <v>Brésil moulu (typé et prononcé)</v>
      </c>
      <c r="D291" s="16">
        <f>Tableau33[[#This Row],[Colonne3]]</f>
        <v>1</v>
      </c>
      <c r="E291" s="16" t="str">
        <f>Tableau33[[#This Row],[Colonne4]]</f>
        <v>kg</v>
      </c>
      <c r="F291" s="16">
        <f>Tableau33[[#This Row],[Colonne5]]</f>
        <v>1</v>
      </c>
      <c r="G291" s="37"/>
      <c r="H291" s="17">
        <f>Tableau33[[#This Row],[Colonne7]]</f>
        <v>12</v>
      </c>
      <c r="I291" s="16">
        <f>Tableau33[[#This Row],[Colonne8]]</f>
        <v>5.5</v>
      </c>
      <c r="J291" s="17">
        <f>Tableau33[[#This Row],[Colonne9]]</f>
        <v>12.66</v>
      </c>
      <c r="K291" s="30">
        <f t="shared" si="15"/>
        <v>0</v>
      </c>
    </row>
    <row r="292" spans="1:11" x14ac:dyDescent="0.2">
      <c r="A292" s="3"/>
      <c r="B292" s="9">
        <f>Tableau33[[#This Row],[Colonne1]]</f>
        <v>21</v>
      </c>
      <c r="C292" s="57" t="str">
        <f>Tableau33[[#This Row],[Colonne2]]</f>
        <v>Mexique grain (intense, équilibré et légèrement vanillé)</v>
      </c>
      <c r="D292" s="16">
        <f>Tableau33[[#This Row],[Colonne3]]</f>
        <v>1</v>
      </c>
      <c r="E292" s="16" t="str">
        <f>Tableau33[[#This Row],[Colonne4]]</f>
        <v>kg</v>
      </c>
      <c r="F292" s="16">
        <f>Tableau33[[#This Row],[Colonne5]]</f>
        <v>1</v>
      </c>
      <c r="G292" s="37"/>
      <c r="H292" s="17">
        <f>Tableau33[[#This Row],[Colonne7]]</f>
        <v>12</v>
      </c>
      <c r="I292" s="16">
        <f>Tableau33[[#This Row],[Colonne8]]</f>
        <v>5.5</v>
      </c>
      <c r="J292" s="17">
        <f>Tableau33[[#This Row],[Colonne9]]</f>
        <v>12.66</v>
      </c>
      <c r="K292" s="30">
        <f t="shared" si="15"/>
        <v>0</v>
      </c>
    </row>
    <row r="293" spans="1:11" x14ac:dyDescent="0.2">
      <c r="A293" s="3"/>
      <c r="B293" s="9">
        <f>Tableau33[[#This Row],[Colonne1]]</f>
        <v>22</v>
      </c>
      <c r="C293" s="57" t="str">
        <f>Tableau33[[#This Row],[Colonne2]]</f>
        <v>Mexique moulu (intense, équilibré et légèrement vanillé)</v>
      </c>
      <c r="D293" s="16">
        <f>Tableau33[[#This Row],[Colonne3]]</f>
        <v>1</v>
      </c>
      <c r="E293" s="16" t="str">
        <f>Tableau33[[#This Row],[Colonne4]]</f>
        <v>kg</v>
      </c>
      <c r="F293" s="16">
        <f>Tableau33[[#This Row],[Colonne5]]</f>
        <v>1</v>
      </c>
      <c r="G293" s="37"/>
      <c r="H293" s="17">
        <f>Tableau33[[#This Row],[Colonne7]]</f>
        <v>12</v>
      </c>
      <c r="I293" s="16">
        <f>Tableau33[[#This Row],[Colonne8]]</f>
        <v>5.5</v>
      </c>
      <c r="J293" s="17">
        <f>Tableau33[[#This Row],[Colonne9]]</f>
        <v>12.66</v>
      </c>
      <c r="K293" s="30">
        <f t="shared" si="15"/>
        <v>0</v>
      </c>
    </row>
    <row r="294" spans="1:11" x14ac:dyDescent="0.2">
      <c r="A294" s="3"/>
      <c r="B294" s="9">
        <f>Tableau33[[#This Row],[Colonne1]]</f>
        <v>23</v>
      </c>
      <c r="C294" s="57" t="str">
        <f>Tableau33[[#This Row],[Colonne2]]</f>
        <v>Honduras grain (légèrement corsé, doux et équilibré)</v>
      </c>
      <c r="D294" s="16">
        <f>Tableau33[[#This Row],[Colonne3]]</f>
        <v>1</v>
      </c>
      <c r="E294" s="16" t="str">
        <f>Tableau33[[#This Row],[Colonne4]]</f>
        <v>kg</v>
      </c>
      <c r="F294" s="16">
        <f>Tableau33[[#This Row],[Colonne5]]</f>
        <v>1</v>
      </c>
      <c r="G294" s="37"/>
      <c r="H294" s="17">
        <f>Tableau33[[#This Row],[Colonne7]]</f>
        <v>12</v>
      </c>
      <c r="I294" s="16">
        <f>Tableau33[[#This Row],[Colonne8]]</f>
        <v>5.5</v>
      </c>
      <c r="J294" s="17">
        <f>Tableau33[[#This Row],[Colonne9]]</f>
        <v>12.66</v>
      </c>
      <c r="K294" s="30">
        <f t="shared" si="15"/>
        <v>0</v>
      </c>
    </row>
    <row r="295" spans="1:11" x14ac:dyDescent="0.2">
      <c r="A295" s="3"/>
      <c r="B295" s="9">
        <f>Tableau33[[#This Row],[Colonne1]]</f>
        <v>24</v>
      </c>
      <c r="C295" s="57" t="str">
        <f>Tableau33[[#This Row],[Colonne2]]</f>
        <v>Bolivie grain (délicat et floral, noisetté, intense et velouté)</v>
      </c>
      <c r="D295" s="16">
        <f>Tableau33[[#This Row],[Colonne3]]</f>
        <v>1</v>
      </c>
      <c r="E295" s="16" t="str">
        <f>Tableau33[[#This Row],[Colonne4]]</f>
        <v>kg</v>
      </c>
      <c r="F295" s="16">
        <f>Tableau33[[#This Row],[Colonne5]]</f>
        <v>1</v>
      </c>
      <c r="G295" s="37"/>
      <c r="H295" s="17">
        <f>Tableau33[[#This Row],[Colonne7]]</f>
        <v>12</v>
      </c>
      <c r="I295" s="16">
        <f>Tableau33[[#This Row],[Colonne8]]</f>
        <v>5.5</v>
      </c>
      <c r="J295" s="17">
        <f>Tableau33[[#This Row],[Colonne9]]</f>
        <v>12.66</v>
      </c>
      <c r="K295" s="30">
        <f t="shared" si="15"/>
        <v>0</v>
      </c>
    </row>
    <row r="296" spans="1:11" x14ac:dyDescent="0.2">
      <c r="A296" s="3"/>
      <c r="B296" s="9">
        <f>Tableau33[[#This Row],[Colonne1]]</f>
        <v>25</v>
      </c>
      <c r="C296" s="57" t="str">
        <f>Tableau33[[#This Row],[Colonne2]]</f>
        <v>Bolivie moulu (délicat et floral, noisetté, intense et velouté)</v>
      </c>
      <c r="D296" s="16">
        <f>Tableau33[[#This Row],[Colonne3]]</f>
        <v>1</v>
      </c>
      <c r="E296" s="16" t="str">
        <f>Tableau33[[#This Row],[Colonne4]]</f>
        <v>kg</v>
      </c>
      <c r="F296" s="16">
        <f>Tableau33[[#This Row],[Colonne5]]</f>
        <v>1</v>
      </c>
      <c r="G296" s="37"/>
      <c r="H296" s="17">
        <f>Tableau33[[#This Row],[Colonne7]]</f>
        <v>12</v>
      </c>
      <c r="I296" s="16">
        <f>Tableau33[[#This Row],[Colonne8]]</f>
        <v>5.5</v>
      </c>
      <c r="J296" s="17">
        <f>Tableau33[[#This Row],[Colonne9]]</f>
        <v>12.66</v>
      </c>
      <c r="K296" s="30">
        <f t="shared" si="15"/>
        <v>0</v>
      </c>
    </row>
    <row r="297" spans="1:11" x14ac:dyDescent="0.2">
      <c r="A297" s="3"/>
      <c r="B297" s="9">
        <f>Tableau33[[#This Row],[Colonne1]]</f>
        <v>26</v>
      </c>
      <c r="C297" s="57" t="str">
        <f>Tableau33[[#This Row],[Colonne2]]</f>
        <v>Gatemala grain (acidulé et corsé)</v>
      </c>
      <c r="D297" s="16">
        <f>Tableau33[[#This Row],[Colonne3]]</f>
        <v>1</v>
      </c>
      <c r="E297" s="16" t="str">
        <f>Tableau33[[#This Row],[Colonne4]]</f>
        <v>kg</v>
      </c>
      <c r="F297" s="16">
        <f>Tableau33[[#This Row],[Colonne5]]</f>
        <v>1</v>
      </c>
      <c r="G297" s="37"/>
      <c r="H297" s="17">
        <f>Tableau33[[#This Row],[Colonne7]]</f>
        <v>12</v>
      </c>
      <c r="I297" s="16">
        <f>Tableau33[[#This Row],[Colonne8]]</f>
        <v>5.5</v>
      </c>
      <c r="J297" s="17">
        <f>Tableau33[[#This Row],[Colonne9]]</f>
        <v>12.66</v>
      </c>
      <c r="K297" s="30">
        <f t="shared" si="15"/>
        <v>0</v>
      </c>
    </row>
    <row r="298" spans="1:11" x14ac:dyDescent="0.2">
      <c r="A298" s="3"/>
      <c r="B298" s="9">
        <f>Tableau33[[#This Row],[Colonne1]]</f>
        <v>27</v>
      </c>
      <c r="C298" s="57" t="str">
        <f>Tableau33[[#This Row],[Colonne2]]</f>
        <v>Gatemala moulu (acidulé et corsé)</v>
      </c>
      <c r="D298" s="16">
        <f>Tableau33[[#This Row],[Colonne3]]</f>
        <v>1</v>
      </c>
      <c r="E298" s="16" t="str">
        <f>Tableau33[[#This Row],[Colonne4]]</f>
        <v>kg</v>
      </c>
      <c r="F298" s="16">
        <f>Tableau33[[#This Row],[Colonne5]]</f>
        <v>1</v>
      </c>
      <c r="G298" s="37"/>
      <c r="H298" s="17">
        <f>Tableau33[[#This Row],[Colonne7]]</f>
        <v>12</v>
      </c>
      <c r="I298" s="16">
        <f>Tableau33[[#This Row],[Colonne8]]</f>
        <v>5.5</v>
      </c>
      <c r="J298" s="17">
        <f>Tableau33[[#This Row],[Colonne9]]</f>
        <v>12.66</v>
      </c>
      <c r="K298" s="30">
        <f t="shared" si="15"/>
        <v>0</v>
      </c>
    </row>
    <row r="299" spans="1:11" x14ac:dyDescent="0.2">
      <c r="A299" s="3"/>
      <c r="B299" s="4"/>
      <c r="C299" s="3"/>
      <c r="H299" s="26"/>
      <c r="J299" s="52" t="s">
        <v>286</v>
      </c>
      <c r="K299" s="26">
        <f>SUM(K286:K297)</f>
        <v>0</v>
      </c>
    </row>
    <row r="300" spans="1:11" x14ac:dyDescent="0.2">
      <c r="A300" s="3"/>
      <c r="B300" s="4"/>
      <c r="C300" s="3"/>
      <c r="D300" s="32"/>
      <c r="E300" s="59" t="s">
        <v>287</v>
      </c>
      <c r="F300" s="60"/>
      <c r="G300" s="60"/>
      <c r="H300" s="60"/>
      <c r="I300" s="60"/>
      <c r="J300" s="60"/>
      <c r="K300" s="26">
        <f>K264+K249+K245+K224+K216+K212+K209+K205+K202+K199+K196+K193+K189+K184+K174+K167+K153+K146+K118+K97+K77+K66+K54+K46+K30+K20</f>
        <v>0</v>
      </c>
    </row>
    <row r="301" spans="1:11" x14ac:dyDescent="0.2">
      <c r="A301" s="3"/>
      <c r="B301" s="4"/>
      <c r="C301" s="3"/>
      <c r="E301" s="61" t="s">
        <v>288</v>
      </c>
      <c r="F301" s="61"/>
      <c r="G301" s="61"/>
      <c r="H301" s="61"/>
      <c r="I301" s="61"/>
      <c r="J301" s="61"/>
      <c r="K301" s="26">
        <f>K299</f>
        <v>0</v>
      </c>
    </row>
    <row r="302" spans="1:11" x14ac:dyDescent="0.2">
      <c r="B302" s="4"/>
      <c r="C302" s="3"/>
      <c r="E302" s="61" t="s">
        <v>289</v>
      </c>
      <c r="F302" s="61"/>
      <c r="G302" s="61"/>
      <c r="H302" s="61"/>
      <c r="I302" s="61"/>
      <c r="J302" s="61"/>
      <c r="K302" s="26">
        <f>K284+K279+K271</f>
        <v>0</v>
      </c>
    </row>
  </sheetData>
  <sheetProtection formatCells="0"/>
  <protectedRanges>
    <protectedRange sqref="K9:K350" name="Plage4"/>
    <protectedRange sqref="B9:F350" name="Plage2"/>
    <protectedRange sqref="G9:G350" name="Plage1"/>
    <protectedRange sqref="H9:K350" name="Plage3"/>
  </protectedRanges>
  <mergeCells count="3">
    <mergeCell ref="E300:J300"/>
    <mergeCell ref="E301:J301"/>
    <mergeCell ref="E302:J30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3:O302"/>
  <sheetViews>
    <sheetView showGridLines="0" showZeros="0" zoomScaleNormal="100" workbookViewId="0">
      <selection activeCell="G28" sqref="G28"/>
    </sheetView>
  </sheetViews>
  <sheetFormatPr baseColWidth="10" defaultColWidth="11.375" defaultRowHeight="11.55" x14ac:dyDescent="0.2"/>
  <cols>
    <col min="1" max="1" width="11.375" style="1"/>
    <col min="2" max="2" width="7.625" style="1" customWidth="1"/>
    <col min="3" max="3" width="43.125" style="1" bestFit="1" customWidth="1"/>
    <col min="4" max="4" width="8.25" style="25" customWidth="1"/>
    <col min="5" max="5" width="6.375" style="25" bestFit="1" customWidth="1"/>
    <col min="6" max="6" width="7.875" style="25" bestFit="1" customWidth="1"/>
    <col min="7" max="7" width="7.625" style="25" bestFit="1" customWidth="1"/>
    <col min="8" max="8" width="7.875" style="25" bestFit="1" customWidth="1"/>
    <col min="9" max="9" width="4" style="25" bestFit="1" customWidth="1"/>
    <col min="10" max="10" width="7.875" style="25" bestFit="1" customWidth="1"/>
    <col min="11" max="11" width="11.875" style="25" customWidth="1"/>
    <col min="12" max="16384" width="11.375" style="1"/>
  </cols>
  <sheetData>
    <row r="3" spans="1:13" ht="19.899999999999999" customHeight="1" x14ac:dyDescent="0.25">
      <c r="C3" s="42" t="s">
        <v>300</v>
      </c>
    </row>
    <row r="4" spans="1:13" ht="19.899999999999999" customHeight="1" thickBot="1" x14ac:dyDescent="0.3">
      <c r="C4" s="42" t="s">
        <v>301</v>
      </c>
    </row>
    <row r="5" spans="1:13" ht="12.25" hidden="1" thickBot="1" x14ac:dyDescent="0.25"/>
    <row r="6" spans="1:13" ht="12.25" hidden="1" thickBot="1" x14ac:dyDescent="0.25">
      <c r="A6" s="3"/>
      <c r="D6" s="1"/>
      <c r="E6" s="1"/>
      <c r="F6" s="1"/>
      <c r="G6" s="1"/>
      <c r="H6" s="1"/>
      <c r="I6" s="1"/>
      <c r="J6" s="1"/>
      <c r="K6" s="1"/>
    </row>
    <row r="7" spans="1:13" ht="80.349999999999994" customHeight="1" thickTop="1" thickBot="1" x14ac:dyDescent="0.25">
      <c r="A7" s="3"/>
      <c r="B7" s="44" t="s">
        <v>290</v>
      </c>
      <c r="C7" s="33" t="s">
        <v>291</v>
      </c>
      <c r="D7" s="43" t="str">
        <f>Tableau33[[#This Row],[Colonne3]]</f>
        <v>Conditionnement</v>
      </c>
      <c r="E7" s="33" t="s">
        <v>278</v>
      </c>
      <c r="F7" s="33" t="s">
        <v>279</v>
      </c>
      <c r="G7" s="33" t="s">
        <v>280</v>
      </c>
      <c r="H7" s="34" t="s">
        <v>281</v>
      </c>
      <c r="I7" s="33" t="s">
        <v>282</v>
      </c>
      <c r="J7" s="34" t="s">
        <v>283</v>
      </c>
      <c r="K7" s="35" t="s">
        <v>284</v>
      </c>
      <c r="M7" s="41"/>
    </row>
    <row r="8" spans="1:13" ht="12.25" thickTop="1" x14ac:dyDescent="0.2">
      <c r="A8" s="3"/>
      <c r="B8" s="2" t="s">
        <v>0</v>
      </c>
      <c r="C8" s="2"/>
      <c r="D8" s="10"/>
      <c r="E8" s="11"/>
      <c r="F8" s="11"/>
      <c r="G8" s="11"/>
      <c r="H8" s="12"/>
      <c r="I8" s="11"/>
      <c r="J8" s="12"/>
      <c r="K8" s="12"/>
    </row>
    <row r="9" spans="1:13" x14ac:dyDescent="0.2">
      <c r="A9" s="3"/>
      <c r="B9" s="5">
        <f>Tableau33[[#This Row],[Colonne1]]</f>
        <v>27453</v>
      </c>
      <c r="C9" s="54" t="str">
        <f>Tableau33[[#This Row],[Colonne2]]</f>
        <v>Abricots secs calibre 2/3 (Turquie)</v>
      </c>
      <c r="D9" s="13">
        <f>Tableau33[[#This Row],[Colonne3]]</f>
        <v>5</v>
      </c>
      <c r="E9" s="13" t="str">
        <f>Tableau33[[#This Row],[Colonne4]]</f>
        <v>kg</v>
      </c>
      <c r="F9" s="13">
        <f>Tableau33[[#This Row],[Colonne5]]</f>
        <v>1</v>
      </c>
      <c r="G9" s="36"/>
      <c r="H9" s="14">
        <f>Tableau33[[#This Row],[Colonne7]]</f>
        <v>53.95</v>
      </c>
      <c r="I9" s="13">
        <f>Tableau33[[#This Row],[Colonne8]]</f>
        <v>5.5</v>
      </c>
      <c r="J9" s="14">
        <f>Tableau33[[#This Row],[Colonne9]]</f>
        <v>56.92</v>
      </c>
      <c r="K9" s="15">
        <f t="shared" ref="K9:K19" si="0">G9*J9</f>
        <v>0</v>
      </c>
    </row>
    <row r="10" spans="1:13" x14ac:dyDescent="0.2">
      <c r="A10" s="3"/>
      <c r="B10" s="6">
        <f>Tableau33[[#This Row],[Colonne1]]</f>
        <v>32224</v>
      </c>
      <c r="C10" s="54" t="str">
        <f>Tableau33[[#This Row],[Colonne2]]</f>
        <v>Amandes blanches natures</v>
      </c>
      <c r="D10" s="13">
        <f>Tableau33[[#This Row],[Colonne3]]</f>
        <v>3</v>
      </c>
      <c r="E10" s="16" t="str">
        <f>Tableau33[[#This Row],[Colonne4]]</f>
        <v>kg</v>
      </c>
      <c r="F10" s="16">
        <f>Tableau33[[#This Row],[Colonne5]]</f>
        <v>1</v>
      </c>
      <c r="G10" s="37"/>
      <c r="H10" s="17">
        <f>Tableau33[[#This Row],[Colonne7]]</f>
        <v>76.41</v>
      </c>
      <c r="I10" s="13">
        <f>Tableau33[[#This Row],[Colonne8]]</f>
        <v>5.5</v>
      </c>
      <c r="J10" s="14">
        <f>Tableau33[[#This Row],[Colonne9]]</f>
        <v>80.61</v>
      </c>
      <c r="K10" s="18">
        <f t="shared" si="0"/>
        <v>0</v>
      </c>
    </row>
    <row r="11" spans="1:13" x14ac:dyDescent="0.2">
      <c r="A11" s="3"/>
      <c r="B11" s="6">
        <f>Tableau33[[#This Row],[Colonne1]]</f>
        <v>32494</v>
      </c>
      <c r="C11" s="54" t="str">
        <f>Tableau33[[#This Row],[Colonne2]]</f>
        <v>Amandes décortiquées cal. 34/36 (Italie)</v>
      </c>
      <c r="D11" s="13">
        <f>Tableau33[[#This Row],[Colonne3]]</f>
        <v>10</v>
      </c>
      <c r="E11" s="16" t="str">
        <f>Tableau33[[#This Row],[Colonne4]]</f>
        <v>kg</v>
      </c>
      <c r="F11" s="16">
        <f>Tableau33[[#This Row],[Colonne5]]</f>
        <v>1</v>
      </c>
      <c r="G11" s="37"/>
      <c r="H11" s="17">
        <f>Tableau33[[#This Row],[Colonne7]]</f>
        <v>169.9</v>
      </c>
      <c r="I11" s="13">
        <f>Tableau33[[#This Row],[Colonne8]]</f>
        <v>5.5</v>
      </c>
      <c r="J11" s="14">
        <f>Tableau33[[#This Row],[Colonne9]]</f>
        <v>179.24</v>
      </c>
      <c r="K11" s="18">
        <f t="shared" si="0"/>
        <v>0</v>
      </c>
    </row>
    <row r="12" spans="1:13" x14ac:dyDescent="0.2">
      <c r="A12" s="3"/>
      <c r="B12" s="6">
        <f>Tableau33[[#This Row],[Colonne1]]</f>
        <v>20310</v>
      </c>
      <c r="C12" s="54" t="str">
        <f>Tableau33[[#This Row],[Colonne2]]</f>
        <v>noisettes décortiquées</v>
      </c>
      <c r="D12" s="13">
        <f>Tableau33[[#This Row],[Colonne3]]</f>
        <v>5</v>
      </c>
      <c r="E12" s="16" t="str">
        <f>Tableau33[[#This Row],[Colonne4]]</f>
        <v>kg</v>
      </c>
      <c r="F12" s="16">
        <f>Tableau33[[#This Row],[Colonne5]]</f>
        <v>1</v>
      </c>
      <c r="G12" s="37"/>
      <c r="H12" s="17">
        <f>Tableau33[[#This Row],[Colonne7]]</f>
        <v>85.45</v>
      </c>
      <c r="I12" s="13">
        <f>Tableau33[[#This Row],[Colonne8]]</f>
        <v>5.5</v>
      </c>
      <c r="J12" s="14">
        <f>Tableau33[[#This Row],[Colonne9]]</f>
        <v>90.15</v>
      </c>
      <c r="K12" s="18">
        <f t="shared" si="0"/>
        <v>0</v>
      </c>
    </row>
    <row r="13" spans="1:13" x14ac:dyDescent="0.2">
      <c r="A13" s="3"/>
      <c r="B13" s="6">
        <f>Tableau33[[#This Row],[Colonne1]]</f>
        <v>20324</v>
      </c>
      <c r="C13" s="54" t="str">
        <f>Tableau33[[#This Row],[Colonne2]]</f>
        <v>Noix de cajou (Viet Nam)</v>
      </c>
      <c r="D13" s="13">
        <f>Tableau33[[#This Row],[Colonne3]]</f>
        <v>3</v>
      </c>
      <c r="E13" s="16" t="str">
        <f>Tableau33[[#This Row],[Colonne4]]</f>
        <v>kg</v>
      </c>
      <c r="F13" s="16">
        <f>Tableau33[[#This Row],[Colonne5]]</f>
        <v>1</v>
      </c>
      <c r="G13" s="37"/>
      <c r="H13" s="17">
        <f>Tableau33[[#This Row],[Colonne7]]</f>
        <v>45.04</v>
      </c>
      <c r="I13" s="13">
        <f>Tableau33[[#This Row],[Colonne8]]</f>
        <v>5.5</v>
      </c>
      <c r="J13" s="14">
        <f>Tableau33[[#This Row],[Colonne9]]</f>
        <v>47.52</v>
      </c>
      <c r="K13" s="18">
        <f t="shared" si="0"/>
        <v>0</v>
      </c>
    </row>
    <row r="14" spans="1:13" x14ac:dyDescent="0.2">
      <c r="A14" s="3"/>
      <c r="B14" s="6">
        <f>Tableau33[[#This Row],[Colonne1]]</f>
        <v>20297</v>
      </c>
      <c r="C14" s="54" t="str">
        <f>Tableau33[[#This Row],[Colonne2]]</f>
        <v>figues</v>
      </c>
      <c r="D14" s="13">
        <f>Tableau33[[#This Row],[Colonne3]]</f>
        <v>5</v>
      </c>
      <c r="E14" s="16" t="str">
        <f>Tableau33[[#This Row],[Colonne4]]</f>
        <v>kg</v>
      </c>
      <c r="F14" s="16">
        <f>Tableau33[[#This Row],[Colonne5]]</f>
        <v>1</v>
      </c>
      <c r="G14" s="37"/>
      <c r="H14" s="17">
        <f>Tableau33[[#This Row],[Colonne7]]</f>
        <v>39.9</v>
      </c>
      <c r="I14" s="13">
        <f>Tableau33[[#This Row],[Colonne8]]</f>
        <v>5.5</v>
      </c>
      <c r="J14" s="14">
        <f>Tableau33[[#This Row],[Colonne9]]</f>
        <v>42.09</v>
      </c>
      <c r="K14" s="18">
        <f t="shared" si="0"/>
        <v>0</v>
      </c>
    </row>
    <row r="15" spans="1:13" x14ac:dyDescent="0.2">
      <c r="A15" s="3"/>
      <c r="B15" s="6">
        <f>Tableau33[[#This Row],[Colonne1]]</f>
        <v>34956</v>
      </c>
      <c r="C15" s="54" t="str">
        <f>Tableau33[[#This Row],[Colonne2]]</f>
        <v>raisins sultanine (Ouzbekistan)</v>
      </c>
      <c r="D15" s="13">
        <f>Tableau33[[#This Row],[Colonne3]]</f>
        <v>12.5</v>
      </c>
      <c r="E15" s="16" t="str">
        <f>Tableau33[[#This Row],[Colonne4]]</f>
        <v>kg</v>
      </c>
      <c r="F15" s="16">
        <f>Tableau33[[#This Row],[Colonne5]]</f>
        <v>1</v>
      </c>
      <c r="G15" s="37"/>
      <c r="H15" s="17">
        <f>Tableau33[[#This Row],[Colonne7]]</f>
        <v>62.05</v>
      </c>
      <c r="I15" s="13">
        <f>Tableau33[[#This Row],[Colonne8]]</f>
        <v>5.5</v>
      </c>
      <c r="J15" s="14">
        <f>Tableau33[[#This Row],[Colonne9]]</f>
        <v>65.459999999999994</v>
      </c>
      <c r="K15" s="18">
        <f t="shared" si="0"/>
        <v>0</v>
      </c>
    </row>
    <row r="16" spans="1:13" x14ac:dyDescent="0.2">
      <c r="A16" s="3"/>
      <c r="B16" s="6">
        <f>Tableau33[[#This Row],[Colonne1]]</f>
        <v>15091</v>
      </c>
      <c r="C16" s="54" t="str">
        <f>Tableau33[[#This Row],[Colonne2]]</f>
        <v>Pistaches coques grillées salées (Italie)</v>
      </c>
      <c r="D16" s="13">
        <f>Tableau33[[#This Row],[Colonne3]]</f>
        <v>5</v>
      </c>
      <c r="E16" s="16" t="str">
        <f>Tableau33[[#This Row],[Colonne4]]</f>
        <v>kg</v>
      </c>
      <c r="F16" s="16">
        <f>Tableau33[[#This Row],[Colonne5]]</f>
        <v>1</v>
      </c>
      <c r="G16" s="37"/>
      <c r="H16" s="17">
        <f>Tableau33[[#This Row],[Colonne7]]</f>
        <v>81.599999999999994</v>
      </c>
      <c r="I16" s="13">
        <f>Tableau33[[#This Row],[Colonne8]]</f>
        <v>5.5</v>
      </c>
      <c r="J16" s="14">
        <f>Tableau33[[#This Row],[Colonne9]]</f>
        <v>86.09</v>
      </c>
      <c r="K16" s="18">
        <f t="shared" si="0"/>
        <v>0</v>
      </c>
    </row>
    <row r="17" spans="1:15" x14ac:dyDescent="0.2">
      <c r="A17" s="3"/>
      <c r="B17" s="6">
        <f>Tableau33[[#This Row],[Colonne1]]</f>
        <v>26442</v>
      </c>
      <c r="C17" s="54" t="str">
        <f>Tableau33[[#This Row],[Colonne2]]</f>
        <v>Poudre d'amande blanche</v>
      </c>
      <c r="D17" s="13">
        <f>Tableau33[[#This Row],[Colonne3]]</f>
        <v>2</v>
      </c>
      <c r="E17" s="16" t="str">
        <f>Tableau33[[#This Row],[Colonne4]]</f>
        <v>kg</v>
      </c>
      <c r="F17" s="16">
        <f>Tableau33[[#This Row],[Colonne5]]</f>
        <v>1</v>
      </c>
      <c r="G17" s="37"/>
      <c r="H17" s="17">
        <f>Tableau33[[#This Row],[Colonne7]]</f>
        <v>59.38</v>
      </c>
      <c r="I17" s="13">
        <f>Tableau33[[#This Row],[Colonne8]]</f>
        <v>5.5</v>
      </c>
      <c r="J17" s="14">
        <f>Tableau33[[#This Row],[Colonne9]]</f>
        <v>62.65</v>
      </c>
      <c r="K17" s="18">
        <f t="shared" si="0"/>
        <v>0</v>
      </c>
      <c r="O17" s="19"/>
    </row>
    <row r="18" spans="1:15" x14ac:dyDescent="0.2">
      <c r="A18" s="3"/>
      <c r="B18" s="6">
        <f>Tableau33[[#This Row],[Colonne1]]</f>
        <v>31398</v>
      </c>
      <c r="C18" s="54" t="str">
        <f>Tableau33[[#This Row],[Colonne2]]</f>
        <v>Pruneau géant calibre 44/55</v>
      </c>
      <c r="D18" s="13">
        <f>Tableau33[[#This Row],[Colonne3]]</f>
        <v>2.5</v>
      </c>
      <c r="E18" s="16" t="str">
        <f>Tableau33[[#This Row],[Colonne4]]</f>
        <v>kg</v>
      </c>
      <c r="F18" s="16">
        <f>Tableau33[[#This Row],[Colonne5]]</f>
        <v>1</v>
      </c>
      <c r="G18" s="37"/>
      <c r="H18" s="17">
        <f>Tableau33[[#This Row],[Colonne7]]</f>
        <v>17.68</v>
      </c>
      <c r="I18" s="13">
        <f>Tableau33[[#This Row],[Colonne8]]</f>
        <v>5.5</v>
      </c>
      <c r="J18" s="14">
        <f>Tableau33[[#This Row],[Colonne9]]</f>
        <v>18.649999999999999</v>
      </c>
      <c r="K18" s="18">
        <f t="shared" si="0"/>
        <v>0</v>
      </c>
    </row>
    <row r="19" spans="1:15" x14ac:dyDescent="0.2">
      <c r="A19" s="3"/>
      <c r="B19" s="7">
        <f>Tableau33[[#This Row],[Colonne1]]</f>
        <v>25779</v>
      </c>
      <c r="C19" s="54" t="str">
        <f>Tableau33[[#This Row],[Colonne2]]</f>
        <v>poudre de noisettes</v>
      </c>
      <c r="D19" s="13">
        <f>Tableau33[[#This Row],[Colonne3]]</f>
        <v>150</v>
      </c>
      <c r="E19" s="20" t="str">
        <f>Tableau33[[#This Row],[Colonne4]]</f>
        <v>gr</v>
      </c>
      <c r="F19" s="20">
        <f>Tableau33[[#This Row],[Colonne5]]</f>
        <v>6</v>
      </c>
      <c r="G19" s="38"/>
      <c r="H19" s="21">
        <f>Tableau33[[#This Row],[Colonne7]]</f>
        <v>4.41</v>
      </c>
      <c r="I19" s="13">
        <f>Tableau33[[#This Row],[Colonne8]]</f>
        <v>5.5</v>
      </c>
      <c r="J19" s="14">
        <f>Tableau33[[#This Row],[Colonne9]]</f>
        <v>4.6500000000000004</v>
      </c>
      <c r="K19" s="22">
        <f t="shared" si="0"/>
        <v>0</v>
      </c>
    </row>
    <row r="20" spans="1:15" x14ac:dyDescent="0.2">
      <c r="A20" s="3"/>
      <c r="B20" s="23"/>
      <c r="C20" s="55"/>
      <c r="D20" s="24">
        <f>Tableau33[[#This Row],[Colonne3]]</f>
        <v>0</v>
      </c>
      <c r="E20" s="24"/>
      <c r="F20" s="24"/>
      <c r="G20" s="39"/>
      <c r="H20" s="26"/>
      <c r="I20" s="24"/>
      <c r="J20" s="27" t="s">
        <v>13</v>
      </c>
      <c r="K20" s="26">
        <f>SUM(K9:K19)</f>
        <v>0</v>
      </c>
    </row>
    <row r="21" spans="1:15" x14ac:dyDescent="0.2">
      <c r="A21" s="3"/>
      <c r="B21" s="23" t="s">
        <v>14</v>
      </c>
      <c r="C21" s="56"/>
      <c r="D21" s="25">
        <f>Tableau33[[#This Row],[Colonne3]]</f>
        <v>0</v>
      </c>
      <c r="G21" s="39"/>
      <c r="H21" s="26"/>
      <c r="J21" s="26"/>
      <c r="K21" s="26"/>
    </row>
    <row r="22" spans="1:15" x14ac:dyDescent="0.2">
      <c r="A22" s="3"/>
      <c r="B22" s="5">
        <f>Tableau33[[#This Row],[Colonne1]]</f>
        <v>20187</v>
      </c>
      <c r="C22" s="54" t="str">
        <f>Tableau33[[#This Row],[Colonne2]]</f>
        <v>Graines de lin doré</v>
      </c>
      <c r="D22" s="13">
        <f>Tableau33[[#This Row],[Colonne3]]</f>
        <v>3</v>
      </c>
      <c r="E22" s="13" t="str">
        <f>Tableau33[[#This Row],[Colonne4]]</f>
        <v>kg</v>
      </c>
      <c r="F22" s="13">
        <f>Tableau33[[#This Row],[Colonne5]]</f>
        <v>1</v>
      </c>
      <c r="G22" s="36"/>
      <c r="H22" s="14">
        <f>Tableau33[[#This Row],[Colonne7]]</f>
        <v>11.34</v>
      </c>
      <c r="I22" s="13">
        <f>Tableau33[[#This Row],[Colonne8]]</f>
        <v>5.5</v>
      </c>
      <c r="J22" s="14">
        <f>Tableau33[[#This Row],[Colonne9]]</f>
        <v>11.96</v>
      </c>
      <c r="K22" s="15">
        <f t="shared" ref="K22:K29" si="1">G22*J22</f>
        <v>0</v>
      </c>
    </row>
    <row r="23" spans="1:15" x14ac:dyDescent="0.2">
      <c r="A23" s="3"/>
      <c r="B23" s="6">
        <f>Tableau33[[#This Row],[Colonne1]]</f>
        <v>32944</v>
      </c>
      <c r="C23" s="57" t="str">
        <f>Tableau33[[#This Row],[Colonne2]]</f>
        <v>Graines de tournesol</v>
      </c>
      <c r="D23" s="16">
        <f>Tableau33[[#This Row],[Colonne3]]</f>
        <v>5</v>
      </c>
      <c r="E23" s="16" t="str">
        <f>Tableau33[[#This Row],[Colonne4]]</f>
        <v>kg</v>
      </c>
      <c r="F23" s="16">
        <f>Tableau33[[#This Row],[Colonne5]]</f>
        <v>1</v>
      </c>
      <c r="G23" s="37"/>
      <c r="H23" s="17">
        <f>Tableau33[[#This Row],[Colonne7]]</f>
        <v>16.38</v>
      </c>
      <c r="I23" s="16">
        <f>Tableau33[[#This Row],[Colonne8]]</f>
        <v>5.5</v>
      </c>
      <c r="J23" s="17">
        <f>Tableau33[[#This Row],[Colonne9]]</f>
        <v>17.28</v>
      </c>
      <c r="K23" s="18">
        <f t="shared" si="1"/>
        <v>0</v>
      </c>
    </row>
    <row r="24" spans="1:15" x14ac:dyDescent="0.2">
      <c r="A24" s="3"/>
      <c r="B24" s="6">
        <f>Tableau33[[#This Row],[Colonne1]]</f>
        <v>20250</v>
      </c>
      <c r="C24" s="57" t="str">
        <f>Tableau33[[#This Row],[Colonne2]]</f>
        <v>Graines de courges</v>
      </c>
      <c r="D24" s="16">
        <f>Tableau33[[#This Row],[Colonne3]]</f>
        <v>3</v>
      </c>
      <c r="E24" s="16" t="str">
        <f>Tableau33[[#This Row],[Colonne4]]</f>
        <v>kg</v>
      </c>
      <c r="F24" s="16">
        <f>Tableau33[[#This Row],[Colonne5]]</f>
        <v>1</v>
      </c>
      <c r="G24" s="37"/>
      <c r="H24" s="17">
        <f>Tableau33[[#This Row],[Colonne7]]</f>
        <v>27.9</v>
      </c>
      <c r="I24" s="16">
        <f>Tableau33[[#This Row],[Colonne8]]</f>
        <v>5.5</v>
      </c>
      <c r="J24" s="17">
        <f>Tableau33[[#This Row],[Colonne9]]</f>
        <v>29.43</v>
      </c>
      <c r="K24" s="18">
        <f t="shared" si="1"/>
        <v>0</v>
      </c>
    </row>
    <row r="25" spans="1:15" x14ac:dyDescent="0.2">
      <c r="A25" s="3"/>
      <c r="B25" s="6">
        <f>Tableau33[[#This Row],[Colonne1]]</f>
        <v>20182</v>
      </c>
      <c r="C25" s="57" t="str">
        <f>Tableau33[[#This Row],[Colonne2]]</f>
        <v>Sésame blond complet</v>
      </c>
      <c r="D25" s="16">
        <f>Tableau33[[#This Row],[Colonne3]]</f>
        <v>3</v>
      </c>
      <c r="E25" s="16" t="str">
        <f>Tableau33[[#This Row],[Colonne4]]</f>
        <v>kg</v>
      </c>
      <c r="F25" s="16">
        <f>Tableau33[[#This Row],[Colonne5]]</f>
        <v>1</v>
      </c>
      <c r="G25" s="37"/>
      <c r="H25" s="17">
        <f>Tableau33[[#This Row],[Colonne7]]</f>
        <v>12.12</v>
      </c>
      <c r="I25" s="16">
        <f>Tableau33[[#This Row],[Colonne8]]</f>
        <v>5.5</v>
      </c>
      <c r="J25" s="17">
        <f>Tableau33[[#This Row],[Colonne9]]</f>
        <v>12.79</v>
      </c>
      <c r="K25" s="18">
        <f t="shared" si="1"/>
        <v>0</v>
      </c>
    </row>
    <row r="26" spans="1:15" x14ac:dyDescent="0.2">
      <c r="A26" s="3"/>
      <c r="B26" s="6">
        <f>Tableau33[[#This Row],[Colonne1]]</f>
        <v>29725</v>
      </c>
      <c r="C26" s="57" t="str">
        <f>Tableau33[[#This Row],[Colonne2]]</f>
        <v>graines à germer roquette</v>
      </c>
      <c r="D26" s="16">
        <f>Tableau33[[#This Row],[Colonne3]]</f>
        <v>150</v>
      </c>
      <c r="E26" s="16" t="str">
        <f>Tableau33[[#This Row],[Colonne4]]</f>
        <v>gr</v>
      </c>
      <c r="F26" s="16">
        <f>Tableau33[[#This Row],[Colonne5]]</f>
        <v>6</v>
      </c>
      <c r="G26" s="37"/>
      <c r="H26" s="17">
        <f>Tableau33[[#This Row],[Colonne7]]</f>
        <v>4.1500000000000004</v>
      </c>
      <c r="I26" s="16">
        <f>Tableau33[[#This Row],[Colonne8]]</f>
        <v>5.5</v>
      </c>
      <c r="J26" s="17">
        <f>Tableau33[[#This Row],[Colonne9]]</f>
        <v>4.38</v>
      </c>
      <c r="K26" s="18">
        <f t="shared" si="1"/>
        <v>0</v>
      </c>
    </row>
    <row r="27" spans="1:15" x14ac:dyDescent="0.2">
      <c r="A27" s="3"/>
      <c r="B27" s="6">
        <f>Tableau33[[#This Row],[Colonne1]]</f>
        <v>28056</v>
      </c>
      <c r="C27" s="57" t="str">
        <f>Tableau33[[#This Row],[Colonne2]]</f>
        <v>brocoli à germer</v>
      </c>
      <c r="D27" s="16">
        <f>Tableau33[[#This Row],[Colonne3]]</f>
        <v>150</v>
      </c>
      <c r="E27" s="16" t="str">
        <f>Tableau33[[#This Row],[Colonne4]]</f>
        <v>gr</v>
      </c>
      <c r="F27" s="16">
        <f>Tableau33[[#This Row],[Colonne5]]</f>
        <v>6</v>
      </c>
      <c r="G27" s="37"/>
      <c r="H27" s="17">
        <f>Tableau33[[#This Row],[Colonne7]]</f>
        <v>3.59</v>
      </c>
      <c r="I27" s="16">
        <f>Tableau33[[#This Row],[Colonne8]]</f>
        <v>5.5</v>
      </c>
      <c r="J27" s="17">
        <f>Tableau33[[#This Row],[Colonne9]]</f>
        <v>3.79</v>
      </c>
      <c r="K27" s="18">
        <f t="shared" si="1"/>
        <v>0</v>
      </c>
    </row>
    <row r="28" spans="1:15" x14ac:dyDescent="0.2">
      <c r="A28" s="3"/>
      <c r="B28" s="6">
        <f>Tableau33[[#This Row],[Colonne1]]</f>
        <v>28104</v>
      </c>
      <c r="C28" s="57" t="str">
        <f>Tableau33[[#This Row],[Colonne2]]</f>
        <v>soja vert mungo à germer</v>
      </c>
      <c r="D28" s="16">
        <f>Tableau33[[#This Row],[Colonne3]]</f>
        <v>200</v>
      </c>
      <c r="E28" s="16" t="str">
        <f>Tableau33[[#This Row],[Colonne4]]</f>
        <v>gr</v>
      </c>
      <c r="F28" s="16">
        <f>Tableau33[[#This Row],[Colonne5]]</f>
        <v>6</v>
      </c>
      <c r="G28" s="37"/>
      <c r="H28" s="17">
        <f>Tableau33[[#This Row],[Colonne7]]</f>
        <v>1.6</v>
      </c>
      <c r="I28" s="16">
        <f>Tableau33[[#This Row],[Colonne8]]</f>
        <v>5.5</v>
      </c>
      <c r="J28" s="17">
        <f>Tableau33[[#This Row],[Colonne9]]</f>
        <v>1.69</v>
      </c>
      <c r="K28" s="18">
        <f t="shared" si="1"/>
        <v>0</v>
      </c>
    </row>
    <row r="29" spans="1:15" x14ac:dyDescent="0.2">
      <c r="A29" s="3"/>
      <c r="B29" s="7">
        <f>Tableau33[[#This Row],[Colonne1]]</f>
        <v>20023</v>
      </c>
      <c r="C29" s="58" t="str">
        <f>Tableau33[[#This Row],[Colonne2]]</f>
        <v>mélange pois chiche/lentilles/fenugrec à germer</v>
      </c>
      <c r="D29" s="20">
        <f>Tableau33[[#This Row],[Colonne3]]</f>
        <v>200</v>
      </c>
      <c r="E29" s="20" t="str">
        <f>Tableau33[[#This Row],[Colonne4]]</f>
        <v>gr</v>
      </c>
      <c r="F29" s="20">
        <f>Tableau33[[#This Row],[Colonne5]]</f>
        <v>6</v>
      </c>
      <c r="G29" s="38"/>
      <c r="H29" s="21">
        <f>Tableau33[[#This Row],[Colonne7]]</f>
        <v>2.8</v>
      </c>
      <c r="I29" s="20">
        <f>Tableau33[[#This Row],[Colonne8]]</f>
        <v>5.5</v>
      </c>
      <c r="J29" s="21">
        <f>Tableau33[[#This Row],[Colonne9]]</f>
        <v>2.95</v>
      </c>
      <c r="K29" s="22">
        <f t="shared" si="1"/>
        <v>0</v>
      </c>
    </row>
    <row r="30" spans="1:15" x14ac:dyDescent="0.2">
      <c r="A30" s="3"/>
      <c r="B30" s="4"/>
      <c r="C30" s="56"/>
      <c r="D30" s="25">
        <f>Tableau33[[#This Row],[Colonne3]]</f>
        <v>0</v>
      </c>
      <c r="G30" s="39"/>
      <c r="H30" s="26"/>
      <c r="J30" s="27" t="s">
        <v>13</v>
      </c>
      <c r="K30" s="26">
        <f>SUM(K22:K29)</f>
        <v>0</v>
      </c>
    </row>
    <row r="31" spans="1:15" x14ac:dyDescent="0.2">
      <c r="A31" s="3"/>
      <c r="B31" s="23" t="s">
        <v>23</v>
      </c>
      <c r="C31" s="56"/>
      <c r="D31" s="25">
        <f>Tableau33[[#This Row],[Colonne3]]</f>
        <v>0</v>
      </c>
      <c r="G31" s="39"/>
      <c r="H31" s="26"/>
      <c r="J31" s="26"/>
      <c r="K31" s="26"/>
    </row>
    <row r="32" spans="1:15" x14ac:dyDescent="0.2">
      <c r="A32" s="3"/>
      <c r="B32" s="5">
        <f>Tableau33[[#This Row],[Colonne1]]</f>
        <v>33121</v>
      </c>
      <c r="C32" s="54" t="str">
        <f>Tableau33[[#This Row],[Colonne2]]</f>
        <v>Avoine Calcium</v>
      </c>
      <c r="D32" s="13">
        <f>Tableau33[[#This Row],[Colonne3]]</f>
        <v>1</v>
      </c>
      <c r="E32" s="13" t="str">
        <f>Tableau33[[#This Row],[Colonne4]]</f>
        <v>l</v>
      </c>
      <c r="F32" s="13">
        <f>Tableau33[[#This Row],[Colonne5]]</f>
        <v>10</v>
      </c>
      <c r="G32" s="36"/>
      <c r="H32" s="14">
        <f>Tableau33[[#This Row],[Colonne7]]</f>
        <v>1.29</v>
      </c>
      <c r="I32" s="13">
        <f>Tableau33[[#This Row],[Colonne8]]</f>
        <v>5.5</v>
      </c>
      <c r="J32" s="14">
        <f>Tableau33[[#This Row],[Colonne9]]</f>
        <v>1.36</v>
      </c>
      <c r="K32" s="15">
        <f t="shared" ref="K32:K45" si="2">G32*J32</f>
        <v>0</v>
      </c>
    </row>
    <row r="33" spans="1:11" x14ac:dyDescent="0.2">
      <c r="A33" s="3"/>
      <c r="B33" s="6">
        <f>Tableau33[[#This Row],[Colonne1]]</f>
        <v>29485</v>
      </c>
      <c r="C33" s="57" t="str">
        <f>Tableau33[[#This Row],[Colonne2]]</f>
        <v>Avoine Nature</v>
      </c>
      <c r="D33" s="16">
        <f>Tableau33[[#This Row],[Colonne3]]</f>
        <v>1</v>
      </c>
      <c r="E33" s="16" t="str">
        <f>Tableau33[[#This Row],[Colonne4]]</f>
        <v>l</v>
      </c>
      <c r="F33" s="16">
        <f>Tableau33[[#This Row],[Colonne5]]</f>
        <v>12</v>
      </c>
      <c r="G33" s="37"/>
      <c r="H33" s="17">
        <f>Tableau33[[#This Row],[Colonne7]]</f>
        <v>1.3</v>
      </c>
      <c r="I33" s="16">
        <f>Tableau33[[#This Row],[Colonne8]]</f>
        <v>5.5</v>
      </c>
      <c r="J33" s="17">
        <f>Tableau33[[#This Row],[Colonne9]]</f>
        <v>1.37</v>
      </c>
      <c r="K33" s="18">
        <f t="shared" si="2"/>
        <v>0</v>
      </c>
    </row>
    <row r="34" spans="1:11" x14ac:dyDescent="0.2">
      <c r="A34" s="3"/>
      <c r="B34" s="6">
        <f>Tableau33[[#This Row],[Colonne1]]</f>
        <v>31313</v>
      </c>
      <c r="C34" s="57" t="str">
        <f>Tableau33[[#This Row],[Colonne2]]</f>
        <v>Riz Calcium</v>
      </c>
      <c r="D34" s="16">
        <f>Tableau33[[#This Row],[Colonne3]]</f>
        <v>1</v>
      </c>
      <c r="E34" s="16" t="str">
        <f>Tableau33[[#This Row],[Colonne4]]</f>
        <v>l</v>
      </c>
      <c r="F34" s="16">
        <f>Tableau33[[#This Row],[Colonne5]]</f>
        <v>12</v>
      </c>
      <c r="G34" s="37"/>
      <c r="H34" s="17">
        <f>Tableau33[[#This Row],[Colonne7]]</f>
        <v>1.3</v>
      </c>
      <c r="I34" s="16">
        <f>Tableau33[[#This Row],[Colonne8]]</f>
        <v>5.5</v>
      </c>
      <c r="J34" s="17">
        <f>Tableau33[[#This Row],[Colonne9]]</f>
        <v>1.37</v>
      </c>
      <c r="K34" s="18">
        <f t="shared" si="2"/>
        <v>0</v>
      </c>
    </row>
    <row r="35" spans="1:11" x14ac:dyDescent="0.2">
      <c r="A35" s="3"/>
      <c r="B35" s="6">
        <f>Tableau33[[#This Row],[Colonne1]]</f>
        <v>29483</v>
      </c>
      <c r="C35" s="57" t="str">
        <f>Tableau33[[#This Row],[Colonne2]]</f>
        <v>Riz Nature</v>
      </c>
      <c r="D35" s="16">
        <f>Tableau33[[#This Row],[Colonne3]]</f>
        <v>1</v>
      </c>
      <c r="E35" s="16" t="str">
        <f>Tableau33[[#This Row],[Colonne4]]</f>
        <v>l</v>
      </c>
      <c r="F35" s="16">
        <f>Tableau33[[#This Row],[Colonne5]]</f>
        <v>12</v>
      </c>
      <c r="G35" s="37"/>
      <c r="H35" s="17">
        <f>Tableau33[[#This Row],[Colonne7]]</f>
        <v>1.1499999999999999</v>
      </c>
      <c r="I35" s="16">
        <f>Tableau33[[#This Row],[Colonne8]]</f>
        <v>5.5</v>
      </c>
      <c r="J35" s="17">
        <f>Tableau33[[#This Row],[Colonne9]]</f>
        <v>1.21</v>
      </c>
      <c r="K35" s="18">
        <f t="shared" si="2"/>
        <v>0</v>
      </c>
    </row>
    <row r="36" spans="1:11" x14ac:dyDescent="0.2">
      <c r="A36" s="3"/>
      <c r="B36" s="6">
        <f>Tableau33[[#This Row],[Colonne1]]</f>
        <v>24167</v>
      </c>
      <c r="C36" s="57" t="str">
        <f>Tableau33[[#This Row],[Colonne2]]</f>
        <v>Sojade Calcium UHT (soja)</v>
      </c>
      <c r="D36" s="16">
        <f>Tableau33[[#This Row],[Colonne3]]</f>
        <v>1</v>
      </c>
      <c r="E36" s="16" t="str">
        <f>Tableau33[[#This Row],[Colonne4]]</f>
        <v>l</v>
      </c>
      <c r="F36" s="16">
        <f>Tableau33[[#This Row],[Colonne5]]</f>
        <v>6</v>
      </c>
      <c r="G36" s="37"/>
      <c r="H36" s="17">
        <f>Tableau33[[#This Row],[Colonne7]]</f>
        <v>1.44</v>
      </c>
      <c r="I36" s="16">
        <f>Tableau33[[#This Row],[Colonne8]]</f>
        <v>5.5</v>
      </c>
      <c r="J36" s="17">
        <f>Tableau33[[#This Row],[Colonne9]]</f>
        <v>1.52</v>
      </c>
      <c r="K36" s="18">
        <f t="shared" si="2"/>
        <v>0</v>
      </c>
    </row>
    <row r="37" spans="1:11" x14ac:dyDescent="0.2">
      <c r="A37" s="3"/>
      <c r="B37" s="6">
        <f>Tableau33[[#This Row],[Colonne1]]</f>
        <v>24166</v>
      </c>
      <c r="C37" s="57" t="str">
        <f>Tableau33[[#This Row],[Colonne2]]</f>
        <v>Sojade Nature UHT (soja)</v>
      </c>
      <c r="D37" s="16">
        <f>Tableau33[[#This Row],[Colonne3]]</f>
        <v>1</v>
      </c>
      <c r="E37" s="16" t="str">
        <f>Tableau33[[#This Row],[Colonne4]]</f>
        <v>l</v>
      </c>
      <c r="F37" s="16">
        <f>Tableau33[[#This Row],[Colonne5]]</f>
        <v>6</v>
      </c>
      <c r="G37" s="37"/>
      <c r="H37" s="17">
        <f>Tableau33[[#This Row],[Colonne7]]</f>
        <v>1.22</v>
      </c>
      <c r="I37" s="16">
        <f>Tableau33[[#This Row],[Colonne8]]</f>
        <v>5.5</v>
      </c>
      <c r="J37" s="17">
        <f>Tableau33[[#This Row],[Colonne9]]</f>
        <v>1.29</v>
      </c>
      <c r="K37" s="18">
        <f t="shared" si="2"/>
        <v>0</v>
      </c>
    </row>
    <row r="38" spans="1:11" x14ac:dyDescent="0.2">
      <c r="A38" s="3"/>
      <c r="B38" s="6">
        <f>Tableau33[[#This Row],[Colonne1]]</f>
        <v>20822</v>
      </c>
      <c r="C38" s="57" t="str">
        <f>Tableau33[[#This Row],[Colonne2]]</f>
        <v>Lait d'amande Tetra Pack</v>
      </c>
      <c r="D38" s="16">
        <f>Tableau33[[#This Row],[Colonne3]]</f>
        <v>1</v>
      </c>
      <c r="E38" s="16" t="str">
        <f>Tableau33[[#This Row],[Colonne4]]</f>
        <v>l</v>
      </c>
      <c r="F38" s="16">
        <f>Tableau33[[#This Row],[Colonne5]]</f>
        <v>6</v>
      </c>
      <c r="G38" s="37"/>
      <c r="H38" s="17">
        <f>Tableau33[[#This Row],[Colonne7]]</f>
        <v>3.16</v>
      </c>
      <c r="I38" s="16">
        <f>Tableau33[[#This Row],[Colonne8]]</f>
        <v>5.5</v>
      </c>
      <c r="J38" s="17">
        <f>Tableau33[[#This Row],[Colonne9]]</f>
        <v>3.33</v>
      </c>
      <c r="K38" s="18">
        <f t="shared" si="2"/>
        <v>0</v>
      </c>
    </row>
    <row r="39" spans="1:11" x14ac:dyDescent="0.2">
      <c r="A39" s="3"/>
      <c r="B39" s="6">
        <f>Tableau33[[#This Row],[Colonne1]]</f>
        <v>29113</v>
      </c>
      <c r="C39" s="57" t="str">
        <f>Tableau33[[#This Row],[Colonne2]]</f>
        <v>Lait de noix de coco (boite)</v>
      </c>
      <c r="D39" s="16">
        <f>Tableau33[[#This Row],[Colonne3]]</f>
        <v>400</v>
      </c>
      <c r="E39" s="16" t="str">
        <f>Tableau33[[#This Row],[Colonne4]]</f>
        <v>ml</v>
      </c>
      <c r="F39" s="16">
        <f>Tableau33[[#This Row],[Colonne5]]</f>
        <v>6</v>
      </c>
      <c r="G39" s="37"/>
      <c r="H39" s="17">
        <f>Tableau33[[#This Row],[Colonne7]]</f>
        <v>1.6</v>
      </c>
      <c r="I39" s="16">
        <f>Tableau33[[#This Row],[Colonne8]]</f>
        <v>5.5</v>
      </c>
      <c r="J39" s="17">
        <f>Tableau33[[#This Row],[Colonne9]]</f>
        <v>1.69</v>
      </c>
      <c r="K39" s="18">
        <f t="shared" si="2"/>
        <v>0</v>
      </c>
    </row>
    <row r="40" spans="1:11" x14ac:dyDescent="0.2">
      <c r="A40" s="3"/>
      <c r="B40" s="6">
        <f>Tableau33[[#This Row],[Colonne1]]</f>
        <v>20702</v>
      </c>
      <c r="C40" s="57" t="str">
        <f>Tableau33[[#This Row],[Colonne2]]</f>
        <v>Oat avoine cuisine (Crème d'avoine)</v>
      </c>
      <c r="D40" s="16">
        <f>Tableau33[[#This Row],[Colonne3]]</f>
        <v>20</v>
      </c>
      <c r="E40" s="16" t="str">
        <f>Tableau33[[#This Row],[Colonne4]]</f>
        <v>cl</v>
      </c>
      <c r="F40" s="16">
        <f>Tableau33[[#This Row],[Colonne5]]</f>
        <v>15</v>
      </c>
      <c r="G40" s="37"/>
      <c r="H40" s="17">
        <f>Tableau33[[#This Row],[Colonne7]]</f>
        <v>0.72</v>
      </c>
      <c r="I40" s="16">
        <f>Tableau33[[#This Row],[Colonne8]]</f>
        <v>5.5</v>
      </c>
      <c r="J40" s="17">
        <f>Tableau33[[#This Row],[Colonne9]]</f>
        <v>0.76</v>
      </c>
      <c r="K40" s="18">
        <f t="shared" si="2"/>
        <v>0</v>
      </c>
    </row>
    <row r="41" spans="1:11" x14ac:dyDescent="0.2">
      <c r="A41" s="3"/>
      <c r="B41" s="6">
        <f>Tableau33[[#This Row],[Colonne1]]</f>
        <v>34523</v>
      </c>
      <c r="C41" s="57" t="str">
        <f>Tableau33[[#This Row],[Colonne2]]</f>
        <v>Riz cuisine (Crème de riz)</v>
      </c>
      <c r="D41" s="16">
        <f>Tableau33[[#This Row],[Colonne3]]</f>
        <v>20</v>
      </c>
      <c r="E41" s="16" t="str">
        <f>Tableau33[[#This Row],[Colonne4]]</f>
        <v>cl</v>
      </c>
      <c r="F41" s="16">
        <f>Tableau33[[#This Row],[Colonne5]]</f>
        <v>15</v>
      </c>
      <c r="G41" s="37"/>
      <c r="H41" s="17">
        <f>Tableau33[[#This Row],[Colonne7]]</f>
        <v>0.72</v>
      </c>
      <c r="I41" s="16">
        <f>Tableau33[[#This Row],[Colonne8]]</f>
        <v>5.5</v>
      </c>
      <c r="J41" s="17">
        <f>Tableau33[[#This Row],[Colonne9]]</f>
        <v>0.76</v>
      </c>
      <c r="K41" s="18">
        <f t="shared" si="2"/>
        <v>0</v>
      </c>
    </row>
    <row r="42" spans="1:11" x14ac:dyDescent="0.2">
      <c r="A42" s="3"/>
      <c r="B42" s="6">
        <f>Tableau33[[#This Row],[Colonne1]]</f>
        <v>34524</v>
      </c>
      <c r="C42" s="57" t="str">
        <f>Tableau33[[#This Row],[Colonne2]]</f>
        <v>Soja cuisine (Crème de soja)</v>
      </c>
      <c r="D42" s="16">
        <f>Tableau33[[#This Row],[Colonne3]]</f>
        <v>20</v>
      </c>
      <c r="E42" s="16" t="str">
        <f>Tableau33[[#This Row],[Colonne4]]</f>
        <v>cl</v>
      </c>
      <c r="F42" s="16">
        <f>Tableau33[[#This Row],[Colonne5]]</f>
        <v>14</v>
      </c>
      <c r="G42" s="37"/>
      <c r="H42" s="17">
        <f>Tableau33[[#This Row],[Colonne7]]</f>
        <v>0.66</v>
      </c>
      <c r="I42" s="16">
        <f>Tableau33[[#This Row],[Colonne8]]</f>
        <v>5.5</v>
      </c>
      <c r="J42" s="17">
        <f>Tableau33[[#This Row],[Colonne9]]</f>
        <v>0.7</v>
      </c>
      <c r="K42" s="18">
        <f t="shared" si="2"/>
        <v>0</v>
      </c>
    </row>
    <row r="43" spans="1:11" x14ac:dyDescent="0.2">
      <c r="A43" s="3"/>
      <c r="B43" s="6">
        <f>Tableau33[[#This Row],[Colonne1]]</f>
        <v>28366</v>
      </c>
      <c r="C43" s="57" t="str">
        <f>Tableau33[[#This Row],[Colonne2]]</f>
        <v>Spelt epeautre cuisine (Crème d'épeautre)</v>
      </c>
      <c r="D43" s="16">
        <f>Tableau33[[#This Row],[Colonne3]]</f>
        <v>20</v>
      </c>
      <c r="E43" s="16" t="str">
        <f>Tableau33[[#This Row],[Colonne4]]</f>
        <v>cl</v>
      </c>
      <c r="F43" s="16">
        <f>Tableau33[[#This Row],[Colonne5]]</f>
        <v>15</v>
      </c>
      <c r="G43" s="37"/>
      <c r="H43" s="17">
        <f>Tableau33[[#This Row],[Colonne7]]</f>
        <v>0.72</v>
      </c>
      <c r="I43" s="16">
        <f>Tableau33[[#This Row],[Colonne8]]</f>
        <v>5.5</v>
      </c>
      <c r="J43" s="17">
        <f>Tableau33[[#This Row],[Colonne9]]</f>
        <v>0.76</v>
      </c>
      <c r="K43" s="18">
        <f t="shared" si="2"/>
        <v>0</v>
      </c>
    </row>
    <row r="44" spans="1:11" x14ac:dyDescent="0.2">
      <c r="A44" s="3"/>
      <c r="B44" s="6">
        <f>Tableau33[[#This Row],[Colonne1]]</f>
        <v>28220</v>
      </c>
      <c r="C44" s="57" t="str">
        <f>Tableau33[[#This Row],[Colonne2]]</f>
        <v>Amandina cuisine (Crème d'amande)</v>
      </c>
      <c r="D44" s="16" t="str">
        <f>Tableau33[[#This Row],[Colonne3]]</f>
        <v>3 x 20</v>
      </c>
      <c r="E44" s="16" t="str">
        <f>Tableau33[[#This Row],[Colonne4]]</f>
        <v>cl</v>
      </c>
      <c r="F44" s="16">
        <f>Tableau33[[#This Row],[Colonne5]]</f>
        <v>8</v>
      </c>
      <c r="G44" s="37"/>
      <c r="H44" s="17">
        <f>Tableau33[[#This Row],[Colonne7]]</f>
        <v>4.1500000000000004</v>
      </c>
      <c r="I44" s="16">
        <f>Tableau33[[#This Row],[Colonne8]]</f>
        <v>5.5</v>
      </c>
      <c r="J44" s="17">
        <f>Tableau33[[#This Row],[Colonne9]]</f>
        <v>4.38</v>
      </c>
      <c r="K44" s="18">
        <f t="shared" si="2"/>
        <v>0</v>
      </c>
    </row>
    <row r="45" spans="1:11" x14ac:dyDescent="0.2">
      <c r="A45" s="3"/>
      <c r="B45" s="7">
        <f>Tableau33[[#This Row],[Colonne1]]</f>
        <v>30802</v>
      </c>
      <c r="C45" s="58" t="str">
        <f>Tableau33[[#This Row],[Colonne2]]</f>
        <v>Coco cuisine (Crème d'amande)</v>
      </c>
      <c r="D45" s="20">
        <f>Tableau33[[#This Row],[Colonne3]]</f>
        <v>25</v>
      </c>
      <c r="E45" s="20" t="str">
        <f>Tableau33[[#This Row],[Colonne4]]</f>
        <v>cl</v>
      </c>
      <c r="F45" s="20">
        <f>Tableau33[[#This Row],[Colonne5]]</f>
        <v>24</v>
      </c>
      <c r="G45" s="38"/>
      <c r="H45" s="21">
        <f>Tableau33[[#This Row],[Colonne7]]</f>
        <v>1.32</v>
      </c>
      <c r="I45" s="20">
        <f>Tableau33[[#This Row],[Colonne8]]</f>
        <v>5.5</v>
      </c>
      <c r="J45" s="21">
        <f>Tableau33[[#This Row],[Colonne9]]</f>
        <v>1.39</v>
      </c>
      <c r="K45" s="22">
        <f t="shared" si="2"/>
        <v>0</v>
      </c>
    </row>
    <row r="46" spans="1:11" x14ac:dyDescent="0.2">
      <c r="A46" s="4"/>
      <c r="B46" s="4"/>
      <c r="C46" s="56"/>
      <c r="D46" s="25">
        <f>Tableau33[[#This Row],[Colonne3]]</f>
        <v>0</v>
      </c>
      <c r="G46" s="39"/>
      <c r="H46" s="26"/>
      <c r="J46" s="27" t="s">
        <v>13</v>
      </c>
      <c r="K46" s="26">
        <f>SUM(K32:K45)</f>
        <v>0</v>
      </c>
    </row>
    <row r="47" spans="1:11" x14ac:dyDescent="0.2">
      <c r="A47" s="3"/>
      <c r="B47" s="23" t="s">
        <v>42</v>
      </c>
      <c r="C47" s="53"/>
      <c r="D47" s="28">
        <f>Tableau33[[#This Row],[Colonne3]]</f>
        <v>0</v>
      </c>
      <c r="E47" s="28"/>
      <c r="F47" s="28"/>
      <c r="G47" s="40"/>
      <c r="H47" s="27"/>
      <c r="I47" s="28"/>
      <c r="J47" s="27"/>
      <c r="K47" s="27"/>
    </row>
    <row r="48" spans="1:11" x14ac:dyDescent="0.2">
      <c r="A48" s="3"/>
      <c r="B48" s="5">
        <f>Tableau33[[#This Row],[Colonne1]]</f>
        <v>23721</v>
      </c>
      <c r="C48" s="54" t="str">
        <f>Tableau33[[#This Row],[Colonne2]]</f>
        <v>Tablettes chocolat au lait</v>
      </c>
      <c r="D48" s="13">
        <f>Tableau33[[#This Row],[Colonne3]]</f>
        <v>100</v>
      </c>
      <c r="E48" s="13" t="str">
        <f>Tableau33[[#This Row],[Colonne4]]</f>
        <v>gr</v>
      </c>
      <c r="F48" s="13">
        <f>Tableau33[[#This Row],[Colonne5]]</f>
        <v>10</v>
      </c>
      <c r="G48" s="36"/>
      <c r="H48" s="14">
        <f>Tableau33[[#This Row],[Colonne7]]</f>
        <v>1.28</v>
      </c>
      <c r="I48" s="13">
        <f>Tableau33[[#This Row],[Colonne8]]</f>
        <v>20</v>
      </c>
      <c r="J48" s="14">
        <f>Tableau33[[#This Row],[Colonne9]]</f>
        <v>1.54</v>
      </c>
      <c r="K48" s="15">
        <f t="shared" ref="K48:K53" si="3">G48*J48</f>
        <v>0</v>
      </c>
    </row>
    <row r="49" spans="1:11" x14ac:dyDescent="0.2">
      <c r="A49" s="3"/>
      <c r="B49" s="6">
        <f>Tableau33[[#This Row],[Colonne1]]</f>
        <v>29574</v>
      </c>
      <c r="C49" s="57" t="str">
        <f>Tableau33[[#This Row],[Colonne2]]</f>
        <v>Tablettes chocolat au lait noisettes entières</v>
      </c>
      <c r="D49" s="16">
        <f>Tableau33[[#This Row],[Colonne3]]</f>
        <v>100</v>
      </c>
      <c r="E49" s="16" t="str">
        <f>Tableau33[[#This Row],[Colonne4]]</f>
        <v>gr</v>
      </c>
      <c r="F49" s="16">
        <f>Tableau33[[#This Row],[Colonne5]]</f>
        <v>10</v>
      </c>
      <c r="G49" s="37"/>
      <c r="H49" s="17">
        <f>Tableau33[[#This Row],[Colonne7]]</f>
        <v>1.61</v>
      </c>
      <c r="I49" s="16">
        <f>Tableau33[[#This Row],[Colonne8]]</f>
        <v>20</v>
      </c>
      <c r="J49" s="17">
        <f>Tableau33[[#This Row],[Colonne9]]</f>
        <v>1.93</v>
      </c>
      <c r="K49" s="18">
        <f t="shared" si="3"/>
        <v>0</v>
      </c>
    </row>
    <row r="50" spans="1:11" x14ac:dyDescent="0.2">
      <c r="A50" s="3"/>
      <c r="B50" s="6">
        <f>Tableau33[[#This Row],[Colonne1]]</f>
        <v>23732</v>
      </c>
      <c r="C50" s="57" t="str">
        <f>Tableau33[[#This Row],[Colonne2]]</f>
        <v>Tablettes chocolat noir extra 71%</v>
      </c>
      <c r="D50" s="16">
        <f>Tableau33[[#This Row],[Colonne3]]</f>
        <v>100</v>
      </c>
      <c r="E50" s="16" t="str">
        <f>Tableau33[[#This Row],[Colonne4]]</f>
        <v>gr</v>
      </c>
      <c r="F50" s="16">
        <f>Tableau33[[#This Row],[Colonne5]]</f>
        <v>10</v>
      </c>
      <c r="G50" s="37"/>
      <c r="H50" s="17">
        <f>Tableau33[[#This Row],[Colonne7]]</f>
        <v>1.28</v>
      </c>
      <c r="I50" s="16">
        <f>Tableau33[[#This Row],[Colonne8]]</f>
        <v>5.5</v>
      </c>
      <c r="J50" s="17">
        <f>Tableau33[[#This Row],[Colonne9]]</f>
        <v>1.35</v>
      </c>
      <c r="K50" s="18">
        <f t="shared" si="3"/>
        <v>0</v>
      </c>
    </row>
    <row r="51" spans="1:11" x14ac:dyDescent="0.2">
      <c r="A51" s="3"/>
      <c r="B51" s="6">
        <f>Tableau33[[#This Row],[Colonne1]]</f>
        <v>29913</v>
      </c>
      <c r="C51" s="57" t="str">
        <f>Tableau33[[#This Row],[Colonne2]]</f>
        <v>Tablette chocolat noir 85%</v>
      </c>
      <c r="D51" s="16">
        <f>Tableau33[[#This Row],[Colonne3]]</f>
        <v>100</v>
      </c>
      <c r="E51" s="16" t="str">
        <f>Tableau33[[#This Row],[Colonne4]]</f>
        <v>gr</v>
      </c>
      <c r="F51" s="16">
        <f>Tableau33[[#This Row],[Colonne5]]</f>
        <v>10</v>
      </c>
      <c r="G51" s="37"/>
      <c r="H51" s="17">
        <f>Tableau33[[#This Row],[Colonne7]]</f>
        <v>1.54</v>
      </c>
      <c r="I51" s="16">
        <f>Tableau33[[#This Row],[Colonne8]]</f>
        <v>5.5</v>
      </c>
      <c r="J51" s="17">
        <f>Tableau33[[#This Row],[Colonne9]]</f>
        <v>1.62</v>
      </c>
      <c r="K51" s="18">
        <f t="shared" si="3"/>
        <v>0</v>
      </c>
    </row>
    <row r="52" spans="1:11" x14ac:dyDescent="0.2">
      <c r="A52" s="3"/>
      <c r="B52" s="6">
        <f>Tableau33[[#This Row],[Colonne1]]</f>
        <v>28439</v>
      </c>
      <c r="C52" s="57" t="str">
        <f>Tableau33[[#This Row],[Colonne2]]</f>
        <v>Tablette chocolat noir noisettes entière</v>
      </c>
      <c r="D52" s="16">
        <f>Tableau33[[#This Row],[Colonne3]]</f>
        <v>100</v>
      </c>
      <c r="E52" s="16" t="str">
        <f>Tableau33[[#This Row],[Colonne4]]</f>
        <v>gr</v>
      </c>
      <c r="F52" s="16">
        <f>Tableau33[[#This Row],[Colonne5]]</f>
        <v>10</v>
      </c>
      <c r="G52" s="37"/>
      <c r="H52" s="17">
        <f>Tableau33[[#This Row],[Colonne7]]</f>
        <v>1.61</v>
      </c>
      <c r="I52" s="16">
        <f>Tableau33[[#This Row],[Colonne8]]</f>
        <v>20</v>
      </c>
      <c r="J52" s="17">
        <f>Tableau33[[#This Row],[Colonne9]]</f>
        <v>1.93</v>
      </c>
      <c r="K52" s="18">
        <f t="shared" si="3"/>
        <v>0</v>
      </c>
    </row>
    <row r="53" spans="1:11" x14ac:dyDescent="0.2">
      <c r="A53" s="3"/>
      <c r="B53" s="7">
        <f>Tableau33[[#This Row],[Colonne1]]</f>
        <v>32670</v>
      </c>
      <c r="C53" s="58" t="str">
        <f>Tableau33[[#This Row],[Colonne2]]</f>
        <v>Palets de chocolat noir dessert 55%</v>
      </c>
      <c r="D53" s="20">
        <f>Tableau33[[#This Row],[Colonne3]]</f>
        <v>1</v>
      </c>
      <c r="E53" s="20" t="str">
        <f>Tableau33[[#This Row],[Colonne4]]</f>
        <v>kg</v>
      </c>
      <c r="F53" s="20">
        <f>Tableau33[[#This Row],[Colonne5]]</f>
        <v>6</v>
      </c>
      <c r="G53" s="38"/>
      <c r="H53" s="21">
        <f>Tableau33[[#This Row],[Colonne7]]</f>
        <v>10.65</v>
      </c>
      <c r="I53" s="20">
        <f>Tableau33[[#This Row],[Colonne8]]</f>
        <v>5.5</v>
      </c>
      <c r="J53" s="21">
        <f>Tableau33[[#This Row],[Colonne9]]</f>
        <v>11.24</v>
      </c>
      <c r="K53" s="22">
        <f t="shared" si="3"/>
        <v>0</v>
      </c>
    </row>
    <row r="54" spans="1:11" x14ac:dyDescent="0.2">
      <c r="A54" s="3"/>
      <c r="B54" s="4"/>
      <c r="C54" s="56"/>
      <c r="D54" s="25">
        <f>Tableau33[[#This Row],[Colonne3]]</f>
        <v>0</v>
      </c>
      <c r="G54" s="39"/>
      <c r="H54" s="26"/>
      <c r="J54" s="27" t="s">
        <v>13</v>
      </c>
      <c r="K54" s="26">
        <f>SUM(K48:K53)</f>
        <v>0</v>
      </c>
    </row>
    <row r="55" spans="1:11" x14ac:dyDescent="0.2">
      <c r="A55" s="3"/>
      <c r="B55" s="23" t="s">
        <v>49</v>
      </c>
      <c r="C55" s="56"/>
      <c r="D55" s="25">
        <f>Tableau33[[#This Row],[Colonne3]]</f>
        <v>0</v>
      </c>
      <c r="G55" s="39"/>
      <c r="H55" s="26"/>
      <c r="J55" s="26"/>
      <c r="K55" s="26"/>
    </row>
    <row r="56" spans="1:11" x14ac:dyDescent="0.2">
      <c r="A56" s="3"/>
      <c r="B56" s="5">
        <f>Tableau33[[#This Row],[Colonne1]]</f>
        <v>26776</v>
      </c>
      <c r="C56" s="54" t="str">
        <f>Tableau33[[#This Row],[Colonne2]]</f>
        <v>Biscottes bises à l'huile d'olive</v>
      </c>
      <c r="D56" s="13">
        <f>Tableau33[[#This Row],[Colonne3]]</f>
        <v>270</v>
      </c>
      <c r="E56" s="13" t="str">
        <f>Tableau33[[#This Row],[Colonne4]]</f>
        <v>gr</v>
      </c>
      <c r="F56" s="13">
        <f>Tableau33[[#This Row],[Colonne5]]</f>
        <v>12</v>
      </c>
      <c r="G56" s="36"/>
      <c r="H56" s="14">
        <f>Tableau33[[#This Row],[Colonne7]]</f>
        <v>2.2200000000000002</v>
      </c>
      <c r="I56" s="13">
        <f>Tableau33[[#This Row],[Colonne8]]</f>
        <v>5.5</v>
      </c>
      <c r="J56" s="14">
        <f>Tableau33[[#This Row],[Colonne9]]</f>
        <v>2.34</v>
      </c>
      <c r="K56" s="15">
        <f t="shared" ref="K56:K65" si="4">G56*J56</f>
        <v>0</v>
      </c>
    </row>
    <row r="57" spans="1:11" x14ac:dyDescent="0.2">
      <c r="A57" s="3"/>
      <c r="B57" s="6">
        <f>Tableau33[[#This Row],[Colonne1]]</f>
        <v>34711</v>
      </c>
      <c r="C57" s="57" t="str">
        <f>Tableau33[[#This Row],[Colonne2]]</f>
        <v>Biscottes "Essentielle" Nature</v>
      </c>
      <c r="D57" s="16">
        <f>Tableau33[[#This Row],[Colonne3]]</f>
        <v>280</v>
      </c>
      <c r="E57" s="16" t="str">
        <f>Tableau33[[#This Row],[Colonne4]]</f>
        <v>gr</v>
      </c>
      <c r="F57" s="16">
        <f>Tableau33[[#This Row],[Colonne5]]</f>
        <v>8</v>
      </c>
      <c r="G57" s="37"/>
      <c r="H57" s="17">
        <f>Tableau33[[#This Row],[Colonne7]]</f>
        <v>2.61</v>
      </c>
      <c r="I57" s="16">
        <f>Tableau33[[#This Row],[Colonne8]]</f>
        <v>5.5</v>
      </c>
      <c r="J57" s="17">
        <f>Tableau33[[#This Row],[Colonne9]]</f>
        <v>2.75</v>
      </c>
      <c r="K57" s="18">
        <f t="shared" si="4"/>
        <v>0</v>
      </c>
    </row>
    <row r="58" spans="1:11" x14ac:dyDescent="0.2">
      <c r="A58" s="3"/>
      <c r="B58" s="6">
        <f>Tableau33[[#This Row],[Colonne1]]</f>
        <v>30817</v>
      </c>
      <c r="C58" s="57" t="str">
        <f>Tableau33[[#This Row],[Colonne2]]</f>
        <v>chocolade sans huile de palme</v>
      </c>
      <c r="D58" s="16">
        <f>Tableau33[[#This Row],[Colonne3]]</f>
        <v>750</v>
      </c>
      <c r="E58" s="16" t="str">
        <f>Tableau33[[#This Row],[Colonne4]]</f>
        <v>gr</v>
      </c>
      <c r="F58" s="16">
        <f>Tableau33[[#This Row],[Colonne5]]</f>
        <v>6</v>
      </c>
      <c r="G58" s="37"/>
      <c r="H58" s="17">
        <f>Tableau33[[#This Row],[Colonne7]]</f>
        <v>11.16</v>
      </c>
      <c r="I58" s="16">
        <f>Tableau33[[#This Row],[Colonne8]]</f>
        <v>5.5</v>
      </c>
      <c r="J58" s="17">
        <f>Tableau33[[#This Row],[Colonne9]]</f>
        <v>11.77</v>
      </c>
      <c r="K58" s="18">
        <f t="shared" si="4"/>
        <v>0</v>
      </c>
    </row>
    <row r="59" spans="1:11" x14ac:dyDescent="0.2">
      <c r="A59" s="3"/>
      <c r="B59" s="6">
        <f>Tableau33[[#This Row],[Colonne1]]</f>
        <v>20209</v>
      </c>
      <c r="C59" s="57" t="str">
        <f>Tableau33[[#This Row],[Colonne2]]</f>
        <v>purée d'amande complète</v>
      </c>
      <c r="D59" s="16">
        <f>Tableau33[[#This Row],[Colonne3]]</f>
        <v>700</v>
      </c>
      <c r="E59" s="16" t="str">
        <f>Tableau33[[#This Row],[Colonne4]]</f>
        <v>gr</v>
      </c>
      <c r="F59" s="16">
        <f>Tableau33[[#This Row],[Colonne5]]</f>
        <v>6</v>
      </c>
      <c r="G59" s="37"/>
      <c r="H59" s="17">
        <f>Tableau33[[#This Row],[Colonne7]]</f>
        <v>19.350000000000001</v>
      </c>
      <c r="I59" s="16">
        <f>Tableau33[[#This Row],[Colonne8]]</f>
        <v>5.5</v>
      </c>
      <c r="J59" s="17">
        <f>Tableau33[[#This Row],[Colonne9]]</f>
        <v>20.41</v>
      </c>
      <c r="K59" s="18">
        <f t="shared" si="4"/>
        <v>0</v>
      </c>
    </row>
    <row r="60" spans="1:11" x14ac:dyDescent="0.2">
      <c r="A60" s="3"/>
      <c r="B60" s="6">
        <f>Tableau33[[#This Row],[Colonne1]]</f>
        <v>20343</v>
      </c>
      <c r="C60" s="57" t="str">
        <f>Tableau33[[#This Row],[Colonne2]]</f>
        <v>purée de sésame blanc- tahin</v>
      </c>
      <c r="D60" s="16">
        <f>Tableau33[[#This Row],[Colonne3]]</f>
        <v>700</v>
      </c>
      <c r="E60" s="16" t="str">
        <f>Tableau33[[#This Row],[Colonne4]]</f>
        <v>gr</v>
      </c>
      <c r="F60" s="16">
        <f>Tableau33[[#This Row],[Colonne5]]</f>
        <v>6</v>
      </c>
      <c r="G60" s="37"/>
      <c r="H60" s="17">
        <f>Tableau33[[#This Row],[Colonne7]]</f>
        <v>7.2</v>
      </c>
      <c r="I60" s="16">
        <f>Tableau33[[#This Row],[Colonne8]]</f>
        <v>5.5</v>
      </c>
      <c r="J60" s="17">
        <f>Tableau33[[#This Row],[Colonne9]]</f>
        <v>7.6</v>
      </c>
      <c r="K60" s="18">
        <f t="shared" si="4"/>
        <v>0</v>
      </c>
    </row>
    <row r="61" spans="1:11" x14ac:dyDescent="0.2">
      <c r="A61" s="3"/>
      <c r="B61" s="6">
        <f>Tableau33[[#This Row],[Colonne1]]</f>
        <v>32787</v>
      </c>
      <c r="C61" s="57" t="str">
        <f>Tableau33[[#This Row],[Colonne2]]</f>
        <v>Pâte à tartiner noisettes cacao sans huile palme</v>
      </c>
      <c r="D61" s="16">
        <f>Tableau33[[#This Row],[Colonne3]]</f>
        <v>750</v>
      </c>
      <c r="E61" s="16" t="str">
        <f>Tableau33[[#This Row],[Colonne4]]</f>
        <v>gr</v>
      </c>
      <c r="F61" s="16">
        <f>Tableau33[[#This Row],[Colonne5]]</f>
        <v>6</v>
      </c>
      <c r="G61" s="37"/>
      <c r="H61" s="17">
        <f>Tableau33[[#This Row],[Colonne7]]</f>
        <v>6.6</v>
      </c>
      <c r="I61" s="16">
        <f>Tableau33[[#This Row],[Colonne8]]</f>
        <v>5.5</v>
      </c>
      <c r="J61" s="17">
        <f>Tableau33[[#This Row],[Colonne9]]</f>
        <v>6.96</v>
      </c>
      <c r="K61" s="18">
        <f t="shared" si="4"/>
        <v>0</v>
      </c>
    </row>
    <row r="62" spans="1:11" x14ac:dyDescent="0.2">
      <c r="A62" s="3"/>
      <c r="B62" s="6">
        <f>Tableau33[[#This Row],[Colonne1]]</f>
        <v>28858</v>
      </c>
      <c r="C62" s="57" t="str">
        <f>Tableau33[[#This Row],[Colonne2]]</f>
        <v>Pur cacao non sucré</v>
      </c>
      <c r="D62" s="16">
        <f>Tableau33[[#This Row],[Colonne3]]</f>
        <v>200</v>
      </c>
      <c r="E62" s="16" t="str">
        <f>Tableau33[[#This Row],[Colonne4]]</f>
        <v>gr</v>
      </c>
      <c r="F62" s="16">
        <f>Tableau33[[#This Row],[Colonne5]]</f>
        <v>6</v>
      </c>
      <c r="G62" s="37"/>
      <c r="H62" s="17">
        <f>Tableau33[[#This Row],[Colonne7]]</f>
        <v>3.66</v>
      </c>
      <c r="I62" s="16">
        <f>Tableau33[[#This Row],[Colonne8]]</f>
        <v>5.5</v>
      </c>
      <c r="J62" s="17">
        <f>Tableau33[[#This Row],[Colonne9]]</f>
        <v>3.86</v>
      </c>
      <c r="K62" s="18">
        <f t="shared" si="4"/>
        <v>0</v>
      </c>
    </row>
    <row r="63" spans="1:11" x14ac:dyDescent="0.2">
      <c r="A63" s="3"/>
      <c r="B63" s="6">
        <f>Tableau33[[#This Row],[Colonne1]]</f>
        <v>28857</v>
      </c>
      <c r="C63" s="57" t="str">
        <f>Tableau33[[#This Row],[Colonne2]]</f>
        <v>Chocolat poudre instantané</v>
      </c>
      <c r="D63" s="16">
        <f>Tableau33[[#This Row],[Colonne3]]</f>
        <v>400</v>
      </c>
      <c r="E63" s="16" t="str">
        <f>Tableau33[[#This Row],[Colonne4]]</f>
        <v>gr</v>
      </c>
      <c r="F63" s="16">
        <f>Tableau33[[#This Row],[Colonne5]]</f>
        <v>6</v>
      </c>
      <c r="G63" s="37"/>
      <c r="H63" s="17">
        <f>Tableau33[[#This Row],[Colonne7]]</f>
        <v>3.84</v>
      </c>
      <c r="I63" s="16">
        <f>Tableau33[[#This Row],[Colonne8]]</f>
        <v>5.5</v>
      </c>
      <c r="J63" s="17">
        <f>Tableau33[[#This Row],[Colonne9]]</f>
        <v>4.05</v>
      </c>
      <c r="K63" s="18">
        <f t="shared" si="4"/>
        <v>0</v>
      </c>
    </row>
    <row r="64" spans="1:11" x14ac:dyDescent="0.2">
      <c r="A64" s="3"/>
      <c r="B64" s="6">
        <f>Tableau33[[#This Row],[Colonne1]]</f>
        <v>32743</v>
      </c>
      <c r="C64" s="57" t="str">
        <f>Tableau33[[#This Row],[Colonne2]]</f>
        <v>Muesli de l'étudiant</v>
      </c>
      <c r="D64" s="16">
        <f>Tableau33[[#This Row],[Colonne3]]</f>
        <v>5</v>
      </c>
      <c r="E64" s="16" t="str">
        <f>Tableau33[[#This Row],[Colonne4]]</f>
        <v>kg</v>
      </c>
      <c r="F64" s="16">
        <f>Tableau33[[#This Row],[Colonne5]]</f>
        <v>1</v>
      </c>
      <c r="G64" s="37"/>
      <c r="H64" s="17">
        <f>Tableau33[[#This Row],[Colonne7]]</f>
        <v>22.4</v>
      </c>
      <c r="I64" s="16">
        <f>Tableau33[[#This Row],[Colonne8]]</f>
        <v>5.5</v>
      </c>
      <c r="J64" s="17">
        <f>Tableau33[[#This Row],[Colonne9]]</f>
        <v>23.63</v>
      </c>
      <c r="K64" s="18">
        <f t="shared" si="4"/>
        <v>0</v>
      </c>
    </row>
    <row r="65" spans="1:11" x14ac:dyDescent="0.2">
      <c r="A65" s="3"/>
      <c r="B65" s="7">
        <f>Tableau33[[#This Row],[Colonne1]]</f>
        <v>32745</v>
      </c>
      <c r="C65" s="58" t="str">
        <f>Tableau33[[#This Row],[Colonne2]]</f>
        <v>Petits flocons d'avoine - France</v>
      </c>
      <c r="D65" s="20">
        <f>Tableau33[[#This Row],[Colonne3]]</f>
        <v>5</v>
      </c>
      <c r="E65" s="20" t="str">
        <f>Tableau33[[#This Row],[Colonne4]]</f>
        <v>kg</v>
      </c>
      <c r="F65" s="20">
        <f>Tableau33[[#This Row],[Colonne5]]</f>
        <v>1</v>
      </c>
      <c r="G65" s="38"/>
      <c r="H65" s="21">
        <f>Tableau33[[#This Row],[Colonne7]]</f>
        <v>9.6</v>
      </c>
      <c r="I65" s="20">
        <f>Tableau33[[#This Row],[Colonne8]]</f>
        <v>5.5</v>
      </c>
      <c r="J65" s="21">
        <f>Tableau33[[#This Row],[Colonne9]]</f>
        <v>10.130000000000001</v>
      </c>
      <c r="K65" s="22">
        <f t="shared" si="4"/>
        <v>0</v>
      </c>
    </row>
    <row r="66" spans="1:11" x14ac:dyDescent="0.2">
      <c r="A66" s="3"/>
      <c r="B66" s="29"/>
      <c r="C66" s="56"/>
      <c r="D66" s="25">
        <f>Tableau33[[#This Row],[Colonne3]]</f>
        <v>0</v>
      </c>
      <c r="G66" s="39"/>
      <c r="H66" s="26"/>
      <c r="J66" s="27" t="s">
        <v>13</v>
      </c>
      <c r="K66" s="26">
        <f>SUM(K56:K65)</f>
        <v>0</v>
      </c>
    </row>
    <row r="67" spans="1:11" x14ac:dyDescent="0.2">
      <c r="A67" s="3"/>
      <c r="B67" s="23" t="s">
        <v>60</v>
      </c>
      <c r="C67" s="56"/>
      <c r="D67" s="25">
        <f>Tableau33[[#This Row],[Colonne3]]</f>
        <v>0</v>
      </c>
      <c r="G67" s="39"/>
      <c r="H67" s="26"/>
      <c r="J67" s="26"/>
      <c r="K67" s="26"/>
    </row>
    <row r="68" spans="1:11" x14ac:dyDescent="0.2">
      <c r="A68" s="3"/>
      <c r="B68" s="5">
        <f>Tableau33[[#This Row],[Colonne1]]</f>
        <v>31806</v>
      </c>
      <c r="C68" s="54" t="str">
        <f>Tableau33[[#This Row],[Colonne2]]</f>
        <v>Thé noir earl grey bergamote</v>
      </c>
      <c r="D68" s="13">
        <f>Tableau33[[#This Row],[Colonne3]]</f>
        <v>100</v>
      </c>
      <c r="E68" s="13" t="str">
        <f>Tableau33[[#This Row],[Colonne4]]</f>
        <v>gr</v>
      </c>
      <c r="F68" s="13">
        <f>Tableau33[[#This Row],[Colonne5]]</f>
        <v>5</v>
      </c>
      <c r="G68" s="36"/>
      <c r="H68" s="14">
        <f>Tableau33[[#This Row],[Colonne7]]</f>
        <v>4.53</v>
      </c>
      <c r="I68" s="13">
        <f>Tableau33[[#This Row],[Colonne8]]</f>
        <v>5.5</v>
      </c>
      <c r="J68" s="14">
        <f>Tableau33[[#This Row],[Colonne9]]</f>
        <v>4.78</v>
      </c>
      <c r="K68" s="15">
        <f t="shared" ref="K68:K76" si="5">G68*J68</f>
        <v>0</v>
      </c>
    </row>
    <row r="69" spans="1:11" x14ac:dyDescent="0.2">
      <c r="A69" s="3"/>
      <c r="B69" s="6">
        <f>Tableau33[[#This Row],[Colonne1]]</f>
        <v>31759</v>
      </c>
      <c r="C69" s="57" t="str">
        <f>Tableau33[[#This Row],[Colonne2]]</f>
        <v>Thé vert jasmin flowers</v>
      </c>
      <c r="D69" s="16">
        <f>Tableau33[[#This Row],[Colonne3]]</f>
        <v>100</v>
      </c>
      <c r="E69" s="16" t="str">
        <f>Tableau33[[#This Row],[Colonne4]]</f>
        <v>gr</v>
      </c>
      <c r="F69" s="16">
        <f>Tableau33[[#This Row],[Colonne5]]</f>
        <v>5</v>
      </c>
      <c r="G69" s="37"/>
      <c r="H69" s="17">
        <f>Tableau33[[#This Row],[Colonne7]]</f>
        <v>5.38</v>
      </c>
      <c r="I69" s="16">
        <f>Tableau33[[#This Row],[Colonne8]]</f>
        <v>5.5</v>
      </c>
      <c r="J69" s="17">
        <f>Tableau33[[#This Row],[Colonne9]]</f>
        <v>5.68</v>
      </c>
      <c r="K69" s="18">
        <f t="shared" si="5"/>
        <v>0</v>
      </c>
    </row>
    <row r="70" spans="1:11" x14ac:dyDescent="0.2">
      <c r="A70" s="3"/>
      <c r="B70" s="6">
        <f>Tableau33[[#This Row],[Colonne1]]</f>
        <v>31347</v>
      </c>
      <c r="C70" s="57" t="str">
        <f>Tableau33[[#This Row],[Colonne2]]</f>
        <v>Thé vert lézard'thé (gingembre peche guarana</v>
      </c>
      <c r="D70" s="16">
        <f>Tableau33[[#This Row],[Colonne3]]</f>
        <v>100</v>
      </c>
      <c r="E70" s="16" t="str">
        <f>Tableau33[[#This Row],[Colonne4]]</f>
        <v>gr</v>
      </c>
      <c r="F70" s="16">
        <f>Tableau33[[#This Row],[Colonne5]]</f>
        <v>5</v>
      </c>
      <c r="G70" s="37"/>
      <c r="H70" s="17">
        <f>Tableau33[[#This Row],[Colonne7]]</f>
        <v>4.79</v>
      </c>
      <c r="I70" s="16">
        <f>Tableau33[[#This Row],[Colonne8]]</f>
        <v>5.5</v>
      </c>
      <c r="J70" s="17">
        <f>Tableau33[[#This Row],[Colonne9]]</f>
        <v>5.05</v>
      </c>
      <c r="K70" s="18">
        <f t="shared" si="5"/>
        <v>0</v>
      </c>
    </row>
    <row r="71" spans="1:11" x14ac:dyDescent="0.2">
      <c r="A71" s="3"/>
      <c r="B71" s="6">
        <f>Tableau33[[#This Row],[Colonne1]]</f>
        <v>31626</v>
      </c>
      <c r="C71" s="57" t="str">
        <f>Tableau33[[#This Row],[Colonne2]]</f>
        <v>Thé vert médina (menthe)</v>
      </c>
      <c r="D71" s="16">
        <f>Tableau33[[#This Row],[Colonne3]]</f>
        <v>100</v>
      </c>
      <c r="E71" s="16" t="str">
        <f>Tableau33[[#This Row],[Colonne4]]</f>
        <v>gr</v>
      </c>
      <c r="F71" s="16">
        <f>Tableau33[[#This Row],[Colonne5]]</f>
        <v>5</v>
      </c>
      <c r="G71" s="37"/>
      <c r="H71" s="17">
        <f>Tableau33[[#This Row],[Colonne7]]</f>
        <v>4.04</v>
      </c>
      <c r="I71" s="16">
        <f>Tableau33[[#This Row],[Colonne8]]</f>
        <v>5.5</v>
      </c>
      <c r="J71" s="17">
        <f>Tableau33[[#This Row],[Colonne9]]</f>
        <v>4.26</v>
      </c>
      <c r="K71" s="18">
        <f t="shared" si="5"/>
        <v>0</v>
      </c>
    </row>
    <row r="72" spans="1:11" x14ac:dyDescent="0.2">
      <c r="A72" s="3"/>
      <c r="B72" s="6">
        <f>Tableau33[[#This Row],[Colonne1]]</f>
        <v>31612</v>
      </c>
      <c r="C72" s="57" t="str">
        <f>Tableau33[[#This Row],[Colonne2]]</f>
        <v>Thé roibois murmure de la forêt (fruits rouges)</v>
      </c>
      <c r="D72" s="16">
        <f>Tableau33[[#This Row],[Colonne3]]</f>
        <v>100</v>
      </c>
      <c r="E72" s="16" t="str">
        <f>Tableau33[[#This Row],[Colonne4]]</f>
        <v>gr</v>
      </c>
      <c r="F72" s="16">
        <f>Tableau33[[#This Row],[Colonne5]]</f>
        <v>5</v>
      </c>
      <c r="G72" s="37"/>
      <c r="H72" s="17">
        <f>Tableau33[[#This Row],[Colonne7]]</f>
        <v>3.97</v>
      </c>
      <c r="I72" s="16">
        <f>Tableau33[[#This Row],[Colonne8]]</f>
        <v>5.5</v>
      </c>
      <c r="J72" s="17">
        <f>Tableau33[[#This Row],[Colonne9]]</f>
        <v>4.1900000000000004</v>
      </c>
      <c r="K72" s="18">
        <f t="shared" si="5"/>
        <v>0</v>
      </c>
    </row>
    <row r="73" spans="1:11" x14ac:dyDescent="0.2">
      <c r="A73" s="3"/>
      <c r="B73" s="6">
        <f>Tableau33[[#This Row],[Colonne1]]</f>
        <v>31355</v>
      </c>
      <c r="C73" s="57" t="str">
        <f>Tableau33[[#This Row],[Colonne2]]</f>
        <v>Thé roibois asimbonanga (mangue, pêche, citron)</v>
      </c>
      <c r="D73" s="16">
        <f>Tableau33[[#This Row],[Colonne3]]</f>
        <v>100</v>
      </c>
      <c r="E73" s="16" t="str">
        <f>Tableau33[[#This Row],[Colonne4]]</f>
        <v>gr</v>
      </c>
      <c r="F73" s="16">
        <f>Tableau33[[#This Row],[Colonne5]]</f>
        <v>5</v>
      </c>
      <c r="G73" s="37"/>
      <c r="H73" s="17">
        <f>Tableau33[[#This Row],[Colonne7]]</f>
        <v>4.1399999999999997</v>
      </c>
      <c r="I73" s="16">
        <f>Tableau33[[#This Row],[Colonne8]]</f>
        <v>5.5</v>
      </c>
      <c r="J73" s="17">
        <f>Tableau33[[#This Row],[Colonne9]]</f>
        <v>4.37</v>
      </c>
      <c r="K73" s="18">
        <f t="shared" si="5"/>
        <v>0</v>
      </c>
    </row>
    <row r="74" spans="1:11" x14ac:dyDescent="0.2">
      <c r="A74" s="3"/>
      <c r="B74" s="6">
        <f>Tableau33[[#This Row],[Colonne1]]</f>
        <v>31353</v>
      </c>
      <c r="C74" s="57" t="str">
        <f>Tableau33[[#This Row],[Colonne2]]</f>
        <v>Thé roibois nature</v>
      </c>
      <c r="D74" s="16">
        <f>Tableau33[[#This Row],[Colonne3]]</f>
        <v>100</v>
      </c>
      <c r="E74" s="16" t="str">
        <f>Tableau33[[#This Row],[Colonne4]]</f>
        <v>gr</v>
      </c>
      <c r="F74" s="16">
        <f>Tableau33[[#This Row],[Colonne5]]</f>
        <v>5</v>
      </c>
      <c r="G74" s="37"/>
      <c r="H74" s="17">
        <f>Tableau33[[#This Row],[Colonne7]]</f>
        <v>3.11</v>
      </c>
      <c r="I74" s="16">
        <f>Tableau33[[#This Row],[Colonne8]]</f>
        <v>5.5</v>
      </c>
      <c r="J74" s="17">
        <f>Tableau33[[#This Row],[Colonne9]]</f>
        <v>3.28</v>
      </c>
      <c r="K74" s="18">
        <f t="shared" si="5"/>
        <v>0</v>
      </c>
    </row>
    <row r="75" spans="1:11" x14ac:dyDescent="0.2">
      <c r="A75" s="3"/>
      <c r="B75" s="6">
        <f>Tableau33[[#This Row],[Colonne1]]</f>
        <v>31958</v>
      </c>
      <c r="C75" s="57" t="str">
        <f>Tableau33[[#This Row],[Colonne2]]</f>
        <v>Maté vert</v>
      </c>
      <c r="D75" s="16">
        <f>Tableau33[[#This Row],[Colonne3]]</f>
        <v>100</v>
      </c>
      <c r="E75" s="16" t="str">
        <f>Tableau33[[#This Row],[Colonne4]]</f>
        <v>gr</v>
      </c>
      <c r="F75" s="16">
        <f>Tableau33[[#This Row],[Colonne5]]</f>
        <v>5</v>
      </c>
      <c r="G75" s="37"/>
      <c r="H75" s="17">
        <f>Tableau33[[#This Row],[Colonne7]]</f>
        <v>3.64</v>
      </c>
      <c r="I75" s="16">
        <f>Tableau33[[#This Row],[Colonne8]]</f>
        <v>5.5</v>
      </c>
      <c r="J75" s="17">
        <f>Tableau33[[#This Row],[Colonne9]]</f>
        <v>3.84</v>
      </c>
      <c r="K75" s="18">
        <f t="shared" si="5"/>
        <v>0</v>
      </c>
    </row>
    <row r="76" spans="1:11" x14ac:dyDescent="0.2">
      <c r="A76" s="3"/>
      <c r="B76" s="7">
        <f>Tableau33[[#This Row],[Colonne1]]</f>
        <v>27745</v>
      </c>
      <c r="C76" s="58" t="str">
        <f>Tableau33[[#This Row],[Colonne2]]</f>
        <v>Tisane d'allaitement</v>
      </c>
      <c r="D76" s="20">
        <f>Tableau33[[#This Row],[Colonne3]]</f>
        <v>100</v>
      </c>
      <c r="E76" s="20" t="str">
        <f>Tableau33[[#This Row],[Colonne4]]</f>
        <v>gr</v>
      </c>
      <c r="F76" s="20">
        <f>Tableau33[[#This Row],[Colonne5]]</f>
        <v>6</v>
      </c>
      <c r="G76" s="38"/>
      <c r="H76" s="21">
        <f>Tableau33[[#This Row],[Colonne7]]</f>
        <v>2.35</v>
      </c>
      <c r="I76" s="20">
        <f>Tableau33[[#This Row],[Colonne8]]</f>
        <v>5.5</v>
      </c>
      <c r="J76" s="21">
        <f>Tableau33[[#This Row],[Colonne9]]</f>
        <v>2.48</v>
      </c>
      <c r="K76" s="22">
        <f t="shared" si="5"/>
        <v>0</v>
      </c>
    </row>
    <row r="77" spans="1:11" x14ac:dyDescent="0.2">
      <c r="A77" s="3"/>
      <c r="B77" s="23"/>
      <c r="C77" s="55"/>
      <c r="D77" s="24">
        <f>Tableau33[[#This Row],[Colonne3]]</f>
        <v>0</v>
      </c>
      <c r="E77" s="24"/>
      <c r="F77" s="24"/>
      <c r="G77" s="39"/>
      <c r="H77" s="26"/>
      <c r="I77" s="24"/>
      <c r="J77" s="27" t="s">
        <v>13</v>
      </c>
      <c r="K77" s="26">
        <f>SUM(K68:K76)</f>
        <v>0</v>
      </c>
    </row>
    <row r="78" spans="1:11" x14ac:dyDescent="0.2">
      <c r="A78" s="3"/>
      <c r="B78" s="23" t="s">
        <v>70</v>
      </c>
      <c r="C78" s="56"/>
      <c r="D78" s="25">
        <f>Tableau33[[#This Row],[Colonne3]]</f>
        <v>0</v>
      </c>
      <c r="G78" s="39"/>
      <c r="H78" s="26"/>
      <c r="J78" s="26"/>
      <c r="K78" s="26"/>
    </row>
    <row r="79" spans="1:11" x14ac:dyDescent="0.2">
      <c r="A79" s="3"/>
      <c r="B79" s="5">
        <f>Tableau33[[#This Row],[Colonne1]]</f>
        <v>23597</v>
      </c>
      <c r="C79" s="54" t="str">
        <f>Tableau33[[#This Row],[Colonne2]]</f>
        <v>Compote pomme vanille</v>
      </c>
      <c r="D79" s="13">
        <f>Tableau33[[#This Row],[Colonne3]]</f>
        <v>700</v>
      </c>
      <c r="E79" s="13" t="str">
        <f>Tableau33[[#This Row],[Colonne4]]</f>
        <v>gr</v>
      </c>
      <c r="F79" s="13">
        <f>Tableau33[[#This Row],[Colonne5]]</f>
        <v>6</v>
      </c>
      <c r="G79" s="36"/>
      <c r="H79" s="14">
        <f>Tableau33[[#This Row],[Colonne7]]</f>
        <v>2.79</v>
      </c>
      <c r="I79" s="13">
        <f>Tableau33[[#This Row],[Colonne8]]</f>
        <v>5.5</v>
      </c>
      <c r="J79" s="14">
        <f>Tableau33[[#This Row],[Colonne9]]</f>
        <v>2.94</v>
      </c>
      <c r="K79" s="15">
        <f t="shared" ref="K79:K96" si="6">G79*J79</f>
        <v>0</v>
      </c>
    </row>
    <row r="80" spans="1:11" x14ac:dyDescent="0.2">
      <c r="A80" s="3"/>
      <c r="B80" s="6">
        <f>Tableau33[[#This Row],[Colonne1]]</f>
        <v>30081</v>
      </c>
      <c r="C80" s="57" t="str">
        <f>Tableau33[[#This Row],[Colonne2]]</f>
        <v>Compote pomme banane</v>
      </c>
      <c r="D80" s="16">
        <f>Tableau33[[#This Row],[Colonne3]]</f>
        <v>1.075</v>
      </c>
      <c r="E80" s="16" t="str">
        <f>Tableau33[[#This Row],[Colonne4]]</f>
        <v>kg</v>
      </c>
      <c r="F80" s="16">
        <f>Tableau33[[#This Row],[Colonne5]]</f>
        <v>6</v>
      </c>
      <c r="G80" s="37"/>
      <c r="H80" s="17">
        <f>Tableau33[[#This Row],[Colonne7]]</f>
        <v>3.65</v>
      </c>
      <c r="I80" s="16">
        <f>Tableau33[[#This Row],[Colonne8]]</f>
        <v>5.5</v>
      </c>
      <c r="J80" s="17">
        <f>Tableau33[[#This Row],[Colonne9]]</f>
        <v>3.85</v>
      </c>
      <c r="K80" s="18">
        <f t="shared" si="6"/>
        <v>0</v>
      </c>
    </row>
    <row r="81" spans="1:11" x14ac:dyDescent="0.2">
      <c r="A81" s="3"/>
      <c r="B81" s="6">
        <f>Tableau33[[#This Row],[Colonne1]]</f>
        <v>30082</v>
      </c>
      <c r="C81" s="57" t="str">
        <f>Tableau33[[#This Row],[Colonne2]]</f>
        <v>Compote pomme abricot</v>
      </c>
      <c r="D81" s="16">
        <f>Tableau33[[#This Row],[Colonne3]]</f>
        <v>1.075</v>
      </c>
      <c r="E81" s="16" t="str">
        <f>Tableau33[[#This Row],[Colonne4]]</f>
        <v>kg</v>
      </c>
      <c r="F81" s="16">
        <f>Tableau33[[#This Row],[Colonne5]]</f>
        <v>6</v>
      </c>
      <c r="G81" s="37"/>
      <c r="H81" s="17">
        <f>Tableau33[[#This Row],[Colonne7]]</f>
        <v>3.82</v>
      </c>
      <c r="I81" s="16">
        <f>Tableau33[[#This Row],[Colonne8]]</f>
        <v>5.5</v>
      </c>
      <c r="J81" s="17">
        <f>Tableau33[[#This Row],[Colonne9]]</f>
        <v>4.03</v>
      </c>
      <c r="K81" s="18">
        <f t="shared" si="6"/>
        <v>0</v>
      </c>
    </row>
    <row r="82" spans="1:11" x14ac:dyDescent="0.2">
      <c r="A82" s="3"/>
      <c r="B82" s="6">
        <f>Tableau33[[#This Row],[Colonne1]]</f>
        <v>30082</v>
      </c>
      <c r="C82" s="57" t="str">
        <f>Tableau33[[#This Row],[Colonne2]]</f>
        <v>Compote pomme poire</v>
      </c>
      <c r="D82" s="16">
        <f>Tableau33[[#This Row],[Colonne3]]</f>
        <v>1.075</v>
      </c>
      <c r="E82" s="16" t="str">
        <f>Tableau33[[#This Row],[Colonne4]]</f>
        <v>kg</v>
      </c>
      <c r="F82" s="16">
        <f>Tableau33[[#This Row],[Colonne5]]</f>
        <v>6</v>
      </c>
      <c r="G82" s="37"/>
      <c r="H82" s="17">
        <f>Tableau33[[#This Row],[Colonne7]]</f>
        <v>4.03</v>
      </c>
      <c r="I82" s="16">
        <f>Tableau33[[#This Row],[Colonne8]]</f>
        <v>5.5</v>
      </c>
      <c r="J82" s="17">
        <f>Tableau33[[#This Row],[Colonne9]]</f>
        <v>4.25</v>
      </c>
      <c r="K82" s="18">
        <f t="shared" si="6"/>
        <v>0</v>
      </c>
    </row>
    <row r="83" spans="1:11" x14ac:dyDescent="0.2">
      <c r="A83" s="3"/>
      <c r="B83" s="6">
        <f>Tableau33[[#This Row],[Colonne1]]</f>
        <v>23968</v>
      </c>
      <c r="C83" s="57" t="str">
        <f>Tableau33[[#This Row],[Colonne2]]</f>
        <v>Compote pomme</v>
      </c>
      <c r="D83" s="16">
        <f>Tableau33[[#This Row],[Colonne3]]</f>
        <v>1.075</v>
      </c>
      <c r="E83" s="16" t="str">
        <f>Tableau33[[#This Row],[Colonne4]]</f>
        <v>kg</v>
      </c>
      <c r="F83" s="16">
        <f>Tableau33[[#This Row],[Colonne5]]</f>
        <v>6</v>
      </c>
      <c r="G83" s="37"/>
      <c r="H83" s="17">
        <f>Tableau33[[#This Row],[Colonne7]]</f>
        <v>3.51</v>
      </c>
      <c r="I83" s="16">
        <f>Tableau33[[#This Row],[Colonne8]]</f>
        <v>5.5</v>
      </c>
      <c r="J83" s="17">
        <f>Tableau33[[#This Row],[Colonne9]]</f>
        <v>3.7</v>
      </c>
      <c r="K83" s="18">
        <f t="shared" si="6"/>
        <v>0</v>
      </c>
    </row>
    <row r="84" spans="1:11" x14ac:dyDescent="0.2">
      <c r="A84" s="3"/>
      <c r="B84" s="6">
        <f>Tableau33[[#This Row],[Colonne1]]</f>
        <v>20982</v>
      </c>
      <c r="C84" s="57" t="str">
        <f>Tableau33[[#This Row],[Colonne2]]</f>
        <v>Pâte d'amande blanche</v>
      </c>
      <c r="D84" s="16">
        <f>Tableau33[[#This Row],[Colonne3]]</f>
        <v>2.5</v>
      </c>
      <c r="E84" s="16" t="str">
        <f>Tableau33[[#This Row],[Colonne4]]</f>
        <v>kg</v>
      </c>
      <c r="F84" s="16">
        <f>Tableau33[[#This Row],[Colonne5]]</f>
        <v>1</v>
      </c>
      <c r="G84" s="37"/>
      <c r="H84" s="17">
        <f>Tableau33[[#This Row],[Colonne7]]</f>
        <v>43.65</v>
      </c>
      <c r="I84" s="16">
        <f>Tableau33[[#This Row],[Colonne8]]</f>
        <v>5.5</v>
      </c>
      <c r="J84" s="17">
        <f>Tableau33[[#This Row],[Colonne9]]</f>
        <v>46.05</v>
      </c>
      <c r="K84" s="18">
        <f t="shared" si="6"/>
        <v>0</v>
      </c>
    </row>
    <row r="85" spans="1:11" x14ac:dyDescent="0.2">
      <c r="A85" s="3"/>
      <c r="B85" s="6">
        <f>Tableau33[[#This Row],[Colonne1]]</f>
        <v>23312</v>
      </c>
      <c r="C85" s="57" t="str">
        <f>Tableau33[[#This Row],[Colonne2]]</f>
        <v>Flans chocolat</v>
      </c>
      <c r="D85" s="16">
        <f>Tableau33[[#This Row],[Colonne3]]</f>
        <v>11</v>
      </c>
      <c r="E85" s="16" t="str">
        <f>Tableau33[[#This Row],[Colonne4]]</f>
        <v>gr</v>
      </c>
      <c r="F85" s="16">
        <f>Tableau33[[#This Row],[Colonne5]]</f>
        <v>30</v>
      </c>
      <c r="G85" s="37"/>
      <c r="H85" s="17">
        <f>Tableau33[[#This Row],[Colonne7]]</f>
        <v>0.67</v>
      </c>
      <c r="I85" s="16">
        <f>Tableau33[[#This Row],[Colonne8]]</f>
        <v>5.5</v>
      </c>
      <c r="J85" s="17">
        <f>Tableau33[[#This Row],[Colonne9]]</f>
        <v>0.71</v>
      </c>
      <c r="K85" s="18">
        <f t="shared" si="6"/>
        <v>0</v>
      </c>
    </row>
    <row r="86" spans="1:11" x14ac:dyDescent="0.2">
      <c r="A86" s="3"/>
      <c r="B86" s="6">
        <f>Tableau33[[#This Row],[Colonne1]]</f>
        <v>22380</v>
      </c>
      <c r="C86" s="57" t="str">
        <f>Tableau33[[#This Row],[Colonne2]]</f>
        <v>Eau de fleur oranger</v>
      </c>
      <c r="D86" s="16">
        <f>Tableau33[[#This Row],[Colonne3]]</f>
        <v>50</v>
      </c>
      <c r="E86" s="16" t="str">
        <f>Tableau33[[#This Row],[Colonne4]]</f>
        <v>ml</v>
      </c>
      <c r="F86" s="16">
        <f>Tableau33[[#This Row],[Colonne5]]</f>
        <v>3</v>
      </c>
      <c r="G86" s="37"/>
      <c r="H86" s="17">
        <f>Tableau33[[#This Row],[Colonne7]]</f>
        <v>2.16</v>
      </c>
      <c r="I86" s="16">
        <f>Tableau33[[#This Row],[Colonne8]]</f>
        <v>5.5</v>
      </c>
      <c r="J86" s="17">
        <f>Tableau33[[#This Row],[Colonne9]]</f>
        <v>2.2799999999999998</v>
      </c>
      <c r="K86" s="18">
        <f t="shared" si="6"/>
        <v>0</v>
      </c>
    </row>
    <row r="87" spans="1:11" x14ac:dyDescent="0.2">
      <c r="A87" s="3"/>
      <c r="B87" s="6">
        <f>Tableau33[[#This Row],[Colonne1]]</f>
        <v>24123</v>
      </c>
      <c r="C87" s="57" t="str">
        <f>Tableau33[[#This Row],[Colonne2]]</f>
        <v>Sucre de canne blond semoule</v>
      </c>
      <c r="D87" s="16">
        <f>Tableau33[[#This Row],[Colonne3]]</f>
        <v>25</v>
      </c>
      <c r="E87" s="16" t="str">
        <f>Tableau33[[#This Row],[Colonne4]]</f>
        <v>kg</v>
      </c>
      <c r="F87" s="16">
        <f>Tableau33[[#This Row],[Colonne5]]</f>
        <v>1</v>
      </c>
      <c r="G87" s="37"/>
      <c r="H87" s="17">
        <f>Tableau33[[#This Row],[Colonne7]]</f>
        <v>46.88</v>
      </c>
      <c r="I87" s="16">
        <f>Tableau33[[#This Row],[Colonne8]]</f>
        <v>5.5</v>
      </c>
      <c r="J87" s="17">
        <f>Tableau33[[#This Row],[Colonne9]]</f>
        <v>49.46</v>
      </c>
      <c r="K87" s="18">
        <f t="shared" si="6"/>
        <v>0</v>
      </c>
    </row>
    <row r="88" spans="1:11" x14ac:dyDescent="0.2">
      <c r="A88" s="3"/>
      <c r="B88" s="6">
        <f>Tableau33[[#This Row],[Colonne1]]</f>
        <v>27097</v>
      </c>
      <c r="C88" s="57" t="str">
        <f>Tableau33[[#This Row],[Colonne2]]</f>
        <v>Sucre de canne roux semoule</v>
      </c>
      <c r="D88" s="16">
        <f>Tableau33[[#This Row],[Colonne3]]</f>
        <v>25</v>
      </c>
      <c r="E88" s="16" t="str">
        <f>Tableau33[[#This Row],[Colonne4]]</f>
        <v>kg</v>
      </c>
      <c r="F88" s="16">
        <f>Tableau33[[#This Row],[Colonne5]]</f>
        <v>1</v>
      </c>
      <c r="G88" s="37"/>
      <c r="H88" s="17">
        <f>Tableau33[[#This Row],[Colonne7]]</f>
        <v>64.69</v>
      </c>
      <c r="I88" s="16">
        <f>Tableau33[[#This Row],[Colonne8]]</f>
        <v>5.5</v>
      </c>
      <c r="J88" s="17">
        <f>Tableau33[[#This Row],[Colonne9]]</f>
        <v>68.25</v>
      </c>
      <c r="K88" s="18">
        <f t="shared" si="6"/>
        <v>0</v>
      </c>
    </row>
    <row r="89" spans="1:11" x14ac:dyDescent="0.2">
      <c r="A89" s="3"/>
      <c r="B89" s="6">
        <f>Tableau33[[#This Row],[Colonne1]]</f>
        <v>34796</v>
      </c>
      <c r="C89" s="57" t="str">
        <f>Tableau33[[#This Row],[Colonne2]]</f>
        <v>Sucre Mascobado</v>
      </c>
      <c r="D89" s="16">
        <f>Tableau33[[#This Row],[Colonne3]]</f>
        <v>5</v>
      </c>
      <c r="E89" s="16" t="str">
        <f>Tableau33[[#This Row],[Colonne4]]</f>
        <v>kg</v>
      </c>
      <c r="F89" s="16">
        <f>Tableau33[[#This Row],[Colonne5]]</f>
        <v>1</v>
      </c>
      <c r="G89" s="37"/>
      <c r="H89" s="17">
        <f>Tableau33[[#This Row],[Colonne7]]</f>
        <v>20.72</v>
      </c>
      <c r="I89" s="16">
        <f>Tableau33[[#This Row],[Colonne8]]</f>
        <v>5.5</v>
      </c>
      <c r="J89" s="17">
        <f>Tableau33[[#This Row],[Colonne9]]</f>
        <v>21.86</v>
      </c>
      <c r="K89" s="18">
        <f t="shared" si="6"/>
        <v>0</v>
      </c>
    </row>
    <row r="90" spans="1:11" x14ac:dyDescent="0.2">
      <c r="A90" s="3"/>
      <c r="B90" s="6">
        <f>Tableau33[[#This Row],[Colonne1]]</f>
        <v>23618</v>
      </c>
      <c r="C90" s="57" t="str">
        <f>Tableau33[[#This Row],[Colonne2]]</f>
        <v>Rapadura</v>
      </c>
      <c r="D90" s="16">
        <f>Tableau33[[#This Row],[Colonne3]]</f>
        <v>10</v>
      </c>
      <c r="E90" s="16" t="str">
        <f>Tableau33[[#This Row],[Colonne4]]</f>
        <v>kg</v>
      </c>
      <c r="F90" s="16">
        <f>Tableau33[[#This Row],[Colonne5]]</f>
        <v>1</v>
      </c>
      <c r="G90" s="37"/>
      <c r="H90" s="17">
        <f>Tableau33[[#This Row],[Colonne7]]</f>
        <v>36.5</v>
      </c>
      <c r="I90" s="16">
        <f>Tableau33[[#This Row],[Colonne8]]</f>
        <v>5.5</v>
      </c>
      <c r="J90" s="17">
        <f>Tableau33[[#This Row],[Colonne9]]</f>
        <v>38.51</v>
      </c>
      <c r="K90" s="18">
        <f t="shared" si="6"/>
        <v>0</v>
      </c>
    </row>
    <row r="91" spans="1:11" x14ac:dyDescent="0.2">
      <c r="A91" s="3"/>
      <c r="B91" s="6">
        <f>Tableau33[[#This Row],[Colonne1]]</f>
        <v>27248</v>
      </c>
      <c r="C91" s="57" t="str">
        <f>Tableau33[[#This Row],[Colonne2]]</f>
        <v>Sirop de fraise</v>
      </c>
      <c r="D91" s="16">
        <f>Tableau33[[#This Row],[Colonne3]]</f>
        <v>50</v>
      </c>
      <c r="E91" s="16" t="str">
        <f>Tableau33[[#This Row],[Colonne4]]</f>
        <v>cl</v>
      </c>
      <c r="F91" s="16">
        <f>Tableau33[[#This Row],[Colonne5]]</f>
        <v>6</v>
      </c>
      <c r="G91" s="37"/>
      <c r="H91" s="17">
        <f>Tableau33[[#This Row],[Colonne7]]</f>
        <v>4.74</v>
      </c>
      <c r="I91" s="16">
        <f>Tableau33[[#This Row],[Colonne8]]</f>
        <v>5.5</v>
      </c>
      <c r="J91" s="17">
        <f>Tableau33[[#This Row],[Colonne9]]</f>
        <v>5</v>
      </c>
      <c r="K91" s="18">
        <f t="shared" si="6"/>
        <v>0</v>
      </c>
    </row>
    <row r="92" spans="1:11" x14ac:dyDescent="0.2">
      <c r="A92" s="3"/>
      <c r="B92" s="6">
        <f>Tableau33[[#This Row],[Colonne1]]</f>
        <v>27239</v>
      </c>
      <c r="C92" s="57" t="str">
        <f>Tableau33[[#This Row],[Colonne2]]</f>
        <v>Sirop de citron</v>
      </c>
      <c r="D92" s="16">
        <f>Tableau33[[#This Row],[Colonne3]]</f>
        <v>1</v>
      </c>
      <c r="E92" s="16" t="str">
        <f>Tableau33[[#This Row],[Colonne4]]</f>
        <v>l</v>
      </c>
      <c r="F92" s="16">
        <f>Tableau33[[#This Row],[Colonne5]]</f>
        <v>6</v>
      </c>
      <c r="G92" s="37"/>
      <c r="H92" s="17">
        <f>Tableau33[[#This Row],[Colonne7]]</f>
        <v>5.99</v>
      </c>
      <c r="I92" s="16">
        <f>Tableau33[[#This Row],[Colonne8]]</f>
        <v>5.5</v>
      </c>
      <c r="J92" s="17">
        <f>Tableau33[[#This Row],[Colonne9]]</f>
        <v>6.32</v>
      </c>
      <c r="K92" s="18">
        <f t="shared" si="6"/>
        <v>0</v>
      </c>
    </row>
    <row r="93" spans="1:11" x14ac:dyDescent="0.2">
      <c r="A93" s="3"/>
      <c r="B93" s="6">
        <f>Tableau33[[#This Row],[Colonne1]]</f>
        <v>27239</v>
      </c>
      <c r="C93" s="57" t="str">
        <f>Tableau33[[#This Row],[Colonne2]]</f>
        <v>Sirop de menthe</v>
      </c>
      <c r="D93" s="16">
        <f>Tableau33[[#This Row],[Colonne3]]</f>
        <v>1</v>
      </c>
      <c r="E93" s="16" t="str">
        <f>Tableau33[[#This Row],[Colonne4]]</f>
        <v>l</v>
      </c>
      <c r="F93" s="16">
        <f>Tableau33[[#This Row],[Colonne5]]</f>
        <v>6</v>
      </c>
      <c r="G93" s="37"/>
      <c r="H93" s="17">
        <f>Tableau33[[#This Row],[Colonne7]]</f>
        <v>4.0599999999999996</v>
      </c>
      <c r="I93" s="16">
        <f>Tableau33[[#This Row],[Colonne8]]</f>
        <v>5.5</v>
      </c>
      <c r="J93" s="17">
        <f>Tableau33[[#This Row],[Colonne9]]</f>
        <v>4.28</v>
      </c>
      <c r="K93" s="18">
        <f t="shared" si="6"/>
        <v>0</v>
      </c>
    </row>
    <row r="94" spans="1:11" x14ac:dyDescent="0.2">
      <c r="A94" s="3"/>
      <c r="B94" s="6">
        <f>Tableau33[[#This Row],[Colonne1]]</f>
        <v>23273</v>
      </c>
      <c r="C94" s="57" t="str">
        <f>Tableau33[[#This Row],[Colonne2]]</f>
        <v>Sirop de grenadine</v>
      </c>
      <c r="D94" s="16">
        <f>Tableau33[[#This Row],[Colonne3]]</f>
        <v>1</v>
      </c>
      <c r="E94" s="16" t="str">
        <f>Tableau33[[#This Row],[Colonne4]]</f>
        <v>l</v>
      </c>
      <c r="F94" s="16">
        <f>Tableau33[[#This Row],[Colonne5]]</f>
        <v>6</v>
      </c>
      <c r="G94" s="37"/>
      <c r="H94" s="17">
        <f>Tableau33[[#This Row],[Colonne7]]</f>
        <v>5.99</v>
      </c>
      <c r="I94" s="16">
        <f>Tableau33[[#This Row],[Colonne8]]</f>
        <v>5.5</v>
      </c>
      <c r="J94" s="17">
        <f>Tableau33[[#This Row],[Colonne9]]</f>
        <v>6.32</v>
      </c>
      <c r="K94" s="18">
        <f t="shared" si="6"/>
        <v>0</v>
      </c>
    </row>
    <row r="95" spans="1:11" x14ac:dyDescent="0.2">
      <c r="A95" s="3"/>
      <c r="B95" s="6">
        <f>Tableau33[[#This Row],[Colonne1]]</f>
        <v>26413</v>
      </c>
      <c r="C95" s="57" t="str">
        <f>Tableau33[[#This Row],[Colonne2]]</f>
        <v>Fructose</v>
      </c>
      <c r="D95" s="16">
        <f>Tableau33[[#This Row],[Colonne3]]</f>
        <v>1</v>
      </c>
      <c r="E95" s="16" t="str">
        <f>Tableau33[[#This Row],[Colonne4]]</f>
        <v>kg</v>
      </c>
      <c r="F95" s="16">
        <f>Tableau33[[#This Row],[Colonne5]]</f>
        <v>6</v>
      </c>
      <c r="G95" s="37"/>
      <c r="H95" s="17">
        <f>Tableau33[[#This Row],[Colonne7]]</f>
        <v>3.16</v>
      </c>
      <c r="I95" s="16">
        <f>Tableau33[[#This Row],[Colonne8]]</f>
        <v>5.5</v>
      </c>
      <c r="J95" s="17">
        <f>Tableau33[[#This Row],[Colonne9]]</f>
        <v>3.33</v>
      </c>
      <c r="K95" s="18">
        <f t="shared" si="6"/>
        <v>0</v>
      </c>
    </row>
    <row r="96" spans="1:11" x14ac:dyDescent="0.2">
      <c r="A96" s="3"/>
      <c r="B96" s="7">
        <f>Tableau33[[#This Row],[Colonne1]]</f>
        <v>22420</v>
      </c>
      <c r="C96" s="58" t="str">
        <f>Tableau33[[#This Row],[Colonne2]]</f>
        <v>Extrait de vanille</v>
      </c>
      <c r="D96" s="20">
        <f>Tableau33[[#This Row],[Colonne3]]</f>
        <v>50</v>
      </c>
      <c r="E96" s="20" t="str">
        <f>Tableau33[[#This Row],[Colonne4]]</f>
        <v>ml</v>
      </c>
      <c r="F96" s="20">
        <f>Tableau33[[#This Row],[Colonne5]]</f>
        <v>3</v>
      </c>
      <c r="G96" s="38"/>
      <c r="H96" s="21">
        <f>Tableau33[[#This Row],[Colonne7]]</f>
        <v>6.21</v>
      </c>
      <c r="I96" s="20">
        <f>Tableau33[[#This Row],[Colonne8]]</f>
        <v>5.5</v>
      </c>
      <c r="J96" s="21">
        <f>Tableau33[[#This Row],[Colonne9]]</f>
        <v>6.55</v>
      </c>
      <c r="K96" s="22">
        <f t="shared" si="6"/>
        <v>0</v>
      </c>
    </row>
    <row r="97" spans="1:11" x14ac:dyDescent="0.2">
      <c r="A97" s="3"/>
      <c r="B97" s="4"/>
      <c r="C97" s="56"/>
      <c r="D97" s="25">
        <f>Tableau33[[#This Row],[Colonne3]]</f>
        <v>0</v>
      </c>
      <c r="G97" s="39"/>
      <c r="H97" s="26"/>
      <c r="J97" s="27" t="s">
        <v>13</v>
      </c>
      <c r="K97" s="26">
        <f>SUM(K79:K96)</f>
        <v>0</v>
      </c>
    </row>
    <row r="98" spans="1:11" x14ac:dyDescent="0.2">
      <c r="A98" s="3"/>
      <c r="B98" s="23" t="s">
        <v>89</v>
      </c>
      <c r="C98" s="56"/>
      <c r="D98" s="25">
        <f>Tableau33[[#This Row],[Colonne3]]</f>
        <v>0</v>
      </c>
      <c r="G98" s="39"/>
      <c r="H98" s="26"/>
      <c r="J98" s="26"/>
      <c r="K98" s="26"/>
    </row>
    <row r="99" spans="1:11" x14ac:dyDescent="0.2">
      <c r="A99" s="3"/>
      <c r="B99" s="5">
        <f>Tableau33[[#This Row],[Colonne1]]</f>
        <v>35204</v>
      </c>
      <c r="C99" s="54" t="str">
        <f>Tableau33[[#This Row],[Colonne2]]</f>
        <v>Pur jus de citrons jaunes</v>
      </c>
      <c r="D99" s="13">
        <f>Tableau33[[#This Row],[Colonne3]]</f>
        <v>1</v>
      </c>
      <c r="E99" s="13" t="str">
        <f>Tableau33[[#This Row],[Colonne4]]</f>
        <v>L</v>
      </c>
      <c r="F99" s="13">
        <f>Tableau33[[#This Row],[Colonne5]]</f>
        <v>6</v>
      </c>
      <c r="G99" s="36"/>
      <c r="H99" s="14">
        <f>Tableau33[[#This Row],[Colonne7]]</f>
        <v>2.79</v>
      </c>
      <c r="I99" s="13">
        <f>Tableau33[[#This Row],[Colonne8]]</f>
        <v>5.5</v>
      </c>
      <c r="J99" s="14">
        <f>Tableau33[[#This Row],[Colonne9]]</f>
        <v>2.94</v>
      </c>
      <c r="K99" s="15">
        <f t="shared" ref="K99:K117" si="7">G99*J99</f>
        <v>0</v>
      </c>
    </row>
    <row r="100" spans="1:11" x14ac:dyDescent="0.2">
      <c r="A100" s="3"/>
      <c r="B100" s="6">
        <f>Tableau33[[#This Row],[Colonne1]]</f>
        <v>22746</v>
      </c>
      <c r="C100" s="57" t="str">
        <f>Tableau33[[#This Row],[Colonne2]]</f>
        <v>Cornichons aigres-doux</v>
      </c>
      <c r="D100" s="16">
        <f>Tableau33[[#This Row],[Colonne3]]</f>
        <v>680</v>
      </c>
      <c r="E100" s="16" t="str">
        <f>Tableau33[[#This Row],[Colonne4]]</f>
        <v>gr</v>
      </c>
      <c r="F100" s="16">
        <f>Tableau33[[#This Row],[Colonne5]]</f>
        <v>6</v>
      </c>
      <c r="G100" s="37"/>
      <c r="H100" s="17">
        <f>Tableau33[[#This Row],[Colonne7]]</f>
        <v>2.5</v>
      </c>
      <c r="I100" s="16">
        <f>Tableau33[[#This Row],[Colonne8]]</f>
        <v>5.5</v>
      </c>
      <c r="J100" s="17">
        <f>Tableau33[[#This Row],[Colonne9]]</f>
        <v>2.64</v>
      </c>
      <c r="K100" s="18">
        <f t="shared" si="7"/>
        <v>0</v>
      </c>
    </row>
    <row r="101" spans="1:11" x14ac:dyDescent="0.2">
      <c r="A101" s="3"/>
      <c r="B101" s="6">
        <f>Tableau33[[#This Row],[Colonne1]]</f>
        <v>34456</v>
      </c>
      <c r="C101" s="57" t="str">
        <f>Tableau33[[#This Row],[Colonne2]]</f>
        <v>cornichons</v>
      </c>
      <c r="D101" s="16">
        <f>Tableau33[[#This Row],[Colonne3]]</f>
        <v>37</v>
      </c>
      <c r="E101" s="16" t="str">
        <f>Tableau33[[#This Row],[Colonne4]]</f>
        <v>cl</v>
      </c>
      <c r="F101" s="16">
        <f>Tableau33[[#This Row],[Colonne5]]</f>
        <v>12</v>
      </c>
      <c r="G101" s="37"/>
      <c r="H101" s="17">
        <f>Tableau33[[#This Row],[Colonne7]]</f>
        <v>2.33</v>
      </c>
      <c r="I101" s="16">
        <f>Tableau33[[#This Row],[Colonne8]]</f>
        <v>5.5</v>
      </c>
      <c r="J101" s="17">
        <f>Tableau33[[#This Row],[Colonne9]]</f>
        <v>2.46</v>
      </c>
      <c r="K101" s="18">
        <f t="shared" si="7"/>
        <v>0</v>
      </c>
    </row>
    <row r="102" spans="1:11" x14ac:dyDescent="0.2">
      <c r="A102" s="3"/>
      <c r="B102" s="6">
        <f>Tableau33[[#This Row],[Colonne1]]</f>
        <v>41095</v>
      </c>
      <c r="C102" s="57" t="str">
        <f>Tableau33[[#This Row],[Colonne2]]</f>
        <v>Moutarde de Dijon extra forte</v>
      </c>
      <c r="D102" s="16">
        <f>Tableau33[[#This Row],[Colonne3]]</f>
        <v>5</v>
      </c>
      <c r="E102" s="16" t="str">
        <f>Tableau33[[#This Row],[Colonne4]]</f>
        <v>kg</v>
      </c>
      <c r="F102" s="16">
        <f>Tableau33[[#This Row],[Colonne5]]</f>
        <v>1</v>
      </c>
      <c r="G102" s="37"/>
      <c r="H102" s="17">
        <f>Tableau33[[#This Row],[Colonne7]]</f>
        <v>23.43</v>
      </c>
      <c r="I102" s="16">
        <f>Tableau33[[#This Row],[Colonne8]]</f>
        <v>5.5</v>
      </c>
      <c r="J102" s="17">
        <f>Tableau33[[#This Row],[Colonne9]]</f>
        <v>24.72</v>
      </c>
      <c r="K102" s="18">
        <f t="shared" si="7"/>
        <v>0</v>
      </c>
    </row>
    <row r="103" spans="1:11" x14ac:dyDescent="0.2">
      <c r="A103" s="3"/>
      <c r="B103" s="6">
        <f>Tableau33[[#This Row],[Colonne1]]</f>
        <v>20055</v>
      </c>
      <c r="C103" s="57" t="str">
        <f>Tableau33[[#This Row],[Colonne2]]</f>
        <v>Moutarde de Dijon forte</v>
      </c>
      <c r="D103" s="16">
        <f>Tableau33[[#This Row],[Colonne3]]</f>
        <v>700</v>
      </c>
      <c r="E103" s="16" t="str">
        <f>Tableau33[[#This Row],[Colonne4]]</f>
        <v>gr</v>
      </c>
      <c r="F103" s="16">
        <f>Tableau33[[#This Row],[Colonne5]]</f>
        <v>6</v>
      </c>
      <c r="G103" s="37"/>
      <c r="H103" s="17">
        <f>Tableau33[[#This Row],[Colonne7]]</f>
        <v>4.58</v>
      </c>
      <c r="I103" s="16">
        <f>Tableau33[[#This Row],[Colonne8]]</f>
        <v>5.5</v>
      </c>
      <c r="J103" s="17">
        <f>Tableau33[[#This Row],[Colonne9]]</f>
        <v>4.83</v>
      </c>
      <c r="K103" s="18">
        <f t="shared" si="7"/>
        <v>0</v>
      </c>
    </row>
    <row r="104" spans="1:11" x14ac:dyDescent="0.2">
      <c r="A104" s="3"/>
      <c r="B104" s="6">
        <f>Tableau33[[#This Row],[Colonne1]]</f>
        <v>24314</v>
      </c>
      <c r="C104" s="57" t="str">
        <f>Tableau33[[#This Row],[Colonne2]]</f>
        <v>Moutarde à l'ancienne au citron</v>
      </c>
      <c r="D104" s="16">
        <f>Tableau33[[#This Row],[Colonne3]]</f>
        <v>200</v>
      </c>
      <c r="E104" s="16" t="str">
        <f>Tableau33[[#This Row],[Colonne4]]</f>
        <v>gr</v>
      </c>
      <c r="F104" s="16">
        <f>Tableau33[[#This Row],[Colonne5]]</f>
        <v>6</v>
      </c>
      <c r="G104" s="37"/>
      <c r="H104" s="17">
        <f>Tableau33[[#This Row],[Colonne7]]</f>
        <v>2.4500000000000002</v>
      </c>
      <c r="I104" s="16">
        <f>Tableau33[[#This Row],[Colonne8]]</f>
        <v>5.5</v>
      </c>
      <c r="J104" s="17">
        <f>Tableau33[[#This Row],[Colonne9]]</f>
        <v>2.58</v>
      </c>
      <c r="K104" s="18">
        <f t="shared" si="7"/>
        <v>0</v>
      </c>
    </row>
    <row r="105" spans="1:11" x14ac:dyDescent="0.2">
      <c r="A105" s="3"/>
      <c r="B105" s="6">
        <f>Tableau33[[#This Row],[Colonne1]]</f>
        <v>28633</v>
      </c>
      <c r="C105" s="57" t="str">
        <f>Tableau33[[#This Row],[Colonne2]]</f>
        <v>moutarde à l'ancienne en graine</v>
      </c>
      <c r="D105" s="16">
        <f>Tableau33[[#This Row],[Colonne3]]</f>
        <v>200</v>
      </c>
      <c r="E105" s="16" t="str">
        <f>Tableau33[[#This Row],[Colonne4]]</f>
        <v>gr</v>
      </c>
      <c r="F105" s="16">
        <f>Tableau33[[#This Row],[Colonne5]]</f>
        <v>12</v>
      </c>
      <c r="G105" s="37"/>
      <c r="H105" s="17">
        <f>Tableau33[[#This Row],[Colonne7]]</f>
        <v>1.72</v>
      </c>
      <c r="I105" s="16">
        <f>Tableau33[[#This Row],[Colonne8]]</f>
        <v>5.5</v>
      </c>
      <c r="J105" s="17">
        <f>Tableau33[[#This Row],[Colonne9]]</f>
        <v>1.81</v>
      </c>
      <c r="K105" s="18">
        <f t="shared" si="7"/>
        <v>0</v>
      </c>
    </row>
    <row r="106" spans="1:11" x14ac:dyDescent="0.2">
      <c r="A106" s="3"/>
      <c r="B106" s="6">
        <f>Tableau33[[#This Row],[Colonne1]]</f>
        <v>24059</v>
      </c>
      <c r="C106" s="57" t="str">
        <f>Tableau33[[#This Row],[Colonne2]]</f>
        <v>Ketchup - Bocal verre</v>
      </c>
      <c r="D106" s="16">
        <f>Tableau33[[#This Row],[Colonne3]]</f>
        <v>340</v>
      </c>
      <c r="E106" s="16" t="str">
        <f>Tableau33[[#This Row],[Colonne4]]</f>
        <v>gr</v>
      </c>
      <c r="F106" s="16">
        <f>Tableau33[[#This Row],[Colonne5]]</f>
        <v>6</v>
      </c>
      <c r="G106" s="37"/>
      <c r="H106" s="17">
        <f>Tableau33[[#This Row],[Colonne7]]</f>
        <v>2.35</v>
      </c>
      <c r="I106" s="16">
        <f>Tableau33[[#This Row],[Colonne8]]</f>
        <v>5.5</v>
      </c>
      <c r="J106" s="17">
        <f>Tableau33[[#This Row],[Colonne9]]</f>
        <v>2.48</v>
      </c>
      <c r="K106" s="18">
        <f t="shared" si="7"/>
        <v>0</v>
      </c>
    </row>
    <row r="107" spans="1:11" x14ac:dyDescent="0.2">
      <c r="A107" s="3"/>
      <c r="B107" s="6">
        <f>Tableau33[[#This Row],[Colonne1]]</f>
        <v>23250</v>
      </c>
      <c r="C107" s="57" t="str">
        <f>Tableau33[[#This Row],[Colonne2]]</f>
        <v>Mayonnaise - Bocal verre</v>
      </c>
      <c r="D107" s="16">
        <f>Tableau33[[#This Row],[Colonne3]]</f>
        <v>245</v>
      </c>
      <c r="E107" s="16" t="str">
        <f>Tableau33[[#This Row],[Colonne4]]</f>
        <v>gr</v>
      </c>
      <c r="F107" s="16">
        <f>Tableau33[[#This Row],[Colonne5]]</f>
        <v>6</v>
      </c>
      <c r="G107" s="37"/>
      <c r="H107" s="17">
        <f>Tableau33[[#This Row],[Colonne7]]</f>
        <v>2.14</v>
      </c>
      <c r="I107" s="16">
        <f>Tableau33[[#This Row],[Colonne8]]</f>
        <v>5.5</v>
      </c>
      <c r="J107" s="17">
        <f>Tableau33[[#This Row],[Colonne9]]</f>
        <v>2.2599999999999998</v>
      </c>
      <c r="K107" s="18">
        <f t="shared" si="7"/>
        <v>0</v>
      </c>
    </row>
    <row r="108" spans="1:11" x14ac:dyDescent="0.2">
      <c r="A108" s="3"/>
      <c r="B108" s="6">
        <f>Tableau33[[#This Row],[Colonne1]]</f>
        <v>23345</v>
      </c>
      <c r="C108" s="57" t="str">
        <f>Tableau33[[#This Row],[Colonne2]]</f>
        <v>Olives noires de Nyons Nature</v>
      </c>
      <c r="D108" s="16">
        <f>Tableau33[[#This Row],[Colonne3]]</f>
        <v>2.5</v>
      </c>
      <c r="E108" s="16" t="str">
        <f>Tableau33[[#This Row],[Colonne4]]</f>
        <v>kg</v>
      </c>
      <c r="F108" s="16">
        <f>Tableau33[[#This Row],[Colonne5]]</f>
        <v>2</v>
      </c>
      <c r="G108" s="37"/>
      <c r="H108" s="17">
        <f>Tableau33[[#This Row],[Colonne7]]</f>
        <v>29.23</v>
      </c>
      <c r="I108" s="16">
        <f>Tableau33[[#This Row],[Colonne8]]</f>
        <v>5.5</v>
      </c>
      <c r="J108" s="17">
        <f>Tableau33[[#This Row],[Colonne9]]</f>
        <v>30.84</v>
      </c>
      <c r="K108" s="18">
        <f t="shared" si="7"/>
        <v>0</v>
      </c>
    </row>
    <row r="109" spans="1:11" x14ac:dyDescent="0.2">
      <c r="A109" s="3"/>
      <c r="B109" s="6">
        <f>Tableau33[[#This Row],[Colonne1]]</f>
        <v>22209</v>
      </c>
      <c r="C109" s="57" t="str">
        <f>Tableau33[[#This Row],[Colonne2]]</f>
        <v>Olives noires Nature</v>
      </c>
      <c r="D109" s="16">
        <f>Tableau33[[#This Row],[Colonne3]]</f>
        <v>5</v>
      </c>
      <c r="E109" s="16" t="str">
        <f>Tableau33[[#This Row],[Colonne4]]</f>
        <v>kg</v>
      </c>
      <c r="F109" s="16">
        <f>Tableau33[[#This Row],[Colonne5]]</f>
        <v>1</v>
      </c>
      <c r="G109" s="37"/>
      <c r="H109" s="17">
        <f>Tableau33[[#This Row],[Colonne7]]</f>
        <v>26.51</v>
      </c>
      <c r="I109" s="16">
        <f>Tableau33[[#This Row],[Colonne8]]</f>
        <v>5.5</v>
      </c>
      <c r="J109" s="17">
        <f>Tableau33[[#This Row],[Colonne9]]</f>
        <v>27.97</v>
      </c>
      <c r="K109" s="18">
        <f t="shared" si="7"/>
        <v>0</v>
      </c>
    </row>
    <row r="110" spans="1:11" x14ac:dyDescent="0.2">
      <c r="A110" s="3"/>
      <c r="B110" s="6">
        <f>Tableau33[[#This Row],[Colonne1]]</f>
        <v>22210</v>
      </c>
      <c r="C110" s="57" t="str">
        <f>Tableau33[[#This Row],[Colonne2]]</f>
        <v>Olives noires à la provençale</v>
      </c>
      <c r="D110" s="16">
        <f>Tableau33[[#This Row],[Colonne3]]</f>
        <v>5</v>
      </c>
      <c r="E110" s="16" t="str">
        <f>Tableau33[[#This Row],[Colonne4]]</f>
        <v>kg</v>
      </c>
      <c r="F110" s="16">
        <f>Tableau33[[#This Row],[Colonne5]]</f>
        <v>1</v>
      </c>
      <c r="G110" s="37"/>
      <c r="H110" s="17">
        <f>Tableau33[[#This Row],[Colonne7]]</f>
        <v>29.9</v>
      </c>
      <c r="I110" s="16">
        <f>Tableau33[[#This Row],[Colonne8]]</f>
        <v>5.5</v>
      </c>
      <c r="J110" s="17">
        <f>Tableau33[[#This Row],[Colonne9]]</f>
        <v>31.54</v>
      </c>
      <c r="K110" s="18">
        <f t="shared" si="7"/>
        <v>0</v>
      </c>
    </row>
    <row r="111" spans="1:11" x14ac:dyDescent="0.2">
      <c r="A111" s="3"/>
      <c r="B111" s="6">
        <f>Tableau33[[#This Row],[Colonne1]]</f>
        <v>22205</v>
      </c>
      <c r="C111" s="57" t="str">
        <f>Tableau33[[#This Row],[Colonne2]]</f>
        <v>Olives noires dénoyautées</v>
      </c>
      <c r="D111" s="16">
        <f>Tableau33[[#This Row],[Colonne3]]</f>
        <v>5</v>
      </c>
      <c r="E111" s="16" t="str">
        <f>Tableau33[[#This Row],[Colonne4]]</f>
        <v>kg</v>
      </c>
      <c r="F111" s="16">
        <f>Tableau33[[#This Row],[Colonne5]]</f>
        <v>1</v>
      </c>
      <c r="G111" s="37"/>
      <c r="H111" s="17">
        <f>Tableau33[[#This Row],[Colonne7]]</f>
        <v>44.6</v>
      </c>
      <c r="I111" s="16">
        <f>Tableau33[[#This Row],[Colonne8]]</f>
        <v>5.5</v>
      </c>
      <c r="J111" s="17">
        <f>Tableau33[[#This Row],[Colonne9]]</f>
        <v>47.05</v>
      </c>
      <c r="K111" s="18">
        <f t="shared" si="7"/>
        <v>0</v>
      </c>
    </row>
    <row r="112" spans="1:11" x14ac:dyDescent="0.2">
      <c r="A112" s="3"/>
      <c r="B112" s="6">
        <f>Tableau33[[#This Row],[Colonne1]]</f>
        <v>21209</v>
      </c>
      <c r="C112" s="57" t="str">
        <f>Tableau33[[#This Row],[Colonne2]]</f>
        <v>Pulpe de tomate</v>
      </c>
      <c r="D112" s="16">
        <f>Tableau33[[#This Row],[Colonne3]]</f>
        <v>500</v>
      </c>
      <c r="E112" s="16" t="str">
        <f>Tableau33[[#This Row],[Colonne4]]</f>
        <v>gr</v>
      </c>
      <c r="F112" s="16">
        <f>Tableau33[[#This Row],[Colonne5]]</f>
        <v>12</v>
      </c>
      <c r="G112" s="37"/>
      <c r="H112" s="17">
        <f>Tableau33[[#This Row],[Colonne7]]</f>
        <v>1.63</v>
      </c>
      <c r="I112" s="16">
        <f>Tableau33[[#This Row],[Colonne8]]</f>
        <v>5.5</v>
      </c>
      <c r="J112" s="17">
        <f>Tableau33[[#This Row],[Colonne9]]</f>
        <v>1.72</v>
      </c>
      <c r="K112" s="18">
        <f t="shared" si="7"/>
        <v>0</v>
      </c>
    </row>
    <row r="113" spans="1:11" x14ac:dyDescent="0.2">
      <c r="A113" s="3"/>
      <c r="B113" s="6">
        <f>Tableau33[[#This Row],[Colonne1]]</f>
        <v>33125</v>
      </c>
      <c r="C113" s="57" t="str">
        <f>Tableau33[[#This Row],[Colonne2]]</f>
        <v>Passata de tomate</v>
      </c>
      <c r="D113" s="16">
        <f>Tableau33[[#This Row],[Colonne3]]</f>
        <v>680</v>
      </c>
      <c r="E113" s="16" t="str">
        <f>Tableau33[[#This Row],[Colonne4]]</f>
        <v>gr</v>
      </c>
      <c r="F113" s="16">
        <f>Tableau33[[#This Row],[Colonne5]]</f>
        <v>12</v>
      </c>
      <c r="G113" s="37"/>
      <c r="H113" s="17">
        <f>Tableau33[[#This Row],[Colonne7]]</f>
        <v>1.2</v>
      </c>
      <c r="I113" s="16">
        <f>Tableau33[[#This Row],[Colonne8]]</f>
        <v>5.5</v>
      </c>
      <c r="J113" s="17">
        <f>Tableau33[[#This Row],[Colonne9]]</f>
        <v>1.27</v>
      </c>
      <c r="K113" s="18">
        <f t="shared" si="7"/>
        <v>0</v>
      </c>
    </row>
    <row r="114" spans="1:11" x14ac:dyDescent="0.2">
      <c r="A114" s="3"/>
      <c r="B114" s="6">
        <f>Tableau33[[#This Row],[Colonne1]]</f>
        <v>27231</v>
      </c>
      <c r="C114" s="57" t="str">
        <f>Tableau33[[#This Row],[Colonne2]]</f>
        <v>Vinaigre d'alcool (bidon plastique)</v>
      </c>
      <c r="D114" s="16">
        <f>Tableau33[[#This Row],[Colonne3]]</f>
        <v>5</v>
      </c>
      <c r="E114" s="16" t="str">
        <f>Tableau33[[#This Row],[Colonne4]]</f>
        <v>L</v>
      </c>
      <c r="F114" s="16">
        <f>Tableau33[[#This Row],[Colonne5]]</f>
        <v>2</v>
      </c>
      <c r="G114" s="37"/>
      <c r="H114" s="17">
        <f>Tableau33[[#This Row],[Colonne7]]</f>
        <v>7.8</v>
      </c>
      <c r="I114" s="16">
        <f>Tableau33[[#This Row],[Colonne8]]</f>
        <v>5.5</v>
      </c>
      <c r="J114" s="17">
        <f>Tableau33[[#This Row],[Colonne9]]</f>
        <v>8.23</v>
      </c>
      <c r="K114" s="18">
        <f t="shared" si="7"/>
        <v>0</v>
      </c>
    </row>
    <row r="115" spans="1:11" x14ac:dyDescent="0.2">
      <c r="A115" s="3"/>
      <c r="B115" s="6">
        <f>Tableau33[[#This Row],[Colonne1]]</f>
        <v>24321</v>
      </c>
      <c r="C115" s="57" t="str">
        <f>Tableau33[[#This Row],[Colonne2]]</f>
        <v>Vinaigre de cidre</v>
      </c>
      <c r="D115" s="16">
        <f>Tableau33[[#This Row],[Colonne3]]</f>
        <v>1</v>
      </c>
      <c r="E115" s="16" t="str">
        <f>Tableau33[[#This Row],[Colonne4]]</f>
        <v>L</v>
      </c>
      <c r="F115" s="16">
        <f>Tableau33[[#This Row],[Colonne5]]</f>
        <v>6</v>
      </c>
      <c r="G115" s="37"/>
      <c r="H115" s="17">
        <f>Tableau33[[#This Row],[Colonne7]]</f>
        <v>3.49</v>
      </c>
      <c r="I115" s="16">
        <f>Tableau33[[#This Row],[Colonne8]]</f>
        <v>5.5</v>
      </c>
      <c r="J115" s="17">
        <f>Tableau33[[#This Row],[Colonne9]]</f>
        <v>3.68</v>
      </c>
      <c r="K115" s="18">
        <f t="shared" si="7"/>
        <v>0</v>
      </c>
    </row>
    <row r="116" spans="1:11" x14ac:dyDescent="0.2">
      <c r="A116" s="3"/>
      <c r="B116" s="6">
        <f>Tableau33[[#This Row],[Colonne1]]</f>
        <v>30459</v>
      </c>
      <c r="C116" s="57" t="str">
        <f>Tableau33[[#This Row],[Colonne2]]</f>
        <v>Vinaigre balsamique de Modène</v>
      </c>
      <c r="D116" s="16">
        <f>Tableau33[[#This Row],[Colonne3]]</f>
        <v>50</v>
      </c>
      <c r="E116" s="16" t="str">
        <f>Tableau33[[#This Row],[Colonne4]]</f>
        <v>cl</v>
      </c>
      <c r="F116" s="16">
        <f>Tableau33[[#This Row],[Colonne5]]</f>
        <v>6</v>
      </c>
      <c r="G116" s="37"/>
      <c r="H116" s="17">
        <f>Tableau33[[#This Row],[Colonne7]]</f>
        <v>4.8099999999999996</v>
      </c>
      <c r="I116" s="16">
        <f>Tableau33[[#This Row],[Colonne8]]</f>
        <v>5.5</v>
      </c>
      <c r="J116" s="17">
        <f>Tableau33[[#This Row],[Colonne9]]</f>
        <v>5.07</v>
      </c>
      <c r="K116" s="18">
        <f t="shared" si="7"/>
        <v>0</v>
      </c>
    </row>
    <row r="117" spans="1:11" x14ac:dyDescent="0.2">
      <c r="A117" s="3"/>
      <c r="B117" s="7">
        <f>Tableau33[[#This Row],[Colonne1]]</f>
        <v>24023</v>
      </c>
      <c r="C117" s="58" t="str">
        <f>Tableau33[[#This Row],[Colonne2]]</f>
        <v>sauce tomate à la provencale</v>
      </c>
      <c r="D117" s="20">
        <f>Tableau33[[#This Row],[Colonne3]]</f>
        <v>340</v>
      </c>
      <c r="E117" s="20" t="str">
        <f>Tableau33[[#This Row],[Colonne4]]</f>
        <v>gr</v>
      </c>
      <c r="F117" s="20">
        <f>Tableau33[[#This Row],[Colonne5]]</f>
        <v>6</v>
      </c>
      <c r="G117" s="38"/>
      <c r="H117" s="21">
        <f>Tableau33[[#This Row],[Colonne7]]</f>
        <v>2.31</v>
      </c>
      <c r="I117" s="20">
        <f>Tableau33[[#This Row],[Colonne8]]</f>
        <v>5.5</v>
      </c>
      <c r="J117" s="21">
        <f>Tableau33[[#This Row],[Colonne9]]</f>
        <v>2.44</v>
      </c>
      <c r="K117" s="22">
        <f t="shared" si="7"/>
        <v>0</v>
      </c>
    </row>
    <row r="118" spans="1:11" x14ac:dyDescent="0.2">
      <c r="A118" s="3"/>
      <c r="B118" s="4"/>
      <c r="C118" s="56"/>
      <c r="D118" s="25">
        <f>Tableau33[[#This Row],[Colonne3]]</f>
        <v>0</v>
      </c>
      <c r="G118" s="39"/>
      <c r="H118" s="26"/>
      <c r="J118" s="27" t="s">
        <v>13</v>
      </c>
      <c r="K118" s="26">
        <f>SUM(K99:K117)</f>
        <v>0</v>
      </c>
    </row>
    <row r="119" spans="1:11" x14ac:dyDescent="0.2">
      <c r="A119" s="3"/>
      <c r="B119" s="23" t="s">
        <v>110</v>
      </c>
      <c r="C119" s="56"/>
      <c r="D119" s="25">
        <f>Tableau33[[#This Row],[Colonne3]]</f>
        <v>0</v>
      </c>
      <c r="G119" s="39"/>
      <c r="H119" s="26"/>
      <c r="J119" s="26"/>
      <c r="K119" s="26"/>
    </row>
    <row r="120" spans="1:11" x14ac:dyDescent="0.2">
      <c r="A120" s="3"/>
      <c r="B120" s="5">
        <f>Tableau33[[#This Row],[Colonne1]]</f>
        <v>25231</v>
      </c>
      <c r="C120" s="54" t="str">
        <f>Tableau33[[#This Row],[Colonne2]]</f>
        <v>Sel fin de l'atlantique</v>
      </c>
      <c r="D120" s="13">
        <f>Tableau33[[#This Row],[Colonne3]]</f>
        <v>25</v>
      </c>
      <c r="E120" s="13" t="str">
        <f>Tableau33[[#This Row],[Colonne4]]</f>
        <v>kg</v>
      </c>
      <c r="F120" s="13">
        <f>Tableau33[[#This Row],[Colonne5]]</f>
        <v>1</v>
      </c>
      <c r="G120" s="36"/>
      <c r="H120" s="14">
        <f>Tableau33[[#This Row],[Colonne7]]</f>
        <v>26.75</v>
      </c>
      <c r="I120" s="13">
        <f>Tableau33[[#This Row],[Colonne8]]</f>
        <v>5.5</v>
      </c>
      <c r="J120" s="14">
        <f>Tableau33[[#This Row],[Colonne9]]</f>
        <v>28.22</v>
      </c>
      <c r="K120" s="15">
        <f t="shared" ref="K120:K145" si="8">G120*J120</f>
        <v>0</v>
      </c>
    </row>
    <row r="121" spans="1:11" x14ac:dyDescent="0.2">
      <c r="A121" s="3"/>
      <c r="B121" s="5">
        <f>Tableau33[[#This Row],[Colonne1]]</f>
        <v>25617</v>
      </c>
      <c r="C121" s="57" t="str">
        <f>Tableau33[[#This Row],[Colonne2]]</f>
        <v>Sel fin</v>
      </c>
      <c r="D121" s="16">
        <f>Tableau33[[#This Row],[Colonne3]]</f>
        <v>5</v>
      </c>
      <c r="E121" s="16" t="str">
        <f>Tableau33[[#This Row],[Colonne4]]</f>
        <v>kg</v>
      </c>
      <c r="F121" s="16">
        <f>Tableau33[[#This Row],[Colonne5]]</f>
        <v>1</v>
      </c>
      <c r="G121" s="37"/>
      <c r="H121" s="17">
        <f>Tableau33[[#This Row],[Colonne7]]</f>
        <v>11.24</v>
      </c>
      <c r="I121" s="16">
        <f>Tableau33[[#This Row],[Colonne8]]</f>
        <v>5.5</v>
      </c>
      <c r="J121" s="17">
        <f>Tableau33[[#This Row],[Colonne9]]</f>
        <v>11.86</v>
      </c>
      <c r="K121" s="18">
        <f t="shared" si="8"/>
        <v>0</v>
      </c>
    </row>
    <row r="122" spans="1:11" x14ac:dyDescent="0.2">
      <c r="A122" s="3"/>
      <c r="B122" s="5">
        <f>Tableau33[[#This Row],[Colonne1]]</f>
        <v>25616</v>
      </c>
      <c r="C122" s="57" t="str">
        <f>Tableau33[[#This Row],[Colonne2]]</f>
        <v>Sel gros</v>
      </c>
      <c r="D122" s="16">
        <f>Tableau33[[#This Row],[Colonne3]]</f>
        <v>5</v>
      </c>
      <c r="E122" s="16" t="str">
        <f>Tableau33[[#This Row],[Colonne4]]</f>
        <v>kg</v>
      </c>
      <c r="F122" s="16">
        <f>Tableau33[[#This Row],[Colonne5]]</f>
        <v>1</v>
      </c>
      <c r="G122" s="37"/>
      <c r="H122" s="17">
        <f>Tableau33[[#This Row],[Colonne7]]</f>
        <v>6.49</v>
      </c>
      <c r="I122" s="16">
        <f>Tableau33[[#This Row],[Colonne8]]</f>
        <v>5.5</v>
      </c>
      <c r="J122" s="17">
        <f>Tableau33[[#This Row],[Colonne9]]</f>
        <v>6.85</v>
      </c>
      <c r="K122" s="18">
        <f t="shared" si="8"/>
        <v>0</v>
      </c>
    </row>
    <row r="123" spans="1:11" x14ac:dyDescent="0.2">
      <c r="A123" s="3"/>
      <c r="B123" s="5">
        <f>Tableau33[[#This Row],[Colonne1]]</f>
        <v>22890</v>
      </c>
      <c r="C123" s="57" t="str">
        <f>Tableau33[[#This Row],[Colonne2]]</f>
        <v>Aïl semoule</v>
      </c>
      <c r="D123" s="16">
        <f>Tableau33[[#This Row],[Colonne3]]</f>
        <v>150</v>
      </c>
      <c r="E123" s="16" t="str">
        <f>Tableau33[[#This Row],[Colonne4]]</f>
        <v>gr</v>
      </c>
      <c r="F123" s="16">
        <f>Tableau33[[#This Row],[Colonne5]]</f>
        <v>6</v>
      </c>
      <c r="G123" s="37"/>
      <c r="H123" s="17">
        <f>Tableau33[[#This Row],[Colonne7]]</f>
        <v>3.97</v>
      </c>
      <c r="I123" s="16">
        <f>Tableau33[[#This Row],[Colonne8]]</f>
        <v>5.5</v>
      </c>
      <c r="J123" s="17">
        <f>Tableau33[[#This Row],[Colonne9]]</f>
        <v>4.1900000000000004</v>
      </c>
      <c r="K123" s="18">
        <f t="shared" si="8"/>
        <v>0</v>
      </c>
    </row>
    <row r="124" spans="1:11" x14ac:dyDescent="0.2">
      <c r="A124" s="3"/>
      <c r="B124" s="5">
        <f>Tableau33[[#This Row],[Colonne1]]</f>
        <v>23528</v>
      </c>
      <c r="C124" s="57" t="str">
        <f>Tableau33[[#This Row],[Colonne2]]</f>
        <v>Basilic</v>
      </c>
      <c r="D124" s="16">
        <f>Tableau33[[#This Row],[Colonne3]]</f>
        <v>30</v>
      </c>
      <c r="E124" s="16" t="str">
        <f>Tableau33[[#This Row],[Colonne4]]</f>
        <v>gr</v>
      </c>
      <c r="F124" s="16">
        <f>Tableau33[[#This Row],[Colonne5]]</f>
        <v>6</v>
      </c>
      <c r="G124" s="37"/>
      <c r="H124" s="17">
        <f>Tableau33[[#This Row],[Colonne7]]</f>
        <v>2.15</v>
      </c>
      <c r="I124" s="16">
        <f>Tableau33[[#This Row],[Colonne8]]</f>
        <v>5.5</v>
      </c>
      <c r="J124" s="17">
        <f>Tableau33[[#This Row],[Colonne9]]</f>
        <v>2.27</v>
      </c>
      <c r="K124" s="18">
        <f t="shared" si="8"/>
        <v>0</v>
      </c>
    </row>
    <row r="125" spans="1:11" x14ac:dyDescent="0.2">
      <c r="A125" s="3"/>
      <c r="B125" s="5">
        <f>Tableau33[[#This Row],[Colonne1]]</f>
        <v>22892</v>
      </c>
      <c r="C125" s="57" t="str">
        <f>Tableau33[[#This Row],[Colonne2]]</f>
        <v>Cannelle en poudre</v>
      </c>
      <c r="D125" s="16">
        <f>Tableau33[[#This Row],[Colonne3]]</f>
        <v>80</v>
      </c>
      <c r="E125" s="16" t="str">
        <f>Tableau33[[#This Row],[Colonne4]]</f>
        <v>gr</v>
      </c>
      <c r="F125" s="16">
        <f>Tableau33[[#This Row],[Colonne5]]</f>
        <v>6</v>
      </c>
      <c r="G125" s="37"/>
      <c r="H125" s="17">
        <f>Tableau33[[#This Row],[Colonne7]]</f>
        <v>2.37</v>
      </c>
      <c r="I125" s="16">
        <f>Tableau33[[#This Row],[Colonne8]]</f>
        <v>5.5</v>
      </c>
      <c r="J125" s="17">
        <f>Tableau33[[#This Row],[Colonne9]]</f>
        <v>2.5</v>
      </c>
      <c r="K125" s="18">
        <f t="shared" si="8"/>
        <v>0</v>
      </c>
    </row>
    <row r="126" spans="1:11" x14ac:dyDescent="0.2">
      <c r="A126" s="3"/>
      <c r="B126" s="5">
        <f>Tableau33[[#This Row],[Colonne1]]</f>
        <v>22474</v>
      </c>
      <c r="C126" s="57" t="str">
        <f>Tableau33[[#This Row],[Colonne2]]</f>
        <v>Cannelle tuyau</v>
      </c>
      <c r="D126" s="16">
        <f>Tableau33[[#This Row],[Colonne3]]</f>
        <v>12</v>
      </c>
      <c r="E126" s="16" t="str">
        <f>Tableau33[[#This Row],[Colonne4]]</f>
        <v>gr</v>
      </c>
      <c r="F126" s="16">
        <f>Tableau33[[#This Row],[Colonne5]]</f>
        <v>3</v>
      </c>
      <c r="G126" s="37"/>
      <c r="H126" s="17">
        <f>Tableau33[[#This Row],[Colonne7]]</f>
        <v>1.78</v>
      </c>
      <c r="I126" s="16">
        <f>Tableau33[[#This Row],[Colonne8]]</f>
        <v>5.5</v>
      </c>
      <c r="J126" s="17">
        <f>Tableau33[[#This Row],[Colonne9]]</f>
        <v>1.88</v>
      </c>
      <c r="K126" s="18">
        <f t="shared" si="8"/>
        <v>0</v>
      </c>
    </row>
    <row r="127" spans="1:11" x14ac:dyDescent="0.2">
      <c r="A127" s="3"/>
      <c r="B127" s="5">
        <f>Tableau33[[#This Row],[Colonne1]]</f>
        <v>22478</v>
      </c>
      <c r="C127" s="57" t="str">
        <f>Tableau33[[#This Row],[Colonne2]]</f>
        <v>Clou de Girofle</v>
      </c>
      <c r="D127" s="16">
        <f>Tableau33[[#This Row],[Colonne3]]</f>
        <v>30</v>
      </c>
      <c r="E127" s="16" t="str">
        <f>Tableau33[[#This Row],[Colonne4]]</f>
        <v>gr</v>
      </c>
      <c r="F127" s="16">
        <f>Tableau33[[#This Row],[Colonne5]]</f>
        <v>3</v>
      </c>
      <c r="G127" s="37"/>
      <c r="H127" s="17">
        <f>Tableau33[[#This Row],[Colonne7]]</f>
        <v>2.2400000000000002</v>
      </c>
      <c r="I127" s="16">
        <f>Tableau33[[#This Row],[Colonne8]]</f>
        <v>5.5</v>
      </c>
      <c r="J127" s="17">
        <f>Tableau33[[#This Row],[Colonne9]]</f>
        <v>2.36</v>
      </c>
      <c r="K127" s="18">
        <f t="shared" si="8"/>
        <v>0</v>
      </c>
    </row>
    <row r="128" spans="1:11" x14ac:dyDescent="0.2">
      <c r="A128" s="3"/>
      <c r="B128" s="5">
        <f>Tableau33[[#This Row],[Colonne1]]</f>
        <v>30392</v>
      </c>
      <c r="C128" s="57" t="str">
        <f>Tableau33[[#This Row],[Colonne2]]</f>
        <v>Cumin moulu</v>
      </c>
      <c r="D128" s="16">
        <f>Tableau33[[#This Row],[Colonne3]]</f>
        <v>80</v>
      </c>
      <c r="E128" s="16" t="str">
        <f>Tableau33[[#This Row],[Colonne4]]</f>
        <v>gr</v>
      </c>
      <c r="F128" s="16">
        <f>Tableau33[[#This Row],[Colonne5]]</f>
        <v>6</v>
      </c>
      <c r="G128" s="37"/>
      <c r="H128" s="17">
        <f>Tableau33[[#This Row],[Colonne7]]</f>
        <v>3.48</v>
      </c>
      <c r="I128" s="16">
        <f>Tableau33[[#This Row],[Colonne8]]</f>
        <v>5.5</v>
      </c>
      <c r="J128" s="17">
        <f>Tableau33[[#This Row],[Colonne9]]</f>
        <v>3.67</v>
      </c>
      <c r="K128" s="18">
        <f t="shared" si="8"/>
        <v>0</v>
      </c>
    </row>
    <row r="129" spans="1:11" x14ac:dyDescent="0.2">
      <c r="A129" s="3"/>
      <c r="B129" s="5">
        <f>Tableau33[[#This Row],[Colonne1]]</f>
        <v>22893</v>
      </c>
      <c r="C129" s="57" t="str">
        <f>Tableau33[[#This Row],[Colonne2]]</f>
        <v>Curcuma poudre</v>
      </c>
      <c r="D129" s="16">
        <f>Tableau33[[#This Row],[Colonne3]]</f>
        <v>80</v>
      </c>
      <c r="E129" s="16" t="str">
        <f>Tableau33[[#This Row],[Colonne4]]</f>
        <v>gr</v>
      </c>
      <c r="F129" s="16">
        <f>Tableau33[[#This Row],[Colonne5]]</f>
        <v>6</v>
      </c>
      <c r="G129" s="37"/>
      <c r="H129" s="17">
        <f>Tableau33[[#This Row],[Colonne7]]</f>
        <v>2.67</v>
      </c>
      <c r="I129" s="16">
        <f>Tableau33[[#This Row],[Colonne8]]</f>
        <v>5.5</v>
      </c>
      <c r="J129" s="17">
        <f>Tableau33[[#This Row],[Colonne9]]</f>
        <v>2.82</v>
      </c>
      <c r="K129" s="18">
        <f t="shared" si="8"/>
        <v>0</v>
      </c>
    </row>
    <row r="130" spans="1:11" x14ac:dyDescent="0.2">
      <c r="A130" s="3"/>
      <c r="B130" s="5">
        <f>Tableau33[[#This Row],[Colonne1]]</f>
        <v>22933</v>
      </c>
      <c r="C130" s="57" t="str">
        <f>Tableau33[[#This Row],[Colonne2]]</f>
        <v>Curry</v>
      </c>
      <c r="D130" s="16">
        <f>Tableau33[[#This Row],[Colonne3]]</f>
        <v>80</v>
      </c>
      <c r="E130" s="16" t="str">
        <f>Tableau33[[#This Row],[Colonne4]]</f>
        <v>gr</v>
      </c>
      <c r="F130" s="16">
        <f>Tableau33[[#This Row],[Colonne5]]</f>
        <v>6</v>
      </c>
      <c r="G130" s="37"/>
      <c r="H130" s="17">
        <f>Tableau33[[#This Row],[Colonne7]]</f>
        <v>2.77</v>
      </c>
      <c r="I130" s="16">
        <f>Tableau33[[#This Row],[Colonne8]]</f>
        <v>5.5</v>
      </c>
      <c r="J130" s="17">
        <f>Tableau33[[#This Row],[Colonne9]]</f>
        <v>2.92</v>
      </c>
      <c r="K130" s="18">
        <f t="shared" si="8"/>
        <v>0</v>
      </c>
    </row>
    <row r="131" spans="1:11" x14ac:dyDescent="0.2">
      <c r="A131" s="3"/>
      <c r="B131" s="5">
        <f>Tableau33[[#This Row],[Colonne1]]</f>
        <v>22483</v>
      </c>
      <c r="C131" s="57" t="str">
        <f>Tableau33[[#This Row],[Colonne2]]</f>
        <v>Estragon</v>
      </c>
      <c r="D131" s="16">
        <f>Tableau33[[#This Row],[Colonne3]]</f>
        <v>15</v>
      </c>
      <c r="E131" s="16" t="str">
        <f>Tableau33[[#This Row],[Colonne4]]</f>
        <v>gr</v>
      </c>
      <c r="F131" s="16">
        <f>Tableau33[[#This Row],[Colonne5]]</f>
        <v>3</v>
      </c>
      <c r="G131" s="37"/>
      <c r="H131" s="17">
        <f>Tableau33[[#This Row],[Colonne7]]</f>
        <v>2.0299999999999998</v>
      </c>
      <c r="I131" s="16">
        <f>Tableau33[[#This Row],[Colonne8]]</f>
        <v>5.5</v>
      </c>
      <c r="J131" s="17">
        <f>Tableau33[[#This Row],[Colonne9]]</f>
        <v>2.14</v>
      </c>
      <c r="K131" s="18">
        <f t="shared" si="8"/>
        <v>0</v>
      </c>
    </row>
    <row r="132" spans="1:11" x14ac:dyDescent="0.2">
      <c r="A132" s="3"/>
      <c r="B132" s="5">
        <f>Tableau33[[#This Row],[Colonne1]]</f>
        <v>22851</v>
      </c>
      <c r="C132" s="57" t="str">
        <f>Tableau33[[#This Row],[Colonne2]]</f>
        <v>Garam masala poudre</v>
      </c>
      <c r="D132" s="16">
        <f>Tableau33[[#This Row],[Colonne3]]</f>
        <v>35</v>
      </c>
      <c r="E132" s="16" t="str">
        <f>Tableau33[[#This Row],[Colonne4]]</f>
        <v>gr</v>
      </c>
      <c r="F132" s="16">
        <f>Tableau33[[#This Row],[Colonne5]]</f>
        <v>3</v>
      </c>
      <c r="G132" s="37"/>
      <c r="H132" s="17">
        <f>Tableau33[[#This Row],[Colonne7]]</f>
        <v>2.21</v>
      </c>
      <c r="I132" s="16">
        <f>Tableau33[[#This Row],[Colonne8]]</f>
        <v>5.5</v>
      </c>
      <c r="J132" s="17">
        <f>Tableau33[[#This Row],[Colonne9]]</f>
        <v>2.33</v>
      </c>
      <c r="K132" s="18">
        <f t="shared" si="8"/>
        <v>0</v>
      </c>
    </row>
    <row r="133" spans="1:11" x14ac:dyDescent="0.2">
      <c r="A133" s="3"/>
      <c r="B133" s="5">
        <f>Tableau33[[#This Row],[Colonne1]]</f>
        <v>22819</v>
      </c>
      <c r="C133" s="57" t="str">
        <f>Tableau33[[#This Row],[Colonne2]]</f>
        <v>Herbes de provence feuilles entières</v>
      </c>
      <c r="D133" s="16">
        <f>Tableau33[[#This Row],[Colonne3]]</f>
        <v>500</v>
      </c>
      <c r="E133" s="16" t="str">
        <f>Tableau33[[#This Row],[Colonne4]]</f>
        <v>gr</v>
      </c>
      <c r="F133" s="16">
        <f>Tableau33[[#This Row],[Colonne5]]</f>
        <v>1</v>
      </c>
      <c r="G133" s="37"/>
      <c r="H133" s="17">
        <f>Tableau33[[#This Row],[Colonne7]]</f>
        <v>13.64</v>
      </c>
      <c r="I133" s="16">
        <f>Tableau33[[#This Row],[Colonne8]]</f>
        <v>5.5</v>
      </c>
      <c r="J133" s="17">
        <f>Tableau33[[#This Row],[Colonne9]]</f>
        <v>14.39</v>
      </c>
      <c r="K133" s="18">
        <f t="shared" si="8"/>
        <v>0</v>
      </c>
    </row>
    <row r="134" spans="1:11" x14ac:dyDescent="0.2">
      <c r="A134" s="3"/>
      <c r="B134" s="5">
        <f>Tableau33[[#This Row],[Colonne1]]</f>
        <v>23480</v>
      </c>
      <c r="C134" s="57" t="str">
        <f>Tableau33[[#This Row],[Colonne2]]</f>
        <v>Herbes de provence</v>
      </c>
      <c r="D134" s="16">
        <f>Tableau33[[#This Row],[Colonne3]]</f>
        <v>80</v>
      </c>
      <c r="E134" s="16" t="str">
        <f>Tableau33[[#This Row],[Colonne4]]</f>
        <v>gr</v>
      </c>
      <c r="F134" s="16">
        <f>Tableau33[[#This Row],[Colonne5]]</f>
        <v>6</v>
      </c>
      <c r="G134" s="37"/>
      <c r="H134" s="17">
        <f>Tableau33[[#This Row],[Colonne7]]</f>
        <v>3.9</v>
      </c>
      <c r="I134" s="16">
        <f>Tableau33[[#This Row],[Colonne8]]</f>
        <v>5.5</v>
      </c>
      <c r="J134" s="17">
        <f>Tableau33[[#This Row],[Colonne9]]</f>
        <v>4.1100000000000003</v>
      </c>
      <c r="K134" s="18">
        <f t="shared" si="8"/>
        <v>0</v>
      </c>
    </row>
    <row r="135" spans="1:11" x14ac:dyDescent="0.2">
      <c r="A135" s="3"/>
      <c r="B135" s="5">
        <f>Tableau33[[#This Row],[Colonne1]]</f>
        <v>23486</v>
      </c>
      <c r="C135" s="57" t="str">
        <f>Tableau33[[#This Row],[Colonne2]]</f>
        <v>Mélange 4 baies</v>
      </c>
      <c r="D135" s="16">
        <f>Tableau33[[#This Row],[Colonne3]]</f>
        <v>35</v>
      </c>
      <c r="E135" s="16" t="str">
        <f>Tableau33[[#This Row],[Colonne4]]</f>
        <v>gr</v>
      </c>
      <c r="F135" s="16">
        <f>Tableau33[[#This Row],[Colonne5]]</f>
        <v>3</v>
      </c>
      <c r="G135" s="37"/>
      <c r="H135" s="17">
        <f>Tableau33[[#This Row],[Colonne7]]</f>
        <v>3.43</v>
      </c>
      <c r="I135" s="16">
        <f>Tableau33[[#This Row],[Colonne8]]</f>
        <v>5.5</v>
      </c>
      <c r="J135" s="17">
        <f>Tableau33[[#This Row],[Colonne9]]</f>
        <v>3.62</v>
      </c>
      <c r="K135" s="18">
        <f t="shared" si="8"/>
        <v>0</v>
      </c>
    </row>
    <row r="136" spans="1:11" x14ac:dyDescent="0.2">
      <c r="A136" s="3"/>
      <c r="B136" s="5">
        <f>Tableau33[[#This Row],[Colonne1]]</f>
        <v>22491</v>
      </c>
      <c r="C136" s="57" t="str">
        <f>Tableau33[[#This Row],[Colonne2]]</f>
        <v>Noix de muscade</v>
      </c>
      <c r="D136" s="16">
        <f>Tableau33[[#This Row],[Colonne3]]</f>
        <v>30</v>
      </c>
      <c r="E136" s="16" t="str">
        <f>Tableau33[[#This Row],[Colonne4]]</f>
        <v>gr</v>
      </c>
      <c r="F136" s="16">
        <f>Tableau33[[#This Row],[Colonne5]]</f>
        <v>3</v>
      </c>
      <c r="G136" s="37"/>
      <c r="H136" s="17">
        <f>Tableau33[[#This Row],[Colonne7]]</f>
        <v>3.37</v>
      </c>
      <c r="I136" s="16">
        <f>Tableau33[[#This Row],[Colonne8]]</f>
        <v>5.5</v>
      </c>
      <c r="J136" s="17">
        <f>Tableau33[[#This Row],[Colonne9]]</f>
        <v>3.56</v>
      </c>
      <c r="K136" s="18">
        <f t="shared" si="8"/>
        <v>0</v>
      </c>
    </row>
    <row r="137" spans="1:11" x14ac:dyDescent="0.2">
      <c r="A137" s="3"/>
      <c r="B137" s="5">
        <f>Tableau33[[#This Row],[Colonne1]]</f>
        <v>22489</v>
      </c>
      <c r="C137" s="57" t="str">
        <f>Tableau33[[#This Row],[Colonne2]]</f>
        <v>noix de muscade moulue</v>
      </c>
      <c r="D137" s="16">
        <f>Tableau33[[#This Row],[Colonne3]]</f>
        <v>35</v>
      </c>
      <c r="E137" s="16" t="str">
        <f>Tableau33[[#This Row],[Colonne4]]</f>
        <v>gr</v>
      </c>
      <c r="F137" s="16">
        <f>Tableau33[[#This Row],[Colonne5]]</f>
        <v>3</v>
      </c>
      <c r="G137" s="37"/>
      <c r="H137" s="17">
        <f>Tableau33[[#This Row],[Colonne7]]</f>
        <v>4.0199999999999996</v>
      </c>
      <c r="I137" s="16">
        <f>Tableau33[[#This Row],[Colonne8]]</f>
        <v>5.5</v>
      </c>
      <c r="J137" s="17">
        <f>Tableau33[[#This Row],[Colonne9]]</f>
        <v>4.24</v>
      </c>
      <c r="K137" s="18">
        <f t="shared" si="8"/>
        <v>0</v>
      </c>
    </row>
    <row r="138" spans="1:11" x14ac:dyDescent="0.2">
      <c r="A138" s="3"/>
      <c r="B138" s="5">
        <f>Tableau33[[#This Row],[Colonne1]]</f>
        <v>22517</v>
      </c>
      <c r="C138" s="57" t="str">
        <f>Tableau33[[#This Row],[Colonne2]]</f>
        <v>Paprika doux</v>
      </c>
      <c r="D138" s="16">
        <f>Tableau33[[#This Row],[Colonne3]]</f>
        <v>40</v>
      </c>
      <c r="E138" s="16" t="str">
        <f>Tableau33[[#This Row],[Colonne4]]</f>
        <v>gr</v>
      </c>
      <c r="F138" s="16">
        <f>Tableau33[[#This Row],[Colonne5]]</f>
        <v>3</v>
      </c>
      <c r="G138" s="37"/>
      <c r="H138" s="17">
        <f>Tableau33[[#This Row],[Colonne7]]</f>
        <v>2.2799999999999998</v>
      </c>
      <c r="I138" s="16">
        <f>Tableau33[[#This Row],[Colonne8]]</f>
        <v>5.5</v>
      </c>
      <c r="J138" s="17">
        <f>Tableau33[[#This Row],[Colonne9]]</f>
        <v>2.41</v>
      </c>
      <c r="K138" s="18">
        <f t="shared" si="8"/>
        <v>0</v>
      </c>
    </row>
    <row r="139" spans="1:11" x14ac:dyDescent="0.2">
      <c r="A139" s="3"/>
      <c r="B139" s="5">
        <f>Tableau33[[#This Row],[Colonne1]]</f>
        <v>22503</v>
      </c>
      <c r="C139" s="57" t="str">
        <f>Tableau33[[#This Row],[Colonne2]]</f>
        <v>piment Cayenne</v>
      </c>
      <c r="D139" s="16">
        <f>Tableau33[[#This Row],[Colonne3]]</f>
        <v>40</v>
      </c>
      <c r="E139" s="16" t="str">
        <f>Tableau33[[#This Row],[Colonne4]]</f>
        <v>gr</v>
      </c>
      <c r="F139" s="16">
        <f>Tableau33[[#This Row],[Colonne5]]</f>
        <v>3</v>
      </c>
      <c r="G139" s="37"/>
      <c r="H139" s="17">
        <f>Tableau33[[#This Row],[Colonne7]]</f>
        <v>2.13</v>
      </c>
      <c r="I139" s="16">
        <f>Tableau33[[#This Row],[Colonne8]]</f>
        <v>5.5</v>
      </c>
      <c r="J139" s="17">
        <f>Tableau33[[#This Row],[Colonne9]]</f>
        <v>2.25</v>
      </c>
      <c r="K139" s="18">
        <f t="shared" si="8"/>
        <v>0</v>
      </c>
    </row>
    <row r="140" spans="1:11" x14ac:dyDescent="0.2">
      <c r="A140" s="3"/>
      <c r="B140" s="5">
        <f>Tableau33[[#This Row],[Colonne1]]</f>
        <v>23481</v>
      </c>
      <c r="C140" s="57" t="str">
        <f>Tableau33[[#This Row],[Colonne2]]</f>
        <v>Poivre noir en grains</v>
      </c>
      <c r="D140" s="16">
        <f>Tableau33[[#This Row],[Colonne3]]</f>
        <v>200</v>
      </c>
      <c r="E140" s="16" t="str">
        <f>Tableau33[[#This Row],[Colonne4]]</f>
        <v>gr</v>
      </c>
      <c r="F140" s="16">
        <f>Tableau33[[#This Row],[Colonne5]]</f>
        <v>6</v>
      </c>
      <c r="G140" s="37"/>
      <c r="H140" s="17">
        <f>Tableau33[[#This Row],[Colonne7]]</f>
        <v>9</v>
      </c>
      <c r="I140" s="16">
        <f>Tableau33[[#This Row],[Colonne8]]</f>
        <v>5.5</v>
      </c>
      <c r="J140" s="17">
        <f>Tableau33[[#This Row],[Colonne9]]</f>
        <v>9.5</v>
      </c>
      <c r="K140" s="18">
        <f t="shared" si="8"/>
        <v>0</v>
      </c>
    </row>
    <row r="141" spans="1:11" x14ac:dyDescent="0.2">
      <c r="A141" s="3"/>
      <c r="B141" s="5">
        <f>Tableau33[[#This Row],[Colonne1]]</f>
        <v>23482</v>
      </c>
      <c r="C141" s="57" t="str">
        <f>Tableau33[[#This Row],[Colonne2]]</f>
        <v>Poivre noir en poudre</v>
      </c>
      <c r="D141" s="16">
        <f>Tableau33[[#This Row],[Colonne3]]</f>
        <v>220</v>
      </c>
      <c r="E141" s="16" t="str">
        <f>Tableau33[[#This Row],[Colonne4]]</f>
        <v>gr</v>
      </c>
      <c r="F141" s="16">
        <f>Tableau33[[#This Row],[Colonne5]]</f>
        <v>6</v>
      </c>
      <c r="G141" s="37"/>
      <c r="H141" s="17">
        <f>Tableau33[[#This Row],[Colonne7]]</f>
        <v>9.3699999999999992</v>
      </c>
      <c r="I141" s="16">
        <f>Tableau33[[#This Row],[Colonne8]]</f>
        <v>5.5</v>
      </c>
      <c r="J141" s="17">
        <f>Tableau33[[#This Row],[Colonne9]]</f>
        <v>9.89</v>
      </c>
      <c r="K141" s="18">
        <f t="shared" si="8"/>
        <v>0</v>
      </c>
    </row>
    <row r="142" spans="1:11" x14ac:dyDescent="0.2">
      <c r="A142" s="3"/>
      <c r="B142" s="5">
        <f>Tableau33[[#This Row],[Colonne1]]</f>
        <v>22920</v>
      </c>
      <c r="C142" s="57" t="str">
        <f>Tableau33[[#This Row],[Colonne2]]</f>
        <v>Ras el hanout poudre</v>
      </c>
      <c r="D142" s="16">
        <f>Tableau33[[#This Row],[Colonne3]]</f>
        <v>35</v>
      </c>
      <c r="E142" s="16" t="str">
        <f>Tableau33[[#This Row],[Colonne4]]</f>
        <v>gr</v>
      </c>
      <c r="F142" s="16">
        <f>Tableau33[[#This Row],[Colonne5]]</f>
        <v>3</v>
      </c>
      <c r="G142" s="37"/>
      <c r="H142" s="17">
        <f>Tableau33[[#This Row],[Colonne7]]</f>
        <v>2.09</v>
      </c>
      <c r="I142" s="16">
        <f>Tableau33[[#This Row],[Colonne8]]</f>
        <v>5.5</v>
      </c>
      <c r="J142" s="17">
        <f>Tableau33[[#This Row],[Colonne9]]</f>
        <v>2.2000000000000002</v>
      </c>
      <c r="K142" s="18">
        <f t="shared" si="8"/>
        <v>0</v>
      </c>
    </row>
    <row r="143" spans="1:11" x14ac:dyDescent="0.2">
      <c r="A143" s="3"/>
      <c r="B143" s="5">
        <f>Tableau33[[#This Row],[Colonne1]]</f>
        <v>22818</v>
      </c>
      <c r="C143" s="57" t="str">
        <f>Tableau33[[#This Row],[Colonne2]]</f>
        <v>Safran poudre</v>
      </c>
      <c r="D143" s="16">
        <f>Tableau33[[#This Row],[Colonne3]]</f>
        <v>1</v>
      </c>
      <c r="E143" s="16" t="str">
        <f>Tableau33[[#This Row],[Colonne4]]</f>
        <v>gr</v>
      </c>
      <c r="F143" s="16">
        <f>Tableau33[[#This Row],[Colonne5]]</f>
        <v>3</v>
      </c>
      <c r="G143" s="37"/>
      <c r="H143" s="17">
        <f>Tableau33[[#This Row],[Colonne7]]</f>
        <v>8.36</v>
      </c>
      <c r="I143" s="16">
        <f>Tableau33[[#This Row],[Colonne8]]</f>
        <v>5.5</v>
      </c>
      <c r="J143" s="17">
        <f>Tableau33[[#This Row],[Colonne9]]</f>
        <v>8.82</v>
      </c>
      <c r="K143" s="18">
        <f t="shared" si="8"/>
        <v>0</v>
      </c>
    </row>
    <row r="144" spans="1:11" x14ac:dyDescent="0.2">
      <c r="A144" s="3"/>
      <c r="B144" s="5">
        <f>Tableau33[[#This Row],[Colonne1]]</f>
        <v>22929</v>
      </c>
      <c r="C144" s="57" t="str">
        <f>Tableau33[[#This Row],[Colonne2]]</f>
        <v>Thym</v>
      </c>
      <c r="D144" s="16">
        <f>Tableau33[[#This Row],[Colonne3]]</f>
        <v>45</v>
      </c>
      <c r="E144" s="16" t="str">
        <f>Tableau33[[#This Row],[Colonne4]]</f>
        <v>gr</v>
      </c>
      <c r="F144" s="16">
        <f>Tableau33[[#This Row],[Colonne5]]</f>
        <v>6</v>
      </c>
      <c r="G144" s="37"/>
      <c r="H144" s="17">
        <f>Tableau33[[#This Row],[Colonne7]]</f>
        <v>2.85</v>
      </c>
      <c r="I144" s="16">
        <f>Tableau33[[#This Row],[Colonne8]]</f>
        <v>5.5</v>
      </c>
      <c r="J144" s="17">
        <f>Tableau33[[#This Row],[Colonne9]]</f>
        <v>3.01</v>
      </c>
      <c r="K144" s="18">
        <f t="shared" si="8"/>
        <v>0</v>
      </c>
    </row>
    <row r="145" spans="1:11" x14ac:dyDescent="0.2">
      <c r="A145" s="3"/>
      <c r="B145" s="5">
        <f>Tableau33[[#This Row],[Colonne1]]</f>
        <v>22514</v>
      </c>
      <c r="C145" s="58" t="str">
        <f>Tableau33[[#This Row],[Colonne2]]</f>
        <v>Vanille bourbon deux gousses</v>
      </c>
      <c r="D145" s="20">
        <f>Tableau33[[#This Row],[Colonne3]]</f>
        <v>7</v>
      </c>
      <c r="E145" s="20" t="str">
        <f>Tableau33[[#This Row],[Colonne4]]</f>
        <v>gr</v>
      </c>
      <c r="F145" s="20">
        <f>Tableau33[[#This Row],[Colonne5]]</f>
        <v>3</v>
      </c>
      <c r="G145" s="38"/>
      <c r="H145" s="21">
        <f>Tableau33[[#This Row],[Colonne7]]</f>
        <v>4.37</v>
      </c>
      <c r="I145" s="20">
        <f>Tableau33[[#This Row],[Colonne8]]</f>
        <v>5.5</v>
      </c>
      <c r="J145" s="21">
        <f>Tableau33[[#This Row],[Colonne9]]</f>
        <v>4.6100000000000003</v>
      </c>
      <c r="K145" s="22">
        <f t="shared" si="8"/>
        <v>0</v>
      </c>
    </row>
    <row r="146" spans="1:11" x14ac:dyDescent="0.2">
      <c r="A146" s="3"/>
      <c r="B146" s="4"/>
      <c r="C146" s="56"/>
      <c r="D146" s="25">
        <f>Tableau33[[#This Row],[Colonne3]]</f>
        <v>0</v>
      </c>
      <c r="G146" s="39"/>
      <c r="H146" s="26"/>
      <c r="J146" s="27" t="s">
        <v>13</v>
      </c>
      <c r="K146" s="26">
        <f>SUM(K120:K145)</f>
        <v>0</v>
      </c>
    </row>
    <row r="147" spans="1:11" x14ac:dyDescent="0.2">
      <c r="A147" s="3"/>
      <c r="B147" s="23" t="s">
        <v>137</v>
      </c>
      <c r="C147" s="56"/>
      <c r="D147" s="25">
        <f>Tableau33[[#This Row],[Colonne3]]</f>
        <v>0</v>
      </c>
      <c r="G147" s="39"/>
      <c r="H147" s="26"/>
      <c r="J147" s="26"/>
      <c r="K147" s="26"/>
    </row>
    <row r="148" spans="1:11" x14ac:dyDescent="0.2">
      <c r="A148" s="3"/>
      <c r="B148" s="5">
        <f>Tableau33[[#This Row],[Colonne1]]</f>
        <v>23683</v>
      </c>
      <c r="C148" s="54" t="str">
        <f>Tableau33[[#This Row],[Colonne2]]</f>
        <v>Huile de colza vierge (Bag in Box)</v>
      </c>
      <c r="D148" s="13">
        <f>Tableau33[[#This Row],[Colonne3]]</f>
        <v>3</v>
      </c>
      <c r="E148" s="13" t="str">
        <f>Tableau33[[#This Row],[Colonne4]]</f>
        <v>l</v>
      </c>
      <c r="F148" s="13">
        <f>Tableau33[[#This Row],[Colonne5]]</f>
        <v>1</v>
      </c>
      <c r="G148" s="36"/>
      <c r="H148" s="14">
        <f>Tableau33[[#This Row],[Colonne7]]</f>
        <v>15.22</v>
      </c>
      <c r="I148" s="13">
        <f>Tableau33[[#This Row],[Colonne8]]</f>
        <v>5.5</v>
      </c>
      <c r="J148" s="14">
        <f>Tableau33[[#This Row],[Colonne9]]</f>
        <v>16.059999999999999</v>
      </c>
      <c r="K148" s="15">
        <f>G148*J148</f>
        <v>0</v>
      </c>
    </row>
    <row r="149" spans="1:11" x14ac:dyDescent="0.2">
      <c r="A149" s="3"/>
      <c r="B149" s="6">
        <f>Tableau33[[#This Row],[Colonne1]]</f>
        <v>20809</v>
      </c>
      <c r="C149" s="57" t="str">
        <f>Tableau33[[#This Row],[Colonne2]]</f>
        <v>Huile de tournesol vierge (Bag in box)</v>
      </c>
      <c r="D149" s="16">
        <f>Tableau33[[#This Row],[Colonne3]]</f>
        <v>3</v>
      </c>
      <c r="E149" s="16" t="str">
        <f>Tableau33[[#This Row],[Colonne4]]</f>
        <v>l</v>
      </c>
      <c r="F149" s="16">
        <f>Tableau33[[#This Row],[Colonne5]]</f>
        <v>1</v>
      </c>
      <c r="G149" s="37"/>
      <c r="H149" s="17">
        <f>Tableau33[[#This Row],[Colonne7]]</f>
        <v>11.36</v>
      </c>
      <c r="I149" s="16">
        <f>Tableau33[[#This Row],[Colonne8]]</f>
        <v>5.5</v>
      </c>
      <c r="J149" s="17">
        <f>Tableau33[[#This Row],[Colonne9]]</f>
        <v>11.98</v>
      </c>
      <c r="K149" s="18">
        <f>G149*J149</f>
        <v>0</v>
      </c>
    </row>
    <row r="150" spans="1:11" x14ac:dyDescent="0.2">
      <c r="A150" s="3"/>
      <c r="B150" s="8" t="str">
        <f>Tableau33[[#This Row],[Colonne1]]</f>
        <v>20114C</v>
      </c>
      <c r="C150" s="57" t="str">
        <f>Tableau33[[#This Row],[Colonne2]]</f>
        <v>Huile de tournesol désodorisée (bidon plastique)</v>
      </c>
      <c r="D150" s="16">
        <f>Tableau33[[#This Row],[Colonne3]]</f>
        <v>5</v>
      </c>
      <c r="E150" s="16" t="str">
        <f>Tableau33[[#This Row],[Colonne4]]</f>
        <v>l</v>
      </c>
      <c r="F150" s="16">
        <f>Tableau33[[#This Row],[Colonne5]]</f>
        <v>1</v>
      </c>
      <c r="G150" s="37"/>
      <c r="H150" s="17">
        <f>Tableau33[[#This Row],[Colonne7]]</f>
        <v>20.89</v>
      </c>
      <c r="I150" s="16">
        <f>Tableau33[[#This Row],[Colonne8]]</f>
        <v>5.5</v>
      </c>
      <c r="J150" s="17">
        <f>Tableau33[[#This Row],[Colonne9]]</f>
        <v>22.04</v>
      </c>
      <c r="K150" s="18">
        <f>G150*J150</f>
        <v>0</v>
      </c>
    </row>
    <row r="151" spans="1:11" x14ac:dyDescent="0.2">
      <c r="A151" s="3"/>
      <c r="B151" s="6">
        <f>Tableau33[[#This Row],[Colonne1]]</f>
        <v>21101</v>
      </c>
      <c r="C151" s="57" t="str">
        <f>Tableau33[[#This Row],[Colonne2]]</f>
        <v>Huile de coco vierge</v>
      </c>
      <c r="D151" s="16">
        <f>Tableau33[[#This Row],[Colonne3]]</f>
        <v>200</v>
      </c>
      <c r="E151" s="16" t="str">
        <f>Tableau33[[#This Row],[Colonne4]]</f>
        <v>ml</v>
      </c>
      <c r="F151" s="16">
        <f>Tableau33[[#This Row],[Colonne5]]</f>
        <v>6</v>
      </c>
      <c r="G151" s="37"/>
      <c r="H151" s="17">
        <f>Tableau33[[#This Row],[Colonne7]]</f>
        <v>3.61</v>
      </c>
      <c r="I151" s="16">
        <f>Tableau33[[#This Row],[Colonne8]]</f>
        <v>5.5</v>
      </c>
      <c r="J151" s="17">
        <f>Tableau33[[#This Row],[Colonne9]]</f>
        <v>3.81</v>
      </c>
      <c r="K151" s="18">
        <f>G151*J151</f>
        <v>0</v>
      </c>
    </row>
    <row r="152" spans="1:11" x14ac:dyDescent="0.2">
      <c r="A152" s="3"/>
      <c r="B152" s="7">
        <f>Tableau33[[#This Row],[Colonne1]]</f>
        <v>28626</v>
      </c>
      <c r="C152" s="58" t="str">
        <f>Tableau33[[#This Row],[Colonne2]]</f>
        <v>Huile de sesame vierge</v>
      </c>
      <c r="D152" s="20">
        <f>Tableau33[[#This Row],[Colonne3]]</f>
        <v>1</v>
      </c>
      <c r="E152" s="20" t="str">
        <f>Tableau33[[#This Row],[Colonne4]]</f>
        <v>L</v>
      </c>
      <c r="F152" s="20">
        <f>Tableau33[[#This Row],[Colonne5]]</f>
        <v>6</v>
      </c>
      <c r="G152" s="38"/>
      <c r="H152" s="21">
        <f>Tableau33[[#This Row],[Colonne7]]</f>
        <v>9.91</v>
      </c>
      <c r="I152" s="20">
        <f>Tableau33[[#This Row],[Colonne8]]</f>
        <v>5.5</v>
      </c>
      <c r="J152" s="21">
        <f>Tableau33[[#This Row],[Colonne9]]</f>
        <v>10.46</v>
      </c>
      <c r="K152" s="22">
        <f>G152*J152</f>
        <v>0</v>
      </c>
    </row>
    <row r="153" spans="1:11" x14ac:dyDescent="0.2">
      <c r="A153" s="3"/>
      <c r="B153" s="4"/>
      <c r="C153" s="56"/>
      <c r="D153" s="25">
        <f>Tableau33[[#This Row],[Colonne3]]</f>
        <v>0</v>
      </c>
      <c r="G153" s="39"/>
      <c r="H153" s="26"/>
      <c r="J153" s="27" t="s">
        <v>13</v>
      </c>
      <c r="K153" s="26">
        <f>SUM(K148:K152)</f>
        <v>0</v>
      </c>
    </row>
    <row r="154" spans="1:11" x14ac:dyDescent="0.2">
      <c r="A154" s="3"/>
      <c r="B154" s="23" t="s">
        <v>144</v>
      </c>
      <c r="C154" s="56"/>
      <c r="D154" s="25">
        <f>Tableau33[[#This Row],[Colonne3]]</f>
        <v>0</v>
      </c>
      <c r="G154" s="39"/>
      <c r="H154" s="26"/>
      <c r="J154" s="26"/>
      <c r="K154" s="26"/>
    </row>
    <row r="155" spans="1:11" x14ac:dyDescent="0.2">
      <c r="A155" s="3"/>
      <c r="B155" s="5">
        <f>Tableau33[[#This Row],[Colonne1]]</f>
        <v>23405</v>
      </c>
      <c r="C155" s="54" t="str">
        <f>Tableau33[[#This Row],[Colonne2]]</f>
        <v>flocons de levure</v>
      </c>
      <c r="D155" s="13">
        <f>Tableau33[[#This Row],[Colonne3]]</f>
        <v>150</v>
      </c>
      <c r="E155" s="13" t="str">
        <f>Tableau33[[#This Row],[Colonne4]]</f>
        <v>gr</v>
      </c>
      <c r="F155" s="13">
        <f>Tableau33[[#This Row],[Colonne5]]</f>
        <v>6</v>
      </c>
      <c r="G155" s="36"/>
      <c r="H155" s="14">
        <f>Tableau33[[#This Row],[Colonne7]]</f>
        <v>4.55</v>
      </c>
      <c r="I155" s="13">
        <f>Tableau33[[#This Row],[Colonne8]]</f>
        <v>5.5</v>
      </c>
      <c r="J155" s="14">
        <f>Tableau33[[#This Row],[Colonne9]]</f>
        <v>4.8</v>
      </c>
      <c r="K155" s="15">
        <f t="shared" ref="K155:K166" si="9">G155*J155</f>
        <v>0</v>
      </c>
    </row>
    <row r="156" spans="1:11" x14ac:dyDescent="0.2">
      <c r="A156" s="3"/>
      <c r="B156" s="6">
        <f>Tableau33[[#This Row],[Colonne1]]</f>
        <v>32933</v>
      </c>
      <c r="C156" s="57" t="str">
        <f>Tableau33[[#This Row],[Colonne2]]</f>
        <v>Levure de bière pailettes</v>
      </c>
      <c r="D156" s="16">
        <f>Tableau33[[#This Row],[Colonne3]]</f>
        <v>175</v>
      </c>
      <c r="E156" s="16" t="str">
        <f>Tableau33[[#This Row],[Colonne4]]</f>
        <v>gr</v>
      </c>
      <c r="F156" s="16">
        <f>Tableau33[[#This Row],[Colonne5]]</f>
        <v>12</v>
      </c>
      <c r="G156" s="37"/>
      <c r="H156" s="17">
        <f>Tableau33[[#This Row],[Colonne7]]</f>
        <v>2.73</v>
      </c>
      <c r="I156" s="16">
        <f>Tableau33[[#This Row],[Colonne8]]</f>
        <v>5.5</v>
      </c>
      <c r="J156" s="17">
        <f>Tableau33[[#This Row],[Colonne9]]</f>
        <v>2.88</v>
      </c>
      <c r="K156" s="18">
        <f t="shared" si="9"/>
        <v>0</v>
      </c>
    </row>
    <row r="157" spans="1:11" x14ac:dyDescent="0.2">
      <c r="A157" s="3"/>
      <c r="B157" s="6">
        <f>Tableau33[[#This Row],[Colonne1]]</f>
        <v>32274</v>
      </c>
      <c r="C157" s="57" t="str">
        <f>Tableau33[[#This Row],[Colonne2]]</f>
        <v>Levure maltée</v>
      </c>
      <c r="D157" s="16">
        <f>Tableau33[[#This Row],[Colonne3]]</f>
        <v>1</v>
      </c>
      <c r="E157" s="16" t="str">
        <f>Tableau33[[#This Row],[Colonne4]]</f>
        <v>kg</v>
      </c>
      <c r="F157" s="16">
        <f>Tableau33[[#This Row],[Colonne5]]</f>
        <v>1</v>
      </c>
      <c r="G157" s="37"/>
      <c r="H157" s="17">
        <f>Tableau33[[#This Row],[Colonne7]]</f>
        <v>9.77</v>
      </c>
      <c r="I157" s="16">
        <f>Tableau33[[#This Row],[Colonne8]]</f>
        <v>5.5</v>
      </c>
      <c r="J157" s="17">
        <f>Tableau33[[#This Row],[Colonne9]]</f>
        <v>10.31</v>
      </c>
      <c r="K157" s="18">
        <f t="shared" si="9"/>
        <v>0</v>
      </c>
    </row>
    <row r="158" spans="1:11" x14ac:dyDescent="0.2">
      <c r="A158" s="3"/>
      <c r="B158" s="6">
        <f>Tableau33[[#This Row],[Colonne1]]</f>
        <v>31378</v>
      </c>
      <c r="C158" s="57" t="str">
        <f>Tableau33[[#This Row],[Colonne2]]</f>
        <v>Agar agar en poudre</v>
      </c>
      <c r="D158" s="16">
        <f>Tableau33[[#This Row],[Colonne3]]</f>
        <v>55</v>
      </c>
      <c r="E158" s="16" t="str">
        <f>Tableau33[[#This Row],[Colonne4]]</f>
        <v>gr</v>
      </c>
      <c r="F158" s="16">
        <f>Tableau33[[#This Row],[Colonne5]]</f>
        <v>3</v>
      </c>
      <c r="G158" s="37"/>
      <c r="H158" s="17">
        <f>Tableau33[[#This Row],[Colonne7]]</f>
        <v>7.7</v>
      </c>
      <c r="I158" s="16">
        <f>Tableau33[[#This Row],[Colonne8]]</f>
        <v>5.5</v>
      </c>
      <c r="J158" s="17">
        <f>Tableau33[[#This Row],[Colonne9]]</f>
        <v>8.1199999999999992</v>
      </c>
      <c r="K158" s="18">
        <f t="shared" si="9"/>
        <v>0</v>
      </c>
    </row>
    <row r="159" spans="1:11" x14ac:dyDescent="0.2">
      <c r="A159" s="3"/>
      <c r="B159" s="6">
        <f>Tableau33[[#This Row],[Colonne1]]</f>
        <v>34720</v>
      </c>
      <c r="C159" s="57" t="str">
        <f>Tableau33[[#This Row],[Colonne2]]</f>
        <v>Chapelure extra</v>
      </c>
      <c r="D159" s="16">
        <f>Tableau33[[#This Row],[Colonne3]]</f>
        <v>300</v>
      </c>
      <c r="E159" s="16" t="str">
        <f>Tableau33[[#This Row],[Colonne4]]</f>
        <v>gr</v>
      </c>
      <c r="F159" s="16">
        <f>Tableau33[[#This Row],[Colonne5]]</f>
        <v>10</v>
      </c>
      <c r="G159" s="37"/>
      <c r="H159" s="17">
        <f>Tableau33[[#This Row],[Colonne7]]</f>
        <v>1.91</v>
      </c>
      <c r="I159" s="16">
        <f>Tableau33[[#This Row],[Colonne8]]</f>
        <v>5.5</v>
      </c>
      <c r="J159" s="17">
        <f>Tableau33[[#This Row],[Colonne9]]</f>
        <v>2.02</v>
      </c>
      <c r="K159" s="18">
        <f t="shared" si="9"/>
        <v>0</v>
      </c>
    </row>
    <row r="160" spans="1:11" x14ac:dyDescent="0.2">
      <c r="A160" s="3"/>
      <c r="B160" s="6">
        <f>Tableau33[[#This Row],[Colonne1]]</f>
        <v>32648</v>
      </c>
      <c r="C160" s="57" t="str">
        <f>Tableau33[[#This Row],[Colonne2]]</f>
        <v>Bouillon clair de légume (en poudre, bocal)</v>
      </c>
      <c r="D160" s="16">
        <f>Tableau33[[#This Row],[Colonne3]]</f>
        <v>250</v>
      </c>
      <c r="E160" s="16" t="str">
        <f>Tableau33[[#This Row],[Colonne4]]</f>
        <v>gr</v>
      </c>
      <c r="F160" s="16">
        <f>Tableau33[[#This Row],[Colonne5]]</f>
        <v>6</v>
      </c>
      <c r="G160" s="37"/>
      <c r="H160" s="17">
        <f>Tableau33[[#This Row],[Colonne7]]</f>
        <v>4.24</v>
      </c>
      <c r="I160" s="16">
        <f>Tableau33[[#This Row],[Colonne8]]</f>
        <v>5.5</v>
      </c>
      <c r="J160" s="17">
        <f>Tableau33[[#This Row],[Colonne9]]</f>
        <v>4.47</v>
      </c>
      <c r="K160" s="18">
        <f t="shared" si="9"/>
        <v>0</v>
      </c>
    </row>
    <row r="161" spans="1:11" x14ac:dyDescent="0.2">
      <c r="A161" s="3"/>
      <c r="B161" s="6">
        <f>Tableau33[[#This Row],[Colonne1]]</f>
        <v>33532</v>
      </c>
      <c r="C161" s="57" t="str">
        <f>Tableau33[[#This Row],[Colonne2]]</f>
        <v>Bouillon de poulet (en poude, en pot)</v>
      </c>
      <c r="D161" s="16">
        <f>Tableau33[[#This Row],[Colonne3]]</f>
        <v>100</v>
      </c>
      <c r="E161" s="16" t="str">
        <f>Tableau33[[#This Row],[Colonne4]]</f>
        <v>gr</v>
      </c>
      <c r="F161" s="16">
        <f>Tableau33[[#This Row],[Colonne5]]</f>
        <v>6</v>
      </c>
      <c r="G161" s="37"/>
      <c r="H161" s="17">
        <f>Tableau33[[#This Row],[Colonne7]]</f>
        <v>2.74</v>
      </c>
      <c r="I161" s="16">
        <f>Tableau33[[#This Row],[Colonne8]]</f>
        <v>5.5</v>
      </c>
      <c r="J161" s="17">
        <f>Tableau33[[#This Row],[Colonne9]]</f>
        <v>2.89</v>
      </c>
      <c r="K161" s="18">
        <f t="shared" si="9"/>
        <v>0</v>
      </c>
    </row>
    <row r="162" spans="1:11" x14ac:dyDescent="0.2">
      <c r="A162" s="3"/>
      <c r="B162" s="6">
        <f>Tableau33[[#This Row],[Colonne1]]</f>
        <v>33533</v>
      </c>
      <c r="C162" s="57" t="str">
        <f>Tableau33[[#This Row],[Colonne2]]</f>
        <v>Bouillon de bœuf (en poudre, en pot)</v>
      </c>
      <c r="D162" s="16">
        <f>Tableau33[[#This Row],[Colonne3]]</f>
        <v>100</v>
      </c>
      <c r="E162" s="16" t="str">
        <f>Tableau33[[#This Row],[Colonne4]]</f>
        <v>gr</v>
      </c>
      <c r="F162" s="16">
        <f>Tableau33[[#This Row],[Colonne5]]</f>
        <v>6</v>
      </c>
      <c r="G162" s="37"/>
      <c r="H162" s="17">
        <f>Tableau33[[#This Row],[Colonne7]]</f>
        <v>2.74</v>
      </c>
      <c r="I162" s="16">
        <f>Tableau33[[#This Row],[Colonne8]]</f>
        <v>5.5</v>
      </c>
      <c r="J162" s="17">
        <f>Tableau33[[#This Row],[Colonne9]]</f>
        <v>2.89</v>
      </c>
      <c r="K162" s="18">
        <f t="shared" si="9"/>
        <v>0</v>
      </c>
    </row>
    <row r="163" spans="1:11" x14ac:dyDescent="0.2">
      <c r="A163" s="3"/>
      <c r="B163" s="6">
        <f>Tableau33[[#This Row],[Colonne1]]</f>
        <v>28552</v>
      </c>
      <c r="C163" s="57" t="str">
        <f>Tableau33[[#This Row],[Colonne2]]</f>
        <v>Fécule de maïs</v>
      </c>
      <c r="D163" s="16">
        <f>Tableau33[[#This Row],[Colonne3]]</f>
        <v>250</v>
      </c>
      <c r="E163" s="16" t="str">
        <f>Tableau33[[#This Row],[Colonne4]]</f>
        <v>gr</v>
      </c>
      <c r="F163" s="16">
        <f>Tableau33[[#This Row],[Colonne5]]</f>
        <v>6</v>
      </c>
      <c r="G163" s="37"/>
      <c r="H163" s="17">
        <f>Tableau33[[#This Row],[Colonne7]]</f>
        <v>1.5</v>
      </c>
      <c r="I163" s="16">
        <f>Tableau33[[#This Row],[Colonne8]]</f>
        <v>5.5</v>
      </c>
      <c r="J163" s="17">
        <f>Tableau33[[#This Row],[Colonne9]]</f>
        <v>1.58</v>
      </c>
      <c r="K163" s="18">
        <f t="shared" si="9"/>
        <v>0</v>
      </c>
    </row>
    <row r="164" spans="1:11" x14ac:dyDescent="0.2">
      <c r="A164" s="3"/>
      <c r="B164" s="6">
        <f>Tableau33[[#This Row],[Colonne1]]</f>
        <v>28464</v>
      </c>
      <c r="C164" s="57" t="str">
        <f>Tableau33[[#This Row],[Colonne2]]</f>
        <v>Poudre à lever</v>
      </c>
      <c r="D164" s="16">
        <f>Tableau33[[#This Row],[Colonne3]]</f>
        <v>50</v>
      </c>
      <c r="E164" s="16" t="str">
        <f>Tableau33[[#This Row],[Colonne4]]</f>
        <v>gr</v>
      </c>
      <c r="F164" s="16">
        <f>Tableau33[[#This Row],[Colonne5]]</f>
        <v>15</v>
      </c>
      <c r="G164" s="37"/>
      <c r="H164" s="17">
        <f>Tableau33[[#This Row],[Colonne7]]</f>
        <v>0.81</v>
      </c>
      <c r="I164" s="16">
        <f>Tableau33[[#This Row],[Colonne8]]</f>
        <v>5.5</v>
      </c>
      <c r="J164" s="17">
        <f>Tableau33[[#This Row],[Colonne9]]</f>
        <v>0.85</v>
      </c>
      <c r="K164" s="18">
        <f t="shared" si="9"/>
        <v>0</v>
      </c>
    </row>
    <row r="165" spans="1:11" x14ac:dyDescent="0.2">
      <c r="A165" s="3"/>
      <c r="B165" s="6">
        <f>Tableau33[[#This Row],[Colonne1]]</f>
        <v>28355</v>
      </c>
      <c r="C165" s="57" t="str">
        <f>Tableau33[[#This Row],[Colonne2]]</f>
        <v>Lev'Blé</v>
      </c>
      <c r="D165" s="16">
        <f>Tableau33[[#This Row],[Colonne3]]</f>
        <v>260</v>
      </c>
      <c r="E165" s="16" t="str">
        <f>Tableau33[[#This Row],[Colonne4]]</f>
        <v>gr</v>
      </c>
      <c r="F165" s="16">
        <f>Tableau33[[#This Row],[Colonne5]]</f>
        <v>6</v>
      </c>
      <c r="G165" s="37"/>
      <c r="H165" s="17">
        <f>Tableau33[[#This Row],[Colonne7]]</f>
        <v>3.08</v>
      </c>
      <c r="I165" s="16">
        <f>Tableau33[[#This Row],[Colonne8]]</f>
        <v>5.5</v>
      </c>
      <c r="J165" s="17">
        <f>Tableau33[[#This Row],[Colonne9]]</f>
        <v>3.25</v>
      </c>
      <c r="K165" s="18">
        <f t="shared" si="9"/>
        <v>0</v>
      </c>
    </row>
    <row r="166" spans="1:11" x14ac:dyDescent="0.2">
      <c r="A166" s="3"/>
      <c r="B166" s="7">
        <f>Tableau33[[#This Row],[Colonne1]]</f>
        <v>30773</v>
      </c>
      <c r="C166" s="58" t="str">
        <f>Tableau33[[#This Row],[Colonne2]]</f>
        <v>Présure</v>
      </c>
      <c r="D166" s="20">
        <f>Tableau33[[#This Row],[Colonne3]]</f>
        <v>30</v>
      </c>
      <c r="E166" s="20" t="str">
        <f>Tableau33[[#This Row],[Colonne4]]</f>
        <v>ml</v>
      </c>
      <c r="F166" s="20">
        <f>Tableau33[[#This Row],[Colonne5]]</f>
        <v>7</v>
      </c>
      <c r="G166" s="38"/>
      <c r="H166" s="21">
        <f>Tableau33[[#This Row],[Colonne7]]</f>
        <v>2.34</v>
      </c>
      <c r="I166" s="20">
        <f>Tableau33[[#This Row],[Colonne8]]</f>
        <v>20</v>
      </c>
      <c r="J166" s="21">
        <f>Tableau33[[#This Row],[Colonne9]]</f>
        <v>2.81</v>
      </c>
      <c r="K166" s="22">
        <f t="shared" si="9"/>
        <v>0</v>
      </c>
    </row>
    <row r="167" spans="1:11" x14ac:dyDescent="0.2">
      <c r="A167" s="3"/>
      <c r="B167" s="4"/>
      <c r="C167" s="56"/>
      <c r="D167" s="25">
        <f>Tableau33[[#This Row],[Colonne3]]</f>
        <v>0</v>
      </c>
      <c r="G167" s="39"/>
      <c r="H167" s="26"/>
      <c r="J167" s="27" t="s">
        <v>13</v>
      </c>
      <c r="K167" s="26">
        <f>SUM(K155:K166)</f>
        <v>0</v>
      </c>
    </row>
    <row r="168" spans="1:11" x14ac:dyDescent="0.2">
      <c r="A168" s="3"/>
      <c r="B168" s="23" t="s">
        <v>157</v>
      </c>
      <c r="C168" s="56"/>
      <c r="D168" s="25">
        <f>Tableau33[[#This Row],[Colonne3]]</f>
        <v>0</v>
      </c>
      <c r="G168" s="39"/>
      <c r="H168" s="26"/>
      <c r="J168" s="26"/>
      <c r="K168" s="26"/>
    </row>
    <row r="169" spans="1:11" x14ac:dyDescent="0.2">
      <c r="A169" s="3"/>
      <c r="B169" s="5">
        <f>Tableau33[[#This Row],[Colonne1]]</f>
        <v>30652</v>
      </c>
      <c r="C169" s="54" t="str">
        <f>Tableau33[[#This Row],[Colonne2]]</f>
        <v>Spaghetti blancs</v>
      </c>
      <c r="D169" s="13">
        <f>Tableau33[[#This Row],[Colonne3]]</f>
        <v>5</v>
      </c>
      <c r="E169" s="13" t="str">
        <f>Tableau33[[#This Row],[Colonne4]]</f>
        <v>kg</v>
      </c>
      <c r="F169" s="13">
        <f>Tableau33[[#This Row],[Colonne5]]</f>
        <v>1</v>
      </c>
      <c r="G169" s="36"/>
      <c r="H169" s="14">
        <f>Tableau33[[#This Row],[Colonne7]]</f>
        <v>9.9</v>
      </c>
      <c r="I169" s="13">
        <f>Tableau33[[#This Row],[Colonne8]]</f>
        <v>5.5</v>
      </c>
      <c r="J169" s="14">
        <f>Tableau33[[#This Row],[Colonne9]]</f>
        <v>10.44</v>
      </c>
      <c r="K169" s="15">
        <f>G169*J169</f>
        <v>0</v>
      </c>
    </row>
    <row r="170" spans="1:11" x14ac:dyDescent="0.2">
      <c r="A170" s="3"/>
      <c r="B170" s="6">
        <f>Tableau33[[#This Row],[Colonne1]]</f>
        <v>30650</v>
      </c>
      <c r="C170" s="57" t="str">
        <f>Tableau33[[#This Row],[Colonne2]]</f>
        <v>Coquillettes semi-complètes</v>
      </c>
      <c r="D170" s="16">
        <f>Tableau33[[#This Row],[Colonne3]]</f>
        <v>5</v>
      </c>
      <c r="E170" s="16" t="str">
        <f>Tableau33[[#This Row],[Colonne4]]</f>
        <v>kg</v>
      </c>
      <c r="F170" s="16">
        <f>Tableau33[[#This Row],[Colonne5]]</f>
        <v>1</v>
      </c>
      <c r="G170" s="37"/>
      <c r="H170" s="17">
        <f>Tableau33[[#This Row],[Colonne7]]</f>
        <v>9.9</v>
      </c>
      <c r="I170" s="16">
        <f>Tableau33[[#This Row],[Colonne8]]</f>
        <v>5.5</v>
      </c>
      <c r="J170" s="17">
        <f>Tableau33[[#This Row],[Colonne9]]</f>
        <v>10.44</v>
      </c>
      <c r="K170" s="18">
        <f>G170*J170</f>
        <v>0</v>
      </c>
    </row>
    <row r="171" spans="1:11" x14ac:dyDescent="0.2">
      <c r="A171" s="3"/>
      <c r="B171" s="6">
        <f>Tableau33[[#This Row],[Colonne1]]</f>
        <v>30651</v>
      </c>
      <c r="C171" s="57" t="str">
        <f>Tableau33[[#This Row],[Colonne2]]</f>
        <v>Macaronis semi-complet</v>
      </c>
      <c r="D171" s="16">
        <f>Tableau33[[#This Row],[Colonne3]]</f>
        <v>5</v>
      </c>
      <c r="E171" s="16" t="str">
        <f>Tableau33[[#This Row],[Colonne4]]</f>
        <v>kg</v>
      </c>
      <c r="F171" s="16">
        <f>Tableau33[[#This Row],[Colonne5]]</f>
        <v>1</v>
      </c>
      <c r="G171" s="37"/>
      <c r="H171" s="17">
        <f>Tableau33[[#This Row],[Colonne7]]</f>
        <v>9.9</v>
      </c>
      <c r="I171" s="16">
        <f>Tableau33[[#This Row],[Colonne8]]</f>
        <v>5.5</v>
      </c>
      <c r="J171" s="17">
        <f>Tableau33[[#This Row],[Colonne9]]</f>
        <v>10.44</v>
      </c>
      <c r="K171" s="18">
        <f>G171*J171</f>
        <v>0</v>
      </c>
    </row>
    <row r="172" spans="1:11" x14ac:dyDescent="0.2">
      <c r="A172" s="3"/>
      <c r="B172" s="6">
        <f>Tableau33[[#This Row],[Colonne1]]</f>
        <v>30653</v>
      </c>
      <c r="C172" s="57" t="str">
        <f>Tableau33[[#This Row],[Colonne2]]</f>
        <v>Spirales blanches</v>
      </c>
      <c r="D172" s="16">
        <f>Tableau33[[#This Row],[Colonne3]]</f>
        <v>5</v>
      </c>
      <c r="E172" s="16" t="str">
        <f>Tableau33[[#This Row],[Colonne4]]</f>
        <v>kg</v>
      </c>
      <c r="F172" s="16">
        <f>Tableau33[[#This Row],[Colonne5]]</f>
        <v>1</v>
      </c>
      <c r="G172" s="37"/>
      <c r="H172" s="17">
        <f>Tableau33[[#This Row],[Colonne7]]</f>
        <v>9.9</v>
      </c>
      <c r="I172" s="16">
        <f>Tableau33[[#This Row],[Colonne8]]</f>
        <v>5.5</v>
      </c>
      <c r="J172" s="17">
        <f>Tableau33[[#This Row],[Colonne9]]</f>
        <v>10.44</v>
      </c>
      <c r="K172" s="18">
        <f>G172*J172</f>
        <v>0</v>
      </c>
    </row>
    <row r="173" spans="1:11" x14ac:dyDescent="0.2">
      <c r="A173" s="3"/>
      <c r="B173" s="7">
        <f>Tableau33[[#This Row],[Colonne1]]</f>
        <v>29596</v>
      </c>
      <c r="C173" s="58" t="str">
        <f>Tableau33[[#This Row],[Colonne2]]</f>
        <v>lasagnes</v>
      </c>
      <c r="D173" s="20">
        <f>Tableau33[[#This Row],[Colonne3]]</f>
        <v>250</v>
      </c>
      <c r="E173" s="20" t="str">
        <f>Tableau33[[#This Row],[Colonne4]]</f>
        <v>gr</v>
      </c>
      <c r="F173" s="20">
        <f>Tableau33[[#This Row],[Colonne5]]</f>
        <v>12</v>
      </c>
      <c r="G173" s="38"/>
      <c r="H173" s="21">
        <f>Tableau33[[#This Row],[Colonne7]]</f>
        <v>1.59</v>
      </c>
      <c r="I173" s="20">
        <f>Tableau33[[#This Row],[Colonne8]]</f>
        <v>5.5</v>
      </c>
      <c r="J173" s="21">
        <f>Tableau33[[#This Row],[Colonne9]]</f>
        <v>1.68</v>
      </c>
      <c r="K173" s="22">
        <f>G173*J173</f>
        <v>0</v>
      </c>
    </row>
    <row r="174" spans="1:11" x14ac:dyDescent="0.2">
      <c r="A174" s="3"/>
      <c r="B174" s="4"/>
      <c r="C174" s="56"/>
      <c r="D174" s="25">
        <f>Tableau33[[#This Row],[Colonne3]]</f>
        <v>0</v>
      </c>
      <c r="G174" s="39"/>
      <c r="H174" s="26"/>
      <c r="J174" s="27" t="s">
        <v>13</v>
      </c>
      <c r="K174" s="26">
        <f>SUM(K169:K173)</f>
        <v>0</v>
      </c>
    </row>
    <row r="175" spans="1:11" x14ac:dyDescent="0.2">
      <c r="A175" s="3"/>
      <c r="B175" s="23" t="s">
        <v>163</v>
      </c>
      <c r="C175" s="56"/>
      <c r="D175" s="25">
        <f>Tableau33[[#This Row],[Colonne3]]</f>
        <v>0</v>
      </c>
      <c r="G175" s="39"/>
      <c r="H175" s="26"/>
      <c r="J175" s="26"/>
      <c r="K175" s="26"/>
    </row>
    <row r="176" spans="1:11" x14ac:dyDescent="0.2">
      <c r="A176" s="3"/>
      <c r="B176" s="5">
        <f>Tableau33[[#This Row],[Colonne1]]</f>
        <v>20249</v>
      </c>
      <c r="C176" s="54" t="str">
        <f>Tableau33[[#This Row],[Colonne2]]</f>
        <v>Riz basmati blanc</v>
      </c>
      <c r="D176" s="13">
        <f>Tableau33[[#This Row],[Colonne3]]</f>
        <v>5</v>
      </c>
      <c r="E176" s="13" t="str">
        <f>Tableau33[[#This Row],[Colonne4]]</f>
        <v>kg</v>
      </c>
      <c r="F176" s="13">
        <f>Tableau33[[#This Row],[Colonne5]]</f>
        <v>1</v>
      </c>
      <c r="G176" s="36"/>
      <c r="H176" s="14">
        <f>Tableau33[[#This Row],[Colonne7]]</f>
        <v>20.25</v>
      </c>
      <c r="I176" s="13">
        <f>Tableau33[[#This Row],[Colonne8]]</f>
        <v>5.5</v>
      </c>
      <c r="J176" s="14">
        <f>Tableau33[[#This Row],[Colonne9]]</f>
        <v>21.36</v>
      </c>
      <c r="K176" s="15">
        <f t="shared" ref="K176:K183" si="10">G176*J176</f>
        <v>0</v>
      </c>
    </row>
    <row r="177" spans="1:11" x14ac:dyDescent="0.2">
      <c r="A177" s="3"/>
      <c r="B177" s="6">
        <f>Tableau33[[#This Row],[Colonne1]]</f>
        <v>20126</v>
      </c>
      <c r="C177" s="57" t="str">
        <f>Tableau33[[#This Row],[Colonne2]]</f>
        <v>Riz basmati long demi-complet</v>
      </c>
      <c r="D177" s="16">
        <f>Tableau33[[#This Row],[Colonne3]]</f>
        <v>3</v>
      </c>
      <c r="E177" s="16" t="str">
        <f>Tableau33[[#This Row],[Colonne4]]</f>
        <v>kg</v>
      </c>
      <c r="F177" s="16">
        <f>Tableau33[[#This Row],[Colonne5]]</f>
        <v>1</v>
      </c>
      <c r="G177" s="37"/>
      <c r="H177" s="17">
        <f>Tableau33[[#This Row],[Colonne7]]</f>
        <v>10.74</v>
      </c>
      <c r="I177" s="16">
        <f>Tableau33[[#This Row],[Colonne8]]</f>
        <v>5.5</v>
      </c>
      <c r="J177" s="17">
        <f>Tableau33[[#This Row],[Colonne9]]</f>
        <v>11.33</v>
      </c>
      <c r="K177" s="18">
        <f t="shared" si="10"/>
        <v>0</v>
      </c>
    </row>
    <row r="178" spans="1:11" x14ac:dyDescent="0.2">
      <c r="A178" s="3"/>
      <c r="B178" s="6">
        <f>Tableau33[[#This Row],[Colonne1]]</f>
        <v>20124</v>
      </c>
      <c r="C178" s="57" t="str">
        <f>Tableau33[[#This Row],[Colonne2]]</f>
        <v>Riz basmati long complet</v>
      </c>
      <c r="D178" s="16">
        <f>Tableau33[[#This Row],[Colonne3]]</f>
        <v>3</v>
      </c>
      <c r="E178" s="16" t="str">
        <f>Tableau33[[#This Row],[Colonne4]]</f>
        <v>kg</v>
      </c>
      <c r="F178" s="16">
        <f>Tableau33[[#This Row],[Colonne5]]</f>
        <v>1</v>
      </c>
      <c r="G178" s="37"/>
      <c r="H178" s="17">
        <f>Tableau33[[#This Row],[Colonne7]]</f>
        <v>9.27</v>
      </c>
      <c r="I178" s="16">
        <f>Tableau33[[#This Row],[Colonne8]]</f>
        <v>5.5</v>
      </c>
      <c r="J178" s="17">
        <f>Tableau33[[#This Row],[Colonne9]]</f>
        <v>9.7799999999999994</v>
      </c>
      <c r="K178" s="18">
        <f t="shared" si="10"/>
        <v>0</v>
      </c>
    </row>
    <row r="179" spans="1:11" x14ac:dyDescent="0.2">
      <c r="A179" s="3"/>
      <c r="B179" s="6">
        <f>Tableau33[[#This Row],[Colonne1]]</f>
        <v>22285</v>
      </c>
      <c r="C179" s="57" t="str">
        <f>Tableau33[[#This Row],[Colonne2]]</f>
        <v>Riz rond blanc</v>
      </c>
      <c r="D179" s="16">
        <f>Tableau33[[#This Row],[Colonne3]]</f>
        <v>3</v>
      </c>
      <c r="E179" s="16" t="str">
        <f>Tableau33[[#This Row],[Colonne4]]</f>
        <v>kg</v>
      </c>
      <c r="F179" s="16">
        <f>Tableau33[[#This Row],[Colonne5]]</f>
        <v>1</v>
      </c>
      <c r="G179" s="37"/>
      <c r="H179" s="17">
        <f>Tableau33[[#This Row],[Colonne7]]</f>
        <v>9.2100000000000009</v>
      </c>
      <c r="I179" s="16">
        <f>Tableau33[[#This Row],[Colonne8]]</f>
        <v>5.5</v>
      </c>
      <c r="J179" s="17">
        <f>Tableau33[[#This Row],[Colonne9]]</f>
        <v>9.7200000000000006</v>
      </c>
      <c r="K179" s="18">
        <f t="shared" si="10"/>
        <v>0</v>
      </c>
    </row>
    <row r="180" spans="1:11" x14ac:dyDescent="0.2">
      <c r="A180" s="3"/>
      <c r="B180" s="6">
        <f>Tableau33[[#This Row],[Colonne1]]</f>
        <v>20116</v>
      </c>
      <c r="C180" s="57" t="str">
        <f>Tableau33[[#This Row],[Colonne2]]</f>
        <v>Riz rond demi-complet</v>
      </c>
      <c r="D180" s="16">
        <f>Tableau33[[#This Row],[Colonne3]]</f>
        <v>3</v>
      </c>
      <c r="E180" s="16" t="str">
        <f>Tableau33[[#This Row],[Colonne4]]</f>
        <v>kg</v>
      </c>
      <c r="F180" s="16">
        <f>Tableau33[[#This Row],[Colonne5]]</f>
        <v>1</v>
      </c>
      <c r="G180" s="37"/>
      <c r="H180" s="17">
        <f>Tableau33[[#This Row],[Colonne7]]</f>
        <v>8.6999999999999993</v>
      </c>
      <c r="I180" s="16">
        <f>Tableau33[[#This Row],[Colonne8]]</f>
        <v>5.5</v>
      </c>
      <c r="J180" s="17">
        <f>Tableau33[[#This Row],[Colonne9]]</f>
        <v>9.18</v>
      </c>
      <c r="K180" s="18">
        <f t="shared" si="10"/>
        <v>0</v>
      </c>
    </row>
    <row r="181" spans="1:11" x14ac:dyDescent="0.2">
      <c r="A181" s="3"/>
      <c r="B181" s="6">
        <f>Tableau33[[#This Row],[Colonne1]]</f>
        <v>20115</v>
      </c>
      <c r="C181" s="57" t="str">
        <f>Tableau33[[#This Row],[Colonne2]]</f>
        <v>Riz rond complet</v>
      </c>
      <c r="D181" s="16">
        <f>Tableau33[[#This Row],[Colonne3]]</f>
        <v>3</v>
      </c>
      <c r="E181" s="16" t="str">
        <f>Tableau33[[#This Row],[Colonne4]]</f>
        <v>kg</v>
      </c>
      <c r="F181" s="16">
        <f>Tableau33[[#This Row],[Colonne5]]</f>
        <v>1</v>
      </c>
      <c r="G181" s="37"/>
      <c r="H181" s="17">
        <f>Tableau33[[#This Row],[Colonne7]]</f>
        <v>8.49</v>
      </c>
      <c r="I181" s="16">
        <f>Tableau33[[#This Row],[Colonne8]]</f>
        <v>5.5</v>
      </c>
      <c r="J181" s="17">
        <f>Tableau33[[#This Row],[Colonne9]]</f>
        <v>8.9600000000000009</v>
      </c>
      <c r="K181" s="18">
        <f t="shared" si="10"/>
        <v>0</v>
      </c>
    </row>
    <row r="182" spans="1:11" x14ac:dyDescent="0.2">
      <c r="A182" s="3"/>
      <c r="B182" s="6">
        <f>Tableau33[[#This Row],[Colonne1]]</f>
        <v>32950</v>
      </c>
      <c r="C182" s="57" t="str">
        <f>Tableau33[[#This Row],[Colonne2]]</f>
        <v>Riz long blanc</v>
      </c>
      <c r="D182" s="16">
        <f>Tableau33[[#This Row],[Colonne3]]</f>
        <v>5</v>
      </c>
      <c r="E182" s="16" t="str">
        <f>Tableau33[[#This Row],[Colonne4]]</f>
        <v>kg</v>
      </c>
      <c r="F182" s="16">
        <f>Tableau33[[#This Row],[Colonne5]]</f>
        <v>1</v>
      </c>
      <c r="G182" s="37"/>
      <c r="H182" s="17">
        <f>Tableau33[[#This Row],[Colonne7]]</f>
        <v>11.93</v>
      </c>
      <c r="I182" s="16">
        <f>Tableau33[[#This Row],[Colonne8]]</f>
        <v>5.5</v>
      </c>
      <c r="J182" s="17">
        <f>Tableau33[[#This Row],[Colonne9]]</f>
        <v>12.59</v>
      </c>
      <c r="K182" s="18">
        <f t="shared" si="10"/>
        <v>0</v>
      </c>
    </row>
    <row r="183" spans="1:11" x14ac:dyDescent="0.2">
      <c r="A183" s="3"/>
      <c r="B183" s="7">
        <f>Tableau33[[#This Row],[Colonne1]]</f>
        <v>32951</v>
      </c>
      <c r="C183" s="58" t="str">
        <f>Tableau33[[#This Row],[Colonne2]]</f>
        <v>Riz long complet</v>
      </c>
      <c r="D183" s="20">
        <f>Tableau33[[#This Row],[Colonne3]]</f>
        <v>5</v>
      </c>
      <c r="E183" s="20" t="str">
        <f>Tableau33[[#This Row],[Colonne4]]</f>
        <v>kg</v>
      </c>
      <c r="F183" s="20">
        <f>Tableau33[[#This Row],[Colonne5]]</f>
        <v>1</v>
      </c>
      <c r="G183" s="38"/>
      <c r="H183" s="21">
        <f>Tableau33[[#This Row],[Colonne7]]</f>
        <v>11.3</v>
      </c>
      <c r="I183" s="20">
        <f>Tableau33[[#This Row],[Colonne8]]</f>
        <v>5.5</v>
      </c>
      <c r="J183" s="21">
        <f>Tableau33[[#This Row],[Colonne9]]</f>
        <v>11.92</v>
      </c>
      <c r="K183" s="22">
        <f t="shared" si="10"/>
        <v>0</v>
      </c>
    </row>
    <row r="184" spans="1:11" x14ac:dyDescent="0.2">
      <c r="A184" s="3"/>
      <c r="B184" s="4"/>
      <c r="C184" s="56"/>
      <c r="D184" s="25">
        <f>Tableau33[[#This Row],[Colonne3]]</f>
        <v>0</v>
      </c>
      <c r="G184" s="39"/>
      <c r="H184" s="26"/>
      <c r="J184" s="27" t="s">
        <v>13</v>
      </c>
      <c r="K184" s="26">
        <f>SUM(K176:K183)</f>
        <v>0</v>
      </c>
    </row>
    <row r="185" spans="1:11" x14ac:dyDescent="0.2">
      <c r="A185" s="3"/>
      <c r="B185" s="23" t="s">
        <v>172</v>
      </c>
      <c r="C185" s="56"/>
      <c r="D185" s="25">
        <f>Tableau33[[#This Row],[Colonne3]]</f>
        <v>0</v>
      </c>
      <c r="G185" s="39"/>
      <c r="H185" s="26"/>
      <c r="J185" s="26"/>
      <c r="K185" s="26"/>
    </row>
    <row r="186" spans="1:11" x14ac:dyDescent="0.2">
      <c r="A186" s="3"/>
      <c r="B186" s="9">
        <f>Tableau33[[#This Row],[Colonne1]]</f>
        <v>32839</v>
      </c>
      <c r="C186" s="57" t="str">
        <f>Tableau33[[#This Row],[Colonne2]]</f>
        <v>Farine de blé T 150</v>
      </c>
      <c r="D186" s="16">
        <f>Tableau33[[#This Row],[Colonne3]]</f>
        <v>5</v>
      </c>
      <c r="E186" s="16" t="str">
        <f>Tableau33[[#This Row],[Colonne4]]</f>
        <v>kg</v>
      </c>
      <c r="F186" s="16">
        <f>Tableau33[[#This Row],[Colonne5]]</f>
        <v>1</v>
      </c>
      <c r="G186" s="37"/>
      <c r="H186" s="17">
        <f>Tableau33[[#This Row],[Colonne7]]</f>
        <v>6.5</v>
      </c>
      <c r="I186" s="16">
        <f>Tableau33[[#This Row],[Colonne8]]</f>
        <v>5.5</v>
      </c>
      <c r="J186" s="17">
        <f>Tableau33[[#This Row],[Colonne9]]</f>
        <v>6.86</v>
      </c>
      <c r="K186" s="30">
        <f>G186*J186</f>
        <v>0</v>
      </c>
    </row>
    <row r="187" spans="1:11" x14ac:dyDescent="0.2">
      <c r="A187" s="3"/>
      <c r="B187" s="9">
        <f>Tableau33[[#This Row],[Colonne1]]</f>
        <v>25806</v>
      </c>
      <c r="C187" s="57" t="str">
        <f>Tableau33[[#This Row],[Colonne2]]</f>
        <v>Farine complète de blé  Khorasan Kamut</v>
      </c>
      <c r="D187" s="16">
        <f>Tableau33[[#This Row],[Colonne3]]</f>
        <v>500</v>
      </c>
      <c r="E187" s="16" t="str">
        <f>Tableau33[[#This Row],[Colonne4]]</f>
        <v>gr</v>
      </c>
      <c r="F187" s="16">
        <f>Tableau33[[#This Row],[Colonne5]]</f>
        <v>6</v>
      </c>
      <c r="G187" s="37"/>
      <c r="H187" s="17">
        <f>Tableau33[[#This Row],[Colonne7]]</f>
        <v>2.23</v>
      </c>
      <c r="I187" s="16">
        <f>Tableau33[[#This Row],[Colonne8]]</f>
        <v>5.5</v>
      </c>
      <c r="J187" s="17">
        <f>Tableau33[[#This Row],[Colonne9]]</f>
        <v>2.35</v>
      </c>
      <c r="K187" s="30">
        <f>G187*J187</f>
        <v>0</v>
      </c>
    </row>
    <row r="188" spans="1:11" x14ac:dyDescent="0.2">
      <c r="A188" s="3"/>
      <c r="B188" s="9">
        <f>Tableau33[[#This Row],[Colonne1]]</f>
        <v>32748</v>
      </c>
      <c r="C188" s="57" t="str">
        <f>Tableau33[[#This Row],[Colonne2]]</f>
        <v>Farine de sarrasin</v>
      </c>
      <c r="D188" s="16">
        <f>Tableau33[[#This Row],[Colonne3]]</f>
        <v>5</v>
      </c>
      <c r="E188" s="16" t="str">
        <f>Tableau33[[#This Row],[Colonne4]]</f>
        <v>kg</v>
      </c>
      <c r="F188" s="16">
        <f>Tableau33[[#This Row],[Colonne5]]</f>
        <v>1</v>
      </c>
      <c r="G188" s="37"/>
      <c r="H188" s="17">
        <f>Tableau33[[#This Row],[Colonne7]]</f>
        <v>16</v>
      </c>
      <c r="I188" s="16">
        <f>Tableau33[[#This Row],[Colonne8]]</f>
        <v>5.5</v>
      </c>
      <c r="J188" s="17">
        <f>Tableau33[[#This Row],[Colonne9]]</f>
        <v>16.88</v>
      </c>
      <c r="K188" s="30">
        <f>G188*J188</f>
        <v>0</v>
      </c>
    </row>
    <row r="189" spans="1:11" x14ac:dyDescent="0.2">
      <c r="A189" s="3"/>
      <c r="B189" s="4"/>
      <c r="C189" s="56"/>
      <c r="D189" s="25">
        <f>Tableau33[[#This Row],[Colonne3]]</f>
        <v>0</v>
      </c>
      <c r="G189" s="39"/>
      <c r="H189" s="26"/>
      <c r="J189" s="27" t="s">
        <v>13</v>
      </c>
      <c r="K189" s="26">
        <f>SUM(K186:K188)</f>
        <v>0</v>
      </c>
    </row>
    <row r="190" spans="1:11" x14ac:dyDescent="0.2">
      <c r="A190" s="3"/>
      <c r="B190" s="23" t="s">
        <v>176</v>
      </c>
      <c r="C190" s="56"/>
      <c r="D190" s="25">
        <f>Tableau33[[#This Row],[Colonne3]]</f>
        <v>0</v>
      </c>
      <c r="G190" s="39"/>
      <c r="H190" s="26"/>
      <c r="J190" s="26"/>
      <c r="K190" s="26"/>
    </row>
    <row r="191" spans="1:11" x14ac:dyDescent="0.2">
      <c r="A191" s="3"/>
      <c r="B191" s="9">
        <f>Tableau33[[#This Row],[Colonne1]]</f>
        <v>20232</v>
      </c>
      <c r="C191" s="57" t="str">
        <f>Tableau33[[#This Row],[Colonne2]]</f>
        <v>boulgour fin</v>
      </c>
      <c r="D191" s="16">
        <f>Tableau33[[#This Row],[Colonne3]]</f>
        <v>5</v>
      </c>
      <c r="E191" s="16" t="str">
        <f>Tableau33[[#This Row],[Colonne4]]</f>
        <v>kg</v>
      </c>
      <c r="F191" s="16">
        <f>Tableau33[[#This Row],[Colonne5]]</f>
        <v>1</v>
      </c>
      <c r="G191" s="37"/>
      <c r="H191" s="17">
        <f>Tableau33[[#This Row],[Colonne7]]</f>
        <v>11</v>
      </c>
      <c r="I191" s="16">
        <f>Tableau33[[#This Row],[Colonne8]]</f>
        <v>5.5</v>
      </c>
      <c r="J191" s="17">
        <f>Tableau33[[#This Row],[Colonne9]]</f>
        <v>11.61</v>
      </c>
      <c r="K191" s="30">
        <f>G191*J191</f>
        <v>0</v>
      </c>
    </row>
    <row r="192" spans="1:11" x14ac:dyDescent="0.2">
      <c r="A192" s="3"/>
      <c r="B192" s="9">
        <f>Tableau33[[#This Row],[Colonne1]]</f>
        <v>20230</v>
      </c>
      <c r="C192" s="57" t="str">
        <f>Tableau33[[#This Row],[Colonne2]]</f>
        <v>boulgour gros</v>
      </c>
      <c r="D192" s="16">
        <f>Tableau33[[#This Row],[Colonne3]]</f>
        <v>5</v>
      </c>
      <c r="E192" s="16" t="str">
        <f>Tableau33[[#This Row],[Colonne4]]</f>
        <v>kg</v>
      </c>
      <c r="F192" s="16">
        <f>Tableau33[[#This Row],[Colonne5]]</f>
        <v>1</v>
      </c>
      <c r="G192" s="37"/>
      <c r="H192" s="17">
        <f>Tableau33[[#This Row],[Colonne7]]</f>
        <v>11</v>
      </c>
      <c r="I192" s="16">
        <f>Tableau33[[#This Row],[Colonne8]]</f>
        <v>5.5</v>
      </c>
      <c r="J192" s="17">
        <f>Tableau33[[#This Row],[Colonne9]]</f>
        <v>11.61</v>
      </c>
      <c r="K192" s="30">
        <f>G192*J192</f>
        <v>0</v>
      </c>
    </row>
    <row r="193" spans="1:11" x14ac:dyDescent="0.2">
      <c r="A193" s="3"/>
      <c r="B193" s="4"/>
      <c r="C193" s="56"/>
      <c r="D193" s="25">
        <f>Tableau33[[#This Row],[Colonne3]]</f>
        <v>0</v>
      </c>
      <c r="G193" s="39"/>
      <c r="H193" s="26"/>
      <c r="J193" s="27" t="s">
        <v>13</v>
      </c>
      <c r="K193" s="26">
        <f>SUM(K191:K192)</f>
        <v>0</v>
      </c>
    </row>
    <row r="194" spans="1:11" x14ac:dyDescent="0.2">
      <c r="A194" s="3"/>
      <c r="B194" s="23" t="s">
        <v>179</v>
      </c>
      <c r="C194" s="56"/>
      <c r="D194" s="25">
        <f>Tableau33[[#This Row],[Colonne3]]</f>
        <v>0</v>
      </c>
      <c r="G194" s="39"/>
      <c r="H194" s="26"/>
      <c r="J194" s="26"/>
      <c r="K194" s="26"/>
    </row>
    <row r="195" spans="1:11" x14ac:dyDescent="0.2">
      <c r="A195" s="3"/>
      <c r="B195" s="9">
        <f>Tableau33[[#This Row],[Colonne1]]</f>
        <v>20243</v>
      </c>
      <c r="C195" s="57" t="str">
        <f>Tableau33[[#This Row],[Colonne2]]</f>
        <v>couscous complet</v>
      </c>
      <c r="D195" s="16">
        <f>Tableau33[[#This Row],[Colonne3]]</f>
        <v>5</v>
      </c>
      <c r="E195" s="16" t="str">
        <f>Tableau33[[#This Row],[Colonne4]]</f>
        <v>kg</v>
      </c>
      <c r="F195" s="16">
        <f>Tableau33[[#This Row],[Colonne5]]</f>
        <v>1</v>
      </c>
      <c r="G195" s="37"/>
      <c r="H195" s="17">
        <f>Tableau33[[#This Row],[Colonne7]]</f>
        <v>11.8</v>
      </c>
      <c r="I195" s="16">
        <f>Tableau33[[#This Row],[Colonne8]]</f>
        <v>5.5</v>
      </c>
      <c r="J195" s="17">
        <f>Tableau33[[#This Row],[Colonne9]]</f>
        <v>12.45</v>
      </c>
      <c r="K195" s="30">
        <f>G195*J195</f>
        <v>0</v>
      </c>
    </row>
    <row r="196" spans="1:11" x14ac:dyDescent="0.2">
      <c r="A196" s="3"/>
      <c r="B196" s="4"/>
      <c r="C196" s="56"/>
      <c r="D196" s="25">
        <f>Tableau33[[#This Row],[Colonne3]]</f>
        <v>0</v>
      </c>
      <c r="G196" s="39"/>
      <c r="H196" s="26"/>
      <c r="J196" s="27" t="s">
        <v>13</v>
      </c>
      <c r="K196" s="26">
        <f>SUM(K195)</f>
        <v>0</v>
      </c>
    </row>
    <row r="197" spans="1:11" x14ac:dyDescent="0.2">
      <c r="A197" s="3"/>
      <c r="B197" s="23" t="s">
        <v>181</v>
      </c>
      <c r="C197" s="56"/>
      <c r="D197" s="25">
        <f>Tableau33[[#This Row],[Colonne3]]</f>
        <v>0</v>
      </c>
      <c r="G197" s="39"/>
      <c r="H197" s="26"/>
      <c r="J197" s="26"/>
      <c r="K197" s="26"/>
    </row>
    <row r="198" spans="1:11" x14ac:dyDescent="0.2">
      <c r="A198" s="3"/>
      <c r="B198" s="9">
        <f>Tableau33[[#This Row],[Colonne1]]</f>
        <v>20238</v>
      </c>
      <c r="C198" s="57" t="str">
        <f>Tableau33[[#This Row],[Colonne2]]</f>
        <v>millet décortiqué</v>
      </c>
      <c r="D198" s="16">
        <f>Tableau33[[#This Row],[Colonne3]]</f>
        <v>5</v>
      </c>
      <c r="E198" s="16" t="str">
        <f>Tableau33[[#This Row],[Colonne4]]</f>
        <v>kg</v>
      </c>
      <c r="F198" s="16">
        <f>Tableau33[[#This Row],[Colonne5]]</f>
        <v>1</v>
      </c>
      <c r="G198" s="37"/>
      <c r="H198" s="17">
        <f>Tableau33[[#This Row],[Colonne7]]</f>
        <v>11.2</v>
      </c>
      <c r="I198" s="16">
        <f>Tableau33[[#This Row],[Colonne8]]</f>
        <v>5.5</v>
      </c>
      <c r="J198" s="17">
        <f>Tableau33[[#This Row],[Colonne9]]</f>
        <v>11.82</v>
      </c>
      <c r="K198" s="30">
        <f>G198*J198</f>
        <v>0</v>
      </c>
    </row>
    <row r="199" spans="1:11" x14ac:dyDescent="0.2">
      <c r="A199" s="3"/>
      <c r="B199" s="4"/>
      <c r="C199" s="56"/>
      <c r="D199" s="25">
        <f>Tableau33[[#This Row],[Colonne3]]</f>
        <v>0</v>
      </c>
      <c r="G199" s="39"/>
      <c r="H199" s="26"/>
      <c r="J199" s="27" t="s">
        <v>13</v>
      </c>
      <c r="K199" s="26">
        <f>SUM(K198)</f>
        <v>0</v>
      </c>
    </row>
    <row r="200" spans="1:11" x14ac:dyDescent="0.2">
      <c r="A200" s="3"/>
      <c r="B200" s="23" t="s">
        <v>183</v>
      </c>
      <c r="C200" s="56"/>
      <c r="D200" s="25">
        <f>Tableau33[[#This Row],[Colonne3]]</f>
        <v>0</v>
      </c>
      <c r="G200" s="39"/>
      <c r="H200" s="26"/>
      <c r="J200" s="26"/>
      <c r="K200" s="26"/>
    </row>
    <row r="201" spans="1:11" x14ac:dyDescent="0.2">
      <c r="A201" s="3"/>
      <c r="B201" s="9">
        <f>Tableau33[[#This Row],[Colonne1]]</f>
        <v>20245</v>
      </c>
      <c r="C201" s="57" t="str">
        <f>Tableau33[[#This Row],[Colonne2]]</f>
        <v>Quinoa</v>
      </c>
      <c r="D201" s="16">
        <f>Tableau33[[#This Row],[Colonne3]]</f>
        <v>5</v>
      </c>
      <c r="E201" s="16" t="str">
        <f>Tableau33[[#This Row],[Colonne4]]</f>
        <v>kg</v>
      </c>
      <c r="F201" s="16">
        <f>Tableau33[[#This Row],[Colonne5]]</f>
        <v>1</v>
      </c>
      <c r="G201" s="37"/>
      <c r="H201" s="17">
        <f>Tableau33[[#This Row],[Colonne7]]</f>
        <v>26.62</v>
      </c>
      <c r="I201" s="16">
        <f>Tableau33[[#This Row],[Colonne8]]</f>
        <v>5.5</v>
      </c>
      <c r="J201" s="17">
        <f>Tableau33[[#This Row],[Colonne9]]</f>
        <v>28.08</v>
      </c>
      <c r="K201" s="30">
        <f>G201*J201</f>
        <v>0</v>
      </c>
    </row>
    <row r="202" spans="1:11" x14ac:dyDescent="0.2">
      <c r="A202" s="3"/>
      <c r="B202" s="4"/>
      <c r="C202" s="56"/>
      <c r="D202" s="25">
        <f>Tableau33[[#This Row],[Colonne3]]</f>
        <v>0</v>
      </c>
      <c r="G202" s="39"/>
      <c r="H202" s="26"/>
      <c r="J202" s="27" t="s">
        <v>13</v>
      </c>
      <c r="K202" s="26">
        <f>SUM(K201)</f>
        <v>0</v>
      </c>
    </row>
    <row r="203" spans="1:11" x14ac:dyDescent="0.2">
      <c r="A203" s="3"/>
      <c r="B203" s="23" t="s">
        <v>184</v>
      </c>
      <c r="C203" s="56"/>
      <c r="D203" s="25">
        <f>Tableau33[[#This Row],[Colonne3]]</f>
        <v>0</v>
      </c>
      <c r="G203" s="39"/>
      <c r="H203" s="26"/>
      <c r="J203" s="26"/>
      <c r="K203" s="26"/>
    </row>
    <row r="204" spans="1:11" x14ac:dyDescent="0.2">
      <c r="A204" s="3"/>
      <c r="B204" s="9">
        <f>Tableau33[[#This Row],[Colonne1]]</f>
        <v>32946</v>
      </c>
      <c r="C204" s="57" t="str">
        <f>Tableau33[[#This Row],[Colonne2]]</f>
        <v>Lentilles corail</v>
      </c>
      <c r="D204" s="16">
        <f>Tableau33[[#This Row],[Colonne3]]</f>
        <v>5</v>
      </c>
      <c r="E204" s="16" t="str">
        <f>Tableau33[[#This Row],[Colonne4]]</f>
        <v>kg</v>
      </c>
      <c r="F204" s="16">
        <f>Tableau33[[#This Row],[Colonne5]]</f>
        <v>1</v>
      </c>
      <c r="G204" s="37"/>
      <c r="H204" s="17">
        <f>Tableau33[[#This Row],[Colonne7]]</f>
        <v>20</v>
      </c>
      <c r="I204" s="16">
        <f>Tableau33[[#This Row],[Colonne8]]</f>
        <v>5.5</v>
      </c>
      <c r="J204" s="17">
        <f>Tableau33[[#This Row],[Colonne9]]</f>
        <v>21.1</v>
      </c>
      <c r="K204" s="30">
        <f>G204*J204</f>
        <v>0</v>
      </c>
    </row>
    <row r="205" spans="1:11" x14ac:dyDescent="0.2">
      <c r="A205" s="3"/>
      <c r="B205" s="4"/>
      <c r="C205" s="56"/>
      <c r="D205" s="25">
        <f>Tableau33[[#This Row],[Colonne3]]</f>
        <v>0</v>
      </c>
      <c r="G205" s="39"/>
      <c r="H205" s="26"/>
      <c r="J205" s="27" t="s">
        <v>13</v>
      </c>
      <c r="K205" s="26">
        <f>SUM(K204)</f>
        <v>0</v>
      </c>
    </row>
    <row r="206" spans="1:11" x14ac:dyDescent="0.2">
      <c r="A206" s="3"/>
      <c r="B206" s="23" t="s">
        <v>186</v>
      </c>
      <c r="C206" s="56"/>
      <c r="D206" s="25">
        <f>Tableau33[[#This Row],[Colonne3]]</f>
        <v>0</v>
      </c>
      <c r="G206" s="39"/>
      <c r="H206" s="26"/>
      <c r="J206" s="26"/>
      <c r="K206" s="26"/>
    </row>
    <row r="207" spans="1:11" x14ac:dyDescent="0.2">
      <c r="A207" s="3"/>
      <c r="B207" s="9">
        <f>Tableau33[[#This Row],[Colonne1]]</f>
        <v>20262</v>
      </c>
      <c r="C207" s="57" t="str">
        <f>Tableau33[[#This Row],[Colonne2]]</f>
        <v>Pois cassés verts</v>
      </c>
      <c r="D207" s="16">
        <f>Tableau33[[#This Row],[Colonne3]]</f>
        <v>5</v>
      </c>
      <c r="E207" s="16" t="str">
        <f>Tableau33[[#This Row],[Colonne4]]</f>
        <v>kg</v>
      </c>
      <c r="F207" s="16">
        <f>Tableau33[[#This Row],[Colonne5]]</f>
        <v>1</v>
      </c>
      <c r="G207" s="37"/>
      <c r="H207" s="17">
        <f>Tableau33[[#This Row],[Colonne7]]</f>
        <v>15.6</v>
      </c>
      <c r="I207" s="16">
        <f>Tableau33[[#This Row],[Colonne8]]</f>
        <v>5.5</v>
      </c>
      <c r="J207" s="17">
        <f>Tableau33[[#This Row],[Colonne9]]</f>
        <v>16.46</v>
      </c>
      <c r="K207" s="30">
        <f>G207*J207</f>
        <v>0</v>
      </c>
    </row>
    <row r="208" spans="1:11" x14ac:dyDescent="0.2">
      <c r="A208" s="3"/>
      <c r="B208" s="9">
        <f>Tableau33[[#This Row],[Colonne1]]</f>
        <v>20263</v>
      </c>
      <c r="C208" s="57" t="str">
        <f>Tableau33[[#This Row],[Colonne2]]</f>
        <v>Pois chiches</v>
      </c>
      <c r="D208" s="16">
        <f>Tableau33[[#This Row],[Colonne3]]</f>
        <v>5</v>
      </c>
      <c r="E208" s="16" t="str">
        <f>Tableau33[[#This Row],[Colonne4]]</f>
        <v>kg</v>
      </c>
      <c r="F208" s="16">
        <f>Tableau33[[#This Row],[Colonne5]]</f>
        <v>1</v>
      </c>
      <c r="G208" s="37"/>
      <c r="H208" s="17">
        <f>Tableau33[[#This Row],[Colonne7]]</f>
        <v>13.5</v>
      </c>
      <c r="I208" s="16">
        <f>Tableau33[[#This Row],[Colonne8]]</f>
        <v>5.5</v>
      </c>
      <c r="J208" s="17">
        <f>Tableau33[[#This Row],[Colonne9]]</f>
        <v>14.24</v>
      </c>
      <c r="K208" s="30">
        <f>G208*J208</f>
        <v>0</v>
      </c>
    </row>
    <row r="209" spans="1:11" x14ac:dyDescent="0.2">
      <c r="A209" s="3"/>
      <c r="B209" s="4"/>
      <c r="C209" s="56"/>
      <c r="D209" s="25">
        <f>Tableau33[[#This Row],[Colonne3]]</f>
        <v>0</v>
      </c>
      <c r="G209" s="39"/>
      <c r="H209" s="26"/>
      <c r="J209" s="27" t="s">
        <v>13</v>
      </c>
      <c r="K209" s="26">
        <f>SUM(K207:K208)</f>
        <v>0</v>
      </c>
    </row>
    <row r="210" spans="1:11" x14ac:dyDescent="0.2">
      <c r="A210" s="3"/>
      <c r="B210" s="23" t="s">
        <v>189</v>
      </c>
      <c r="C210" s="56"/>
      <c r="D210" s="25">
        <f>Tableau33[[#This Row],[Colonne3]]</f>
        <v>0</v>
      </c>
      <c r="G210" s="39"/>
      <c r="H210" s="26"/>
      <c r="J210" s="26"/>
      <c r="K210" s="26"/>
    </row>
    <row r="211" spans="1:11" x14ac:dyDescent="0.2">
      <c r="A211" s="3"/>
      <c r="B211" s="9">
        <f>Tableau33[[#This Row],[Colonne1]]</f>
        <v>32947</v>
      </c>
      <c r="C211" s="57" t="str">
        <f>Tableau33[[#This Row],[Colonne2]]</f>
        <v>Petit épeautre</v>
      </c>
      <c r="D211" s="16">
        <f>Tableau33[[#This Row],[Colonne3]]</f>
        <v>5</v>
      </c>
      <c r="E211" s="16" t="str">
        <f>Tableau33[[#This Row],[Colonne4]]</f>
        <v>kg</v>
      </c>
      <c r="F211" s="16">
        <f>Tableau33[[#This Row],[Colonne5]]</f>
        <v>1</v>
      </c>
      <c r="G211" s="37"/>
      <c r="H211" s="17">
        <f>Tableau33[[#This Row],[Colonne7]]</f>
        <v>16.7</v>
      </c>
      <c r="I211" s="16">
        <f>Tableau33[[#This Row],[Colonne8]]</f>
        <v>5.5</v>
      </c>
      <c r="J211" s="17">
        <f>Tableau33[[#This Row],[Colonne9]]</f>
        <v>17.62</v>
      </c>
      <c r="K211" s="30">
        <f>G211*J211</f>
        <v>0</v>
      </c>
    </row>
    <row r="212" spans="1:11" x14ac:dyDescent="0.2">
      <c r="A212" s="3"/>
      <c r="B212" s="4"/>
      <c r="C212" s="56"/>
      <c r="D212" s="25">
        <f>Tableau33[[#This Row],[Colonne3]]</f>
        <v>0</v>
      </c>
      <c r="G212" s="39"/>
      <c r="H212" s="26"/>
      <c r="J212" s="27" t="s">
        <v>13</v>
      </c>
      <c r="K212" s="26">
        <f>SUM(K211)</f>
        <v>0</v>
      </c>
    </row>
    <row r="213" spans="1:11" x14ac:dyDescent="0.2">
      <c r="A213" s="3"/>
      <c r="B213" s="23" t="s">
        <v>190</v>
      </c>
      <c r="C213" s="56"/>
      <c r="D213" s="25">
        <f>Tableau33[[#This Row],[Colonne3]]</f>
        <v>0</v>
      </c>
      <c r="G213" s="39"/>
      <c r="H213" s="26"/>
      <c r="J213" s="26"/>
      <c r="K213" s="26"/>
    </row>
    <row r="214" spans="1:11" x14ac:dyDescent="0.2">
      <c r="A214" s="3"/>
      <c r="B214" s="9">
        <f>Tableau33[[#This Row],[Colonne1]]</f>
        <v>20170</v>
      </c>
      <c r="C214" s="57" t="str">
        <f>Tableau33[[#This Row],[Colonne2]]</f>
        <v>Semoule de blé dur complète fine</v>
      </c>
      <c r="D214" s="16">
        <f>Tableau33[[#This Row],[Colonne3]]</f>
        <v>3</v>
      </c>
      <c r="E214" s="16" t="str">
        <f>Tableau33[[#This Row],[Colonne4]]</f>
        <v>kg</v>
      </c>
      <c r="F214" s="16">
        <f>Tableau33[[#This Row],[Colonne5]]</f>
        <v>1</v>
      </c>
      <c r="G214" s="37"/>
      <c r="H214" s="17">
        <f>Tableau33[[#This Row],[Colonne7]]</f>
        <v>5.25</v>
      </c>
      <c r="I214" s="16">
        <f>Tableau33[[#This Row],[Colonne8]]</f>
        <v>5.5</v>
      </c>
      <c r="J214" s="17">
        <f>Tableau33[[#This Row],[Colonne9]]</f>
        <v>5.54</v>
      </c>
      <c r="K214" s="30">
        <f>G214*J214</f>
        <v>0</v>
      </c>
    </row>
    <row r="215" spans="1:11" x14ac:dyDescent="0.2">
      <c r="A215" s="3"/>
      <c r="B215" s="9">
        <f>Tableau33[[#This Row],[Colonne1]]</f>
        <v>22996</v>
      </c>
      <c r="C215" s="57" t="str">
        <f>Tableau33[[#This Row],[Colonne2]]</f>
        <v>Polenta instantanée</v>
      </c>
      <c r="D215" s="16">
        <f>Tableau33[[#This Row],[Colonne3]]</f>
        <v>5</v>
      </c>
      <c r="E215" s="16" t="str">
        <f>Tableau33[[#This Row],[Colonne4]]</f>
        <v>kg</v>
      </c>
      <c r="F215" s="16">
        <f>Tableau33[[#This Row],[Colonne5]]</f>
        <v>1</v>
      </c>
      <c r="G215" s="37"/>
      <c r="H215" s="17">
        <f>Tableau33[[#This Row],[Colonne7]]</f>
        <v>9.4</v>
      </c>
      <c r="I215" s="16">
        <f>Tableau33[[#This Row],[Colonne8]]</f>
        <v>5.5</v>
      </c>
      <c r="J215" s="17">
        <f>Tableau33[[#This Row],[Colonne9]]</f>
        <v>9.92</v>
      </c>
      <c r="K215" s="30">
        <f>G215*J215</f>
        <v>0</v>
      </c>
    </row>
    <row r="216" spans="1:11" x14ac:dyDescent="0.2">
      <c r="A216" s="3"/>
      <c r="B216" s="4"/>
      <c r="C216" s="56"/>
      <c r="D216" s="25">
        <f>Tableau33[[#This Row],[Colonne3]]</f>
        <v>0</v>
      </c>
      <c r="G216" s="39"/>
      <c r="H216" s="26"/>
      <c r="J216" s="27" t="s">
        <v>13</v>
      </c>
      <c r="K216" s="26">
        <f>SUM(K214:K215)</f>
        <v>0</v>
      </c>
    </row>
    <row r="217" spans="1:11" x14ac:dyDescent="0.2">
      <c r="A217" s="3"/>
      <c r="B217" s="23" t="s">
        <v>193</v>
      </c>
      <c r="C217" s="56"/>
      <c r="D217" s="25">
        <f>Tableau33[[#This Row],[Colonne3]]</f>
        <v>0</v>
      </c>
      <c r="G217" s="39"/>
      <c r="H217" s="26"/>
      <c r="J217" s="26"/>
      <c r="K217" s="26"/>
    </row>
    <row r="218" spans="1:11" x14ac:dyDescent="0.2">
      <c r="A218" s="3"/>
      <c r="B218" s="9">
        <f>Tableau33[[#This Row],[Colonne1]]</f>
        <v>27495</v>
      </c>
      <c r="C218" s="57" t="str">
        <f>Tableau33[[#This Row],[Colonne2]]</f>
        <v>filets de maquereaux à la sauce moutarde</v>
      </c>
      <c r="D218" s="16">
        <f>Tableau33[[#This Row],[Colonne3]]</f>
        <v>113</v>
      </c>
      <c r="E218" s="16" t="str">
        <f>Tableau33[[#This Row],[Colonne4]]</f>
        <v>gr</v>
      </c>
      <c r="F218" s="16">
        <f>Tableau33[[#This Row],[Colonne5]]</f>
        <v>11</v>
      </c>
      <c r="G218" s="37"/>
      <c r="H218" s="17">
        <f>Tableau33[[#This Row],[Colonne7]]</f>
        <v>1.93</v>
      </c>
      <c r="I218" s="16">
        <f>Tableau33[[#This Row],[Colonne8]]</f>
        <v>5.5</v>
      </c>
      <c r="J218" s="17">
        <f>Tableau33[[#This Row],[Colonne9]]</f>
        <v>2.04</v>
      </c>
      <c r="K218" s="30">
        <f t="shared" ref="K218:K223" si="11">G218*J218</f>
        <v>0</v>
      </c>
    </row>
    <row r="219" spans="1:11" x14ac:dyDescent="0.2">
      <c r="A219" s="3"/>
      <c r="B219" s="9">
        <f>Tableau33[[#This Row],[Colonne1]]</f>
        <v>28435</v>
      </c>
      <c r="C219" s="57" t="str">
        <f>Tableau33[[#This Row],[Colonne2]]</f>
        <v>filets de maqueraux au vin blanc et aromates</v>
      </c>
      <c r="D219" s="16">
        <f>Tableau33[[#This Row],[Colonne3]]</f>
        <v>118</v>
      </c>
      <c r="E219" s="16" t="str">
        <f>Tableau33[[#This Row],[Colonne4]]</f>
        <v>gr</v>
      </c>
      <c r="F219" s="16">
        <f>Tableau33[[#This Row],[Colonne5]]</f>
        <v>11</v>
      </c>
      <c r="G219" s="37"/>
      <c r="H219" s="17">
        <f>Tableau33[[#This Row],[Colonne7]]</f>
        <v>1.93</v>
      </c>
      <c r="I219" s="16">
        <f>Tableau33[[#This Row],[Colonne8]]</f>
        <v>5.5</v>
      </c>
      <c r="J219" s="17">
        <f>Tableau33[[#This Row],[Colonne9]]</f>
        <v>2.04</v>
      </c>
      <c r="K219" s="30">
        <f t="shared" si="11"/>
        <v>0</v>
      </c>
    </row>
    <row r="220" spans="1:11" x14ac:dyDescent="0.2">
      <c r="A220" s="3"/>
      <c r="B220" s="9">
        <f>Tableau33[[#This Row],[Colonne1]]</f>
        <v>26552</v>
      </c>
      <c r="C220" s="57" t="str">
        <f>Tableau33[[#This Row],[Colonne2]]</f>
        <v>Saumon au naturel</v>
      </c>
      <c r="D220" s="16">
        <f>Tableau33[[#This Row],[Colonne3]]</f>
        <v>93</v>
      </c>
      <c r="E220" s="16" t="str">
        <f>Tableau33[[#This Row],[Colonne4]]</f>
        <v>gr</v>
      </c>
      <c r="F220" s="16">
        <f>Tableau33[[#This Row],[Colonne5]]</f>
        <v>16</v>
      </c>
      <c r="G220" s="37"/>
      <c r="H220" s="17">
        <f>Tableau33[[#This Row],[Colonne7]]</f>
        <v>4.4800000000000004</v>
      </c>
      <c r="I220" s="16">
        <f>Tableau33[[#This Row],[Colonne8]]</f>
        <v>5.5</v>
      </c>
      <c r="J220" s="17">
        <f>Tableau33[[#This Row],[Colonne9]]</f>
        <v>4.7300000000000004</v>
      </c>
      <c r="K220" s="30">
        <f t="shared" si="11"/>
        <v>0</v>
      </c>
    </row>
    <row r="221" spans="1:11" x14ac:dyDescent="0.2">
      <c r="A221" s="3"/>
      <c r="B221" s="9">
        <f>Tableau33[[#This Row],[Colonne1]]</f>
        <v>30632</v>
      </c>
      <c r="C221" s="57" t="str">
        <f>Tableau33[[#This Row],[Colonne2]]</f>
        <v>Filet de truite aux trois huiles</v>
      </c>
      <c r="D221" s="16">
        <f>Tableau33[[#This Row],[Colonne3]]</f>
        <v>130</v>
      </c>
      <c r="E221" s="16" t="str">
        <f>Tableau33[[#This Row],[Colonne4]]</f>
        <v>gr</v>
      </c>
      <c r="F221" s="16">
        <f>Tableau33[[#This Row],[Colonne5]]</f>
        <v>13</v>
      </c>
      <c r="G221" s="37"/>
      <c r="H221" s="17">
        <f>Tableau33[[#This Row],[Colonne7]]</f>
        <v>3.95</v>
      </c>
      <c r="I221" s="16">
        <f>Tableau33[[#This Row],[Colonne8]]</f>
        <v>5.5</v>
      </c>
      <c r="J221" s="17">
        <f>Tableau33[[#This Row],[Colonne9]]</f>
        <v>4.17</v>
      </c>
      <c r="K221" s="30">
        <f t="shared" si="11"/>
        <v>0</v>
      </c>
    </row>
    <row r="222" spans="1:11" x14ac:dyDescent="0.2">
      <c r="A222" s="3"/>
      <c r="B222" s="9">
        <f>Tableau33[[#This Row],[Colonne1]]</f>
        <v>27280</v>
      </c>
      <c r="C222" s="57" t="str">
        <f>Tableau33[[#This Row],[Colonne2]]</f>
        <v>filets de sardines à la sauce citronnée</v>
      </c>
      <c r="D222" s="16">
        <f>Tableau33[[#This Row],[Colonne3]]</f>
        <v>90</v>
      </c>
      <c r="E222" s="16" t="str">
        <f>Tableau33[[#This Row],[Colonne4]]</f>
        <v>gr</v>
      </c>
      <c r="F222" s="16">
        <f>Tableau33[[#This Row],[Colonne5]]</f>
        <v>17</v>
      </c>
      <c r="G222" s="37"/>
      <c r="H222" s="17">
        <f>Tableau33[[#This Row],[Colonne7]]</f>
        <v>2.2200000000000002</v>
      </c>
      <c r="I222" s="16">
        <f>Tableau33[[#This Row],[Colonne8]]</f>
        <v>5.5</v>
      </c>
      <c r="J222" s="17">
        <f>Tableau33[[#This Row],[Colonne9]]</f>
        <v>2.34</v>
      </c>
      <c r="K222" s="30">
        <f t="shared" si="11"/>
        <v>0</v>
      </c>
    </row>
    <row r="223" spans="1:11" x14ac:dyDescent="0.2">
      <c r="A223" s="3"/>
      <c r="B223" s="9">
        <f>Tableau33[[#This Row],[Colonne1]]</f>
        <v>25325</v>
      </c>
      <c r="C223" s="57" t="str">
        <f>Tableau33[[#This Row],[Colonne2]]</f>
        <v>filets de sardines à l'huile d'olive</v>
      </c>
      <c r="D223" s="16">
        <f>Tableau33[[#This Row],[Colonne3]]</f>
        <v>100</v>
      </c>
      <c r="E223" s="16" t="str">
        <f>Tableau33[[#This Row],[Colonne4]]</f>
        <v>gr</v>
      </c>
      <c r="F223" s="16">
        <f>Tableau33[[#This Row],[Colonne5]]</f>
        <v>17</v>
      </c>
      <c r="G223" s="37"/>
      <c r="H223" s="17">
        <f>Tableau33[[#This Row],[Colonne7]]</f>
        <v>2.2200000000000002</v>
      </c>
      <c r="I223" s="16">
        <f>Tableau33[[#This Row],[Colonne8]]</f>
        <v>5.5</v>
      </c>
      <c r="J223" s="17">
        <f>Tableau33[[#This Row],[Colonne9]]</f>
        <v>2.34</v>
      </c>
      <c r="K223" s="30">
        <f t="shared" si="11"/>
        <v>0</v>
      </c>
    </row>
    <row r="224" spans="1:11" x14ac:dyDescent="0.2">
      <c r="A224" s="3"/>
      <c r="B224" s="4"/>
      <c r="C224" s="56"/>
      <c r="D224" s="25">
        <f>Tableau33[[#This Row],[Colonne3]]</f>
        <v>0</v>
      </c>
      <c r="G224" s="39"/>
      <c r="H224" s="26"/>
      <c r="J224" s="27" t="s">
        <v>13</v>
      </c>
      <c r="K224" s="26">
        <f>SUM(K218:K223)</f>
        <v>0</v>
      </c>
    </row>
    <row r="225" spans="1:11" x14ac:dyDescent="0.2">
      <c r="A225" s="3"/>
      <c r="B225" s="23" t="s">
        <v>200</v>
      </c>
      <c r="C225" s="56"/>
      <c r="D225" s="25">
        <f>Tableau33[[#This Row],[Colonne3]]</f>
        <v>0</v>
      </c>
      <c r="G225" s="39"/>
      <c r="H225" s="26"/>
      <c r="J225" s="26"/>
      <c r="K225" s="26"/>
    </row>
    <row r="226" spans="1:11" x14ac:dyDescent="0.2">
      <c r="A226" s="3"/>
      <c r="B226" s="9">
        <f>Tableau33[[#This Row],[Colonne1]]</f>
        <v>29187</v>
      </c>
      <c r="C226" s="57" t="str">
        <f>Tableau33[[#This Row],[Colonne2]]</f>
        <v>Bâtonnets d'oreille</v>
      </c>
      <c r="D226" s="16">
        <f>Tableau33[[#This Row],[Colonne3]]</f>
        <v>200</v>
      </c>
      <c r="E226" s="16" t="str">
        <f>Tableau33[[#This Row],[Colonne4]]</f>
        <v>Pièces</v>
      </c>
      <c r="F226" s="16">
        <f>Tableau33[[#This Row],[Colonne5]]</f>
        <v>12</v>
      </c>
      <c r="G226" s="37"/>
      <c r="H226" s="17">
        <f>Tableau33[[#This Row],[Colonne7]]</f>
        <v>1.48</v>
      </c>
      <c r="I226" s="16">
        <f>Tableau33[[#This Row],[Colonne8]]</f>
        <v>20</v>
      </c>
      <c r="J226" s="17">
        <f>Tableau33[[#This Row],[Colonne9]]</f>
        <v>1.78</v>
      </c>
      <c r="K226" s="30">
        <f t="shared" ref="K226:K244" si="12">G226*J226</f>
        <v>0</v>
      </c>
    </row>
    <row r="227" spans="1:11" x14ac:dyDescent="0.2">
      <c r="A227" s="3"/>
      <c r="B227" s="9">
        <f>Tableau33[[#This Row],[Colonne1]]</f>
        <v>32832</v>
      </c>
      <c r="C227" s="57" t="str">
        <f>Tableau33[[#This Row],[Colonne2]]</f>
        <v>Savon vert de Marseille (sans huile de palme)</v>
      </c>
      <c r="D227" s="16">
        <f>Tableau33[[#This Row],[Colonne3]]</f>
        <v>300</v>
      </c>
      <c r="E227" s="16" t="str">
        <f>Tableau33[[#This Row],[Colonne4]]</f>
        <v>gr</v>
      </c>
      <c r="F227" s="16">
        <f>Tableau33[[#This Row],[Colonne5]]</f>
        <v>10</v>
      </c>
      <c r="G227" s="37"/>
      <c r="H227" s="17">
        <f>Tableau33[[#This Row],[Colonne7]]</f>
        <v>1.68</v>
      </c>
      <c r="I227" s="16">
        <f>Tableau33[[#This Row],[Colonne8]]</f>
        <v>20</v>
      </c>
      <c r="J227" s="17">
        <f>Tableau33[[#This Row],[Colonne9]]</f>
        <v>2.02</v>
      </c>
      <c r="K227" s="30">
        <f t="shared" si="12"/>
        <v>0</v>
      </c>
    </row>
    <row r="228" spans="1:11" x14ac:dyDescent="0.2">
      <c r="A228" s="3"/>
      <c r="B228" s="9">
        <f>Tableau33[[#This Row],[Colonne1]]</f>
        <v>30991</v>
      </c>
      <c r="C228" s="57" t="str">
        <f>Tableau33[[#This Row],[Colonne2]]</f>
        <v>Shampooing douche argile verveine</v>
      </c>
      <c r="D228" s="16">
        <f>Tableau33[[#This Row],[Colonne3]]</f>
        <v>1</v>
      </c>
      <c r="E228" s="16" t="str">
        <f>Tableau33[[#This Row],[Colonne4]]</f>
        <v>l</v>
      </c>
      <c r="F228" s="16">
        <f>Tableau33[[#This Row],[Colonne5]]</f>
        <v>6</v>
      </c>
      <c r="G228" s="37"/>
      <c r="H228" s="17">
        <f>Tableau33[[#This Row],[Colonne7]]</f>
        <v>6.73</v>
      </c>
      <c r="I228" s="16">
        <f>Tableau33[[#This Row],[Colonne8]]</f>
        <v>20</v>
      </c>
      <c r="J228" s="17">
        <f>Tableau33[[#This Row],[Colonne9]]</f>
        <v>8.08</v>
      </c>
      <c r="K228" s="30">
        <f t="shared" si="12"/>
        <v>0</v>
      </c>
    </row>
    <row r="229" spans="1:11" x14ac:dyDescent="0.2">
      <c r="A229" s="3"/>
      <c r="B229" s="9">
        <f>Tableau33[[#This Row],[Colonne1]]</f>
        <v>24171</v>
      </c>
      <c r="C229" s="57" t="str">
        <f>Tableau33[[#This Row],[Colonne2]]</f>
        <v>shampooing douche miel pamplemousse</v>
      </c>
      <c r="D229" s="16">
        <f>Tableau33[[#This Row],[Colonne3]]</f>
        <v>1</v>
      </c>
      <c r="E229" s="16" t="str">
        <f>Tableau33[[#This Row],[Colonne4]]</f>
        <v>l</v>
      </c>
      <c r="F229" s="16">
        <f>Tableau33[[#This Row],[Colonne5]]</f>
        <v>6</v>
      </c>
      <c r="G229" s="37"/>
      <c r="H229" s="17">
        <f>Tableau33[[#This Row],[Colonne7]]</f>
        <v>6.73</v>
      </c>
      <c r="I229" s="16">
        <f>Tableau33[[#This Row],[Colonne8]]</f>
        <v>20</v>
      </c>
      <c r="J229" s="17">
        <f>Tableau33[[#This Row],[Colonne9]]</f>
        <v>8.08</v>
      </c>
      <c r="K229" s="30">
        <f t="shared" si="12"/>
        <v>0</v>
      </c>
    </row>
    <row r="230" spans="1:11" x14ac:dyDescent="0.2">
      <c r="A230" s="3"/>
      <c r="B230" s="9">
        <f>Tableau33[[#This Row],[Colonne1]]</f>
        <v>21463</v>
      </c>
      <c r="C230" s="57" t="str">
        <f>Tableau33[[#This Row],[Colonne2]]</f>
        <v>shampooing douche olive lavandin</v>
      </c>
      <c r="D230" s="16">
        <f>Tableau33[[#This Row],[Colonne3]]</f>
        <v>1</v>
      </c>
      <c r="E230" s="16" t="str">
        <f>Tableau33[[#This Row],[Colonne4]]</f>
        <v>l</v>
      </c>
      <c r="F230" s="16">
        <f>Tableau33[[#This Row],[Colonne5]]</f>
        <v>6</v>
      </c>
      <c r="G230" s="37"/>
      <c r="H230" s="17">
        <f>Tableau33[[#This Row],[Colonne7]]</f>
        <v>6.73</v>
      </c>
      <c r="I230" s="16">
        <f>Tableau33[[#This Row],[Colonne8]]</f>
        <v>20</v>
      </c>
      <c r="J230" s="17">
        <f>Tableau33[[#This Row],[Colonne9]]</f>
        <v>8.08</v>
      </c>
      <c r="K230" s="30">
        <f t="shared" si="12"/>
        <v>0</v>
      </c>
    </row>
    <row r="231" spans="1:11" x14ac:dyDescent="0.2">
      <c r="A231" s="3"/>
      <c r="B231" s="9">
        <f>Tableau33[[#This Row],[Colonne1]]</f>
        <v>20707</v>
      </c>
      <c r="C231" s="57" t="str">
        <f>Tableau33[[#This Row],[Colonne2]]</f>
        <v>savon main lavande</v>
      </c>
      <c r="D231" s="16">
        <f>Tableau33[[#This Row],[Colonne3]]</f>
        <v>1</v>
      </c>
      <c r="E231" s="16" t="str">
        <f>Tableau33[[#This Row],[Colonne4]]</f>
        <v>l</v>
      </c>
      <c r="F231" s="16">
        <f>Tableau33[[#This Row],[Colonne5]]</f>
        <v>6</v>
      </c>
      <c r="G231" s="37"/>
      <c r="H231" s="17">
        <f>Tableau33[[#This Row],[Colonne7]]</f>
        <v>6.09</v>
      </c>
      <c r="I231" s="16">
        <f>Tableau33[[#This Row],[Colonne8]]</f>
        <v>20</v>
      </c>
      <c r="J231" s="17">
        <f>Tableau33[[#This Row],[Colonne9]]</f>
        <v>7.31</v>
      </c>
      <c r="K231" s="30">
        <f t="shared" si="12"/>
        <v>0</v>
      </c>
    </row>
    <row r="232" spans="1:11" x14ac:dyDescent="0.2">
      <c r="A232" s="3"/>
      <c r="B232" s="9">
        <f>Tableau33[[#This Row],[Colonne1]]</f>
        <v>33161</v>
      </c>
      <c r="C232" s="57" t="str">
        <f>Tableau33[[#This Row],[Colonne2]]</f>
        <v>Extrait de pépin de pamplemousse</v>
      </c>
      <c r="D232" s="16">
        <f>Tableau33[[#This Row],[Colonne3]]</f>
        <v>50</v>
      </c>
      <c r="E232" s="16" t="str">
        <f>Tableau33[[#This Row],[Colonne4]]</f>
        <v>ml</v>
      </c>
      <c r="F232" s="16">
        <f>Tableau33[[#This Row],[Colonne5]]</f>
        <v>1</v>
      </c>
      <c r="G232" s="37"/>
      <c r="H232" s="17">
        <f>Tableau33[[#This Row],[Colonne7]]</f>
        <v>7.37</v>
      </c>
      <c r="I232" s="16">
        <f>Tableau33[[#This Row],[Colonne8]]</f>
        <v>5.5</v>
      </c>
      <c r="J232" s="17">
        <f>Tableau33[[#This Row],[Colonne9]]</f>
        <v>7.78</v>
      </c>
      <c r="K232" s="30">
        <f t="shared" si="12"/>
        <v>0</v>
      </c>
    </row>
    <row r="233" spans="1:11" x14ac:dyDescent="0.2">
      <c r="A233" s="3"/>
      <c r="B233" s="9">
        <f>Tableau33[[#This Row],[Colonne1]]</f>
        <v>25817</v>
      </c>
      <c r="C233" s="57" t="str">
        <f>Tableau33[[#This Row],[Colonne2]]</f>
        <v>Savon vert d'Alep</v>
      </c>
      <c r="D233" s="16">
        <f>Tableau33[[#This Row],[Colonne3]]</f>
        <v>200</v>
      </c>
      <c r="E233" s="16" t="str">
        <f>Tableau33[[#This Row],[Colonne4]]</f>
        <v>gr</v>
      </c>
      <c r="F233" s="16">
        <f>Tableau33[[#This Row],[Colonne5]]</f>
        <v>12</v>
      </c>
      <c r="G233" s="37"/>
      <c r="H233" s="17">
        <f>Tableau33[[#This Row],[Colonne7]]</f>
        <v>4.0199999999999996</v>
      </c>
      <c r="I233" s="16">
        <f>Tableau33[[#This Row],[Colonne8]]</f>
        <v>20</v>
      </c>
      <c r="J233" s="17">
        <f>Tableau33[[#This Row],[Colonne9]]</f>
        <v>4.82</v>
      </c>
      <c r="K233" s="30">
        <f t="shared" si="12"/>
        <v>0</v>
      </c>
    </row>
    <row r="234" spans="1:11" x14ac:dyDescent="0.2">
      <c r="A234" s="3"/>
      <c r="B234" s="9">
        <f>Tableau33[[#This Row],[Colonne1]]</f>
        <v>22276</v>
      </c>
      <c r="C234" s="57" t="str">
        <f>Tableau33[[#This Row],[Colonne2]]</f>
        <v>Dentifrice enfants à la fraise</v>
      </c>
      <c r="D234" s="16">
        <f>Tableau33[[#This Row],[Colonne3]]</f>
        <v>75</v>
      </c>
      <c r="E234" s="16" t="str">
        <f>Tableau33[[#This Row],[Colonne4]]</f>
        <v>ml</v>
      </c>
      <c r="F234" s="16">
        <f>Tableau33[[#This Row],[Colonne5]]</f>
        <v>12</v>
      </c>
      <c r="G234" s="37"/>
      <c r="H234" s="17">
        <f>Tableau33[[#This Row],[Colonne7]]</f>
        <v>3.65</v>
      </c>
      <c r="I234" s="16">
        <f>Tableau33[[#This Row],[Colonne8]]</f>
        <v>20</v>
      </c>
      <c r="J234" s="17">
        <f>Tableau33[[#This Row],[Colonne9]]</f>
        <v>4.38</v>
      </c>
      <c r="K234" s="30">
        <f t="shared" si="12"/>
        <v>0</v>
      </c>
    </row>
    <row r="235" spans="1:11" x14ac:dyDescent="0.2">
      <c r="A235" s="3"/>
      <c r="B235" s="9">
        <f>Tableau33[[#This Row],[Colonne1]]</f>
        <v>29001</v>
      </c>
      <c r="C235" s="57" t="str">
        <f>Tableau33[[#This Row],[Colonne2]]</f>
        <v>brosse à dents naturel mi-dure</v>
      </c>
      <c r="D235" s="16">
        <f>Tableau33[[#This Row],[Colonne3]]</f>
        <v>1</v>
      </c>
      <c r="E235" s="16" t="str">
        <f>Tableau33[[#This Row],[Colonne4]]</f>
        <v>Pièce</v>
      </c>
      <c r="F235" s="16">
        <f>Tableau33[[#This Row],[Colonne5]]</f>
        <v>6</v>
      </c>
      <c r="G235" s="37"/>
      <c r="H235" s="17">
        <f>Tableau33[[#This Row],[Colonne7]]</f>
        <v>1.21</v>
      </c>
      <c r="I235" s="16">
        <f>Tableau33[[#This Row],[Colonne8]]</f>
        <v>20</v>
      </c>
      <c r="J235" s="17">
        <f>Tableau33[[#This Row],[Colonne9]]</f>
        <v>1.45</v>
      </c>
      <c r="K235" s="30">
        <f t="shared" si="12"/>
        <v>0</v>
      </c>
    </row>
    <row r="236" spans="1:11" x14ac:dyDescent="0.2">
      <c r="A236" s="3"/>
      <c r="B236" s="9">
        <f>Tableau33[[#This Row],[Colonne1]]</f>
        <v>29007</v>
      </c>
      <c r="C236" s="57" t="str">
        <f>Tableau33[[#This Row],[Colonne2]]</f>
        <v>brosse à dents naturel mi-dure (3 têtes) - Recharge</v>
      </c>
      <c r="D236" s="16">
        <f>Tableau33[[#This Row],[Colonne3]]</f>
        <v>1</v>
      </c>
      <c r="E236" s="16" t="str">
        <f>Tableau33[[#This Row],[Colonne4]]</f>
        <v>Pièce</v>
      </c>
      <c r="F236" s="16">
        <f>Tableau33[[#This Row],[Colonne5]]</f>
        <v>6</v>
      </c>
      <c r="G236" s="37"/>
      <c r="H236" s="17">
        <f>Tableau33[[#This Row],[Colonne7]]</f>
        <v>1.7</v>
      </c>
      <c r="I236" s="16">
        <f>Tableau33[[#This Row],[Colonne8]]</f>
        <v>20</v>
      </c>
      <c r="J236" s="17">
        <f>Tableau33[[#This Row],[Colonne9]]</f>
        <v>2.04</v>
      </c>
      <c r="K236" s="30">
        <f t="shared" si="12"/>
        <v>0</v>
      </c>
    </row>
    <row r="237" spans="1:11" x14ac:dyDescent="0.2">
      <c r="A237" s="3"/>
      <c r="B237" s="9">
        <f>Tableau33[[#This Row],[Colonne1]]</f>
        <v>29002</v>
      </c>
      <c r="C237" s="57" t="str">
        <f>Tableau33[[#This Row],[Colonne2]]</f>
        <v>brosse à dents naturel souple</v>
      </c>
      <c r="D237" s="16">
        <f>Tableau33[[#This Row],[Colonne3]]</f>
        <v>1</v>
      </c>
      <c r="E237" s="16" t="str">
        <f>Tableau33[[#This Row],[Colonne4]]</f>
        <v>Pièce</v>
      </c>
      <c r="F237" s="16">
        <f>Tableau33[[#This Row],[Colonne5]]</f>
        <v>6</v>
      </c>
      <c r="G237" s="37"/>
      <c r="H237" s="17">
        <f>Tableau33[[#This Row],[Colonne7]]</f>
        <v>1.21</v>
      </c>
      <c r="I237" s="16">
        <f>Tableau33[[#This Row],[Colonne8]]</f>
        <v>20</v>
      </c>
      <c r="J237" s="17">
        <f>Tableau33[[#This Row],[Colonne9]]</f>
        <v>1.45</v>
      </c>
      <c r="K237" s="30">
        <f t="shared" si="12"/>
        <v>0</v>
      </c>
    </row>
    <row r="238" spans="1:11" x14ac:dyDescent="0.2">
      <c r="A238" s="3"/>
      <c r="B238" s="9">
        <f>Tableau33[[#This Row],[Colonne1]]</f>
        <v>29008</v>
      </c>
      <c r="C238" s="57" t="str">
        <f>Tableau33[[#This Row],[Colonne2]]</f>
        <v>brosse à dents naturel souple (3 têtes) - Recharge</v>
      </c>
      <c r="D238" s="16">
        <f>Tableau33[[#This Row],[Colonne3]]</f>
        <v>1</v>
      </c>
      <c r="E238" s="16" t="str">
        <f>Tableau33[[#This Row],[Colonne4]]</f>
        <v>Pièce</v>
      </c>
      <c r="F238" s="16">
        <f>Tableau33[[#This Row],[Colonne5]]</f>
        <v>6</v>
      </c>
      <c r="G238" s="37"/>
      <c r="H238" s="17">
        <f>Tableau33[[#This Row],[Colonne7]]</f>
        <v>1.7</v>
      </c>
      <c r="I238" s="16">
        <f>Tableau33[[#This Row],[Colonne8]]</f>
        <v>20</v>
      </c>
      <c r="J238" s="17">
        <f>Tableau33[[#This Row],[Colonne9]]</f>
        <v>2.04</v>
      </c>
      <c r="K238" s="30">
        <f t="shared" si="12"/>
        <v>0</v>
      </c>
    </row>
    <row r="239" spans="1:11" x14ac:dyDescent="0.2">
      <c r="A239" s="3"/>
      <c r="B239" s="9">
        <f>Tableau33[[#This Row],[Colonne1]]</f>
        <v>31335</v>
      </c>
      <c r="C239" s="57" t="str">
        <f>Tableau33[[#This Row],[Colonne2]]</f>
        <v>brosse à dents nylon médium-soft junior</v>
      </c>
      <c r="D239" s="16">
        <f>Tableau33[[#This Row],[Colonne3]]</f>
        <v>1</v>
      </c>
      <c r="E239" s="16" t="str">
        <f>Tableau33[[#This Row],[Colonne4]]</f>
        <v>Pièce</v>
      </c>
      <c r="F239" s="16">
        <f>Tableau33[[#This Row],[Colonne5]]</f>
        <v>6</v>
      </c>
      <c r="G239" s="37"/>
      <c r="H239" s="17">
        <f>Tableau33[[#This Row],[Colonne7]]</f>
        <v>1.04</v>
      </c>
      <c r="I239" s="16">
        <f>Tableau33[[#This Row],[Colonne8]]</f>
        <v>20</v>
      </c>
      <c r="J239" s="17">
        <f>Tableau33[[#This Row],[Colonne9]]</f>
        <v>1.25</v>
      </c>
      <c r="K239" s="30">
        <f t="shared" si="12"/>
        <v>0</v>
      </c>
    </row>
    <row r="240" spans="1:11" x14ac:dyDescent="0.2">
      <c r="A240" s="3"/>
      <c r="B240" s="9">
        <f>Tableau33[[#This Row],[Colonne1]]</f>
        <v>31449</v>
      </c>
      <c r="C240" s="57" t="str">
        <f>Tableau33[[#This Row],[Colonne2]]</f>
        <v>brosse à dents nylon médium-soft junior - Recharge</v>
      </c>
      <c r="D240" s="16">
        <f>Tableau33[[#This Row],[Colonne3]]</f>
        <v>1</v>
      </c>
      <c r="E240" s="16" t="str">
        <f>Tableau33[[#This Row],[Colonne4]]</f>
        <v>Pièce</v>
      </c>
      <c r="F240" s="16">
        <f>Tableau33[[#This Row],[Colonne5]]</f>
        <v>6</v>
      </c>
      <c r="G240" s="37"/>
      <c r="H240" s="17">
        <f>Tableau33[[#This Row],[Colonne7]]</f>
        <v>1.42</v>
      </c>
      <c r="I240" s="16">
        <f>Tableau33[[#This Row],[Colonne8]]</f>
        <v>20</v>
      </c>
      <c r="J240" s="17">
        <f>Tableau33[[#This Row],[Colonne9]]</f>
        <v>1.7</v>
      </c>
      <c r="K240" s="30">
        <f t="shared" si="12"/>
        <v>0</v>
      </c>
    </row>
    <row r="241" spans="1:11" x14ac:dyDescent="0.2">
      <c r="A241" s="3"/>
      <c r="B241" s="9">
        <f>Tableau33[[#This Row],[Colonne1]]</f>
        <v>29003</v>
      </c>
      <c r="C241" s="57" t="str">
        <f>Tableau33[[#This Row],[Colonne2]]</f>
        <v>brosse à dents nylon mi-dure</v>
      </c>
      <c r="D241" s="16">
        <f>Tableau33[[#This Row],[Colonne3]]</f>
        <v>1</v>
      </c>
      <c r="E241" s="16" t="str">
        <f>Tableau33[[#This Row],[Colonne4]]</f>
        <v>Pièce</v>
      </c>
      <c r="F241" s="16">
        <f>Tableau33[[#This Row],[Colonne5]]</f>
        <v>6</v>
      </c>
      <c r="G241" s="37"/>
      <c r="H241" s="17">
        <f>Tableau33[[#This Row],[Colonne7]]</f>
        <v>1.17</v>
      </c>
      <c r="I241" s="16">
        <f>Tableau33[[#This Row],[Colonne8]]</f>
        <v>20</v>
      </c>
      <c r="J241" s="17">
        <f>Tableau33[[#This Row],[Colonne9]]</f>
        <v>1.4</v>
      </c>
      <c r="K241" s="30">
        <f t="shared" si="12"/>
        <v>0</v>
      </c>
    </row>
    <row r="242" spans="1:11" x14ac:dyDescent="0.2">
      <c r="A242" s="3"/>
      <c r="B242" s="9">
        <f>Tableau33[[#This Row],[Colonne1]]</f>
        <v>29009</v>
      </c>
      <c r="C242" s="57" t="str">
        <f>Tableau33[[#This Row],[Colonne2]]</f>
        <v>brosse à dents nylon mi-dure - Recharge</v>
      </c>
      <c r="D242" s="16">
        <f>Tableau33[[#This Row],[Colonne3]]</f>
        <v>1</v>
      </c>
      <c r="E242" s="16" t="str">
        <f>Tableau33[[#This Row],[Colonne4]]</f>
        <v>Pièce</v>
      </c>
      <c r="F242" s="16">
        <f>Tableau33[[#This Row],[Colonne5]]</f>
        <v>6</v>
      </c>
      <c r="G242" s="37"/>
      <c r="H242" s="17">
        <f>Tableau33[[#This Row],[Colonne7]]</f>
        <v>1.5</v>
      </c>
      <c r="I242" s="16">
        <f>Tableau33[[#This Row],[Colonne8]]</f>
        <v>20</v>
      </c>
      <c r="J242" s="17">
        <f>Tableau33[[#This Row],[Colonne9]]</f>
        <v>1.8</v>
      </c>
      <c r="K242" s="30">
        <f t="shared" si="12"/>
        <v>0</v>
      </c>
    </row>
    <row r="243" spans="1:11" x14ac:dyDescent="0.2">
      <c r="A243" s="3"/>
      <c r="B243" s="9">
        <f>Tableau33[[#This Row],[Colonne1]]</f>
        <v>29005</v>
      </c>
      <c r="C243" s="57" t="str">
        <f>Tableau33[[#This Row],[Colonne2]]</f>
        <v>brosse à dents nylon souple</v>
      </c>
      <c r="D243" s="16">
        <f>Tableau33[[#This Row],[Colonne3]]</f>
        <v>1</v>
      </c>
      <c r="E243" s="16" t="str">
        <f>Tableau33[[#This Row],[Colonne4]]</f>
        <v>Pièce</v>
      </c>
      <c r="F243" s="16">
        <f>Tableau33[[#This Row],[Colonne5]]</f>
        <v>6</v>
      </c>
      <c r="G243" s="37"/>
      <c r="H243" s="17">
        <f>Tableau33[[#This Row],[Colonne7]]</f>
        <v>1.17</v>
      </c>
      <c r="I243" s="16">
        <f>Tableau33[[#This Row],[Colonne8]]</f>
        <v>20</v>
      </c>
      <c r="J243" s="17">
        <f>Tableau33[[#This Row],[Colonne9]]</f>
        <v>1.4</v>
      </c>
      <c r="K243" s="30">
        <f t="shared" si="12"/>
        <v>0</v>
      </c>
    </row>
    <row r="244" spans="1:11" x14ac:dyDescent="0.2">
      <c r="A244" s="3"/>
      <c r="B244" s="9">
        <f>Tableau33[[#This Row],[Colonne1]]</f>
        <v>29010</v>
      </c>
      <c r="C244" s="57" t="str">
        <f>Tableau33[[#This Row],[Colonne2]]</f>
        <v>brosse à dents nylon souple - Recharge</v>
      </c>
      <c r="D244" s="16">
        <f>Tableau33[[#This Row],[Colonne3]]</f>
        <v>1</v>
      </c>
      <c r="E244" s="16" t="str">
        <f>Tableau33[[#This Row],[Colonne4]]</f>
        <v>Pièce</v>
      </c>
      <c r="F244" s="16">
        <f>Tableau33[[#This Row],[Colonne5]]</f>
        <v>6</v>
      </c>
      <c r="G244" s="37"/>
      <c r="H244" s="17">
        <f>Tableau33[[#This Row],[Colonne7]]</f>
        <v>1.5</v>
      </c>
      <c r="I244" s="16">
        <f>Tableau33[[#This Row],[Colonne8]]</f>
        <v>20</v>
      </c>
      <c r="J244" s="17">
        <f>Tableau33[[#This Row],[Colonne9]]</f>
        <v>1.8</v>
      </c>
      <c r="K244" s="30">
        <f t="shared" si="12"/>
        <v>0</v>
      </c>
    </row>
    <row r="245" spans="1:11" x14ac:dyDescent="0.2">
      <c r="A245" s="3"/>
      <c r="B245" s="4"/>
      <c r="C245" s="56"/>
      <c r="D245" s="25">
        <f>Tableau33[[#This Row],[Colonne3]]</f>
        <v>0</v>
      </c>
      <c r="G245" s="39"/>
      <c r="H245" s="26"/>
      <c r="J245" s="27" t="s">
        <v>13</v>
      </c>
      <c r="K245" s="26">
        <f>SUM(K226:K243)</f>
        <v>0</v>
      </c>
    </row>
    <row r="246" spans="1:11" x14ac:dyDescent="0.2">
      <c r="A246" s="3"/>
      <c r="B246" s="23" t="s">
        <v>222</v>
      </c>
      <c r="C246" s="56"/>
      <c r="D246" s="25">
        <f>Tableau33[[#This Row],[Colonne3]]</f>
        <v>0</v>
      </c>
      <c r="G246" s="39"/>
      <c r="H246" s="26"/>
      <c r="J246" s="26"/>
      <c r="K246" s="26"/>
    </row>
    <row r="247" spans="1:11" x14ac:dyDescent="0.2">
      <c r="A247" s="3"/>
      <c r="B247" s="9">
        <f>Tableau33[[#This Row],[Colonne1]]</f>
        <v>30094</v>
      </c>
      <c r="C247" s="57" t="str">
        <f>Tableau33[[#This Row],[Colonne2]]</f>
        <v>Rouleaux papier toilette éco naturel</v>
      </c>
      <c r="D247" s="16">
        <f>Tableau33[[#This Row],[Colonne3]]</f>
        <v>12</v>
      </c>
      <c r="E247" s="16" t="str">
        <f>Tableau33[[#This Row],[Colonne4]]</f>
        <v>Roul.</v>
      </c>
      <c r="F247" s="16">
        <f>Tableau33[[#This Row],[Colonne5]]</f>
        <v>8</v>
      </c>
      <c r="G247" s="37"/>
      <c r="H247" s="17">
        <f>Tableau33[[#This Row],[Colonne7]]</f>
        <v>2.17</v>
      </c>
      <c r="I247" s="16">
        <f>Tableau33[[#This Row],[Colonne8]]</f>
        <v>20</v>
      </c>
      <c r="J247" s="17">
        <f>Tableau33[[#This Row],[Colonne9]]</f>
        <v>2.6</v>
      </c>
      <c r="K247" s="30">
        <f>G247*J247</f>
        <v>0</v>
      </c>
    </row>
    <row r="248" spans="1:11" x14ac:dyDescent="0.2">
      <c r="A248" s="3"/>
      <c r="B248" s="9">
        <f>Tableau33[[#This Row],[Colonne1]]</f>
        <v>28483</v>
      </c>
      <c r="C248" s="57" t="str">
        <f>Tableau33[[#This Row],[Colonne2]]</f>
        <v>rouleaux papier essuie-tout</v>
      </c>
      <c r="D248" s="16">
        <f>Tableau33[[#This Row],[Colonne3]]</f>
        <v>2</v>
      </c>
      <c r="E248" s="16" t="str">
        <f>Tableau33[[#This Row],[Colonne4]]</f>
        <v>Roul.</v>
      </c>
      <c r="F248" s="16">
        <f>Tableau33[[#This Row],[Colonne5]]</f>
        <v>12</v>
      </c>
      <c r="G248" s="37"/>
      <c r="H248" s="17">
        <f>Tableau33[[#This Row],[Colonne7]]</f>
        <v>0.72</v>
      </c>
      <c r="I248" s="16">
        <f>Tableau33[[#This Row],[Colonne8]]</f>
        <v>20</v>
      </c>
      <c r="J248" s="17">
        <f>Tableau33[[#This Row],[Colonne9]]</f>
        <v>0.86</v>
      </c>
      <c r="K248" s="30">
        <f>G248*J248</f>
        <v>0</v>
      </c>
    </row>
    <row r="249" spans="1:11" x14ac:dyDescent="0.2">
      <c r="A249" s="3"/>
      <c r="B249" s="4"/>
      <c r="C249" s="56"/>
      <c r="D249" s="25">
        <f>Tableau33[[#This Row],[Colonne3]]</f>
        <v>0</v>
      </c>
      <c r="G249" s="39"/>
      <c r="H249" s="26"/>
      <c r="J249" s="27" t="s">
        <v>13</v>
      </c>
      <c r="K249" s="26">
        <f>SUM(K247:K248)</f>
        <v>0</v>
      </c>
    </row>
    <row r="250" spans="1:11" x14ac:dyDescent="0.2">
      <c r="A250" s="3"/>
      <c r="B250" s="23" t="s">
        <v>226</v>
      </c>
      <c r="C250" s="56"/>
      <c r="D250" s="25">
        <f>Tableau33[[#This Row],[Colonne3]]</f>
        <v>0</v>
      </c>
      <c r="G250" s="39"/>
      <c r="H250" s="26"/>
      <c r="J250" s="26"/>
      <c r="K250" s="26"/>
    </row>
    <row r="251" spans="1:11" x14ac:dyDescent="0.2">
      <c r="A251" s="3"/>
      <c r="B251" s="9">
        <f>Tableau33[[#This Row],[Colonne1]]</f>
        <v>33254</v>
      </c>
      <c r="C251" s="57" t="str">
        <f>Tableau33[[#This Row],[Colonne2]]</f>
        <v>Lessive liquide délicate</v>
      </c>
      <c r="D251" s="16">
        <f>Tableau33[[#This Row],[Colonne3]]</f>
        <v>5</v>
      </c>
      <c r="E251" s="16" t="str">
        <f>Tableau33[[#This Row],[Colonne4]]</f>
        <v>l</v>
      </c>
      <c r="F251" s="16">
        <f>Tableau33[[#This Row],[Colonne5]]</f>
        <v>4</v>
      </c>
      <c r="G251" s="37"/>
      <c r="H251" s="17">
        <f>Tableau33[[#This Row],[Colonne7]]</f>
        <v>14.86</v>
      </c>
      <c r="I251" s="16">
        <f>Tableau33[[#This Row],[Colonne8]]</f>
        <v>20</v>
      </c>
      <c r="J251" s="17">
        <f>Tableau33[[#This Row],[Colonne9]]</f>
        <v>17.829999999999998</v>
      </c>
      <c r="K251" s="30">
        <f t="shared" ref="K251:K263" si="13">G251*J251</f>
        <v>0</v>
      </c>
    </row>
    <row r="252" spans="1:11" x14ac:dyDescent="0.2">
      <c r="A252" s="3"/>
      <c r="B252" s="9">
        <f>Tableau33[[#This Row],[Colonne1]]</f>
        <v>31272</v>
      </c>
      <c r="C252" s="57" t="str">
        <f>Tableau33[[#This Row],[Colonne2]]</f>
        <v>Lessive poudre universelle</v>
      </c>
      <c r="D252" s="16">
        <f>Tableau33[[#This Row],[Colonne3]]</f>
        <v>3</v>
      </c>
      <c r="E252" s="16" t="str">
        <f>Tableau33[[#This Row],[Colonne4]]</f>
        <v>kg</v>
      </c>
      <c r="F252" s="16">
        <f>Tableau33[[#This Row],[Colonne5]]</f>
        <v>3</v>
      </c>
      <c r="G252" s="37"/>
      <c r="H252" s="17">
        <f>Tableau33[[#This Row],[Colonne7]]</f>
        <v>15.78</v>
      </c>
      <c r="I252" s="16">
        <f>Tableau33[[#This Row],[Colonne8]]</f>
        <v>20</v>
      </c>
      <c r="J252" s="17">
        <f>Tableau33[[#This Row],[Colonne9]]</f>
        <v>18.940000000000001</v>
      </c>
      <c r="K252" s="30">
        <f t="shared" si="13"/>
        <v>0</v>
      </c>
    </row>
    <row r="253" spans="1:11" x14ac:dyDescent="0.2">
      <c r="A253" s="3"/>
      <c r="B253" s="9">
        <f>Tableau33[[#This Row],[Colonne1]]</f>
        <v>33256</v>
      </c>
      <c r="C253" s="57" t="str">
        <f>Tableau33[[#This Row],[Colonne2]]</f>
        <v>Lessive liquide</v>
      </c>
      <c r="D253" s="16">
        <f>Tableau33[[#This Row],[Colonne3]]</f>
        <v>5</v>
      </c>
      <c r="E253" s="16" t="str">
        <f>Tableau33[[#This Row],[Colonne4]]</f>
        <v>l</v>
      </c>
      <c r="F253" s="16">
        <f>Tableau33[[#This Row],[Colonne5]]</f>
        <v>4</v>
      </c>
      <c r="G253" s="37"/>
      <c r="H253" s="17">
        <f>Tableau33[[#This Row],[Colonne7]]</f>
        <v>15.89</v>
      </c>
      <c r="I253" s="16">
        <f>Tableau33[[#This Row],[Colonne8]]</f>
        <v>20</v>
      </c>
      <c r="J253" s="17">
        <f>Tableau33[[#This Row],[Colonne9]]</f>
        <v>19.07</v>
      </c>
      <c r="K253" s="30">
        <f t="shared" si="13"/>
        <v>0</v>
      </c>
    </row>
    <row r="254" spans="1:11" x14ac:dyDescent="0.2">
      <c r="A254" s="3"/>
      <c r="B254" s="9">
        <f>Tableau33[[#This Row],[Colonne1]]</f>
        <v>20078</v>
      </c>
      <c r="C254" s="57" t="str">
        <f>Tableau33[[#This Row],[Colonne2]]</f>
        <v>Lessive poudre comp'active</v>
      </c>
      <c r="D254" s="16">
        <f>Tableau33[[#This Row],[Colonne3]]</f>
        <v>4</v>
      </c>
      <c r="E254" s="16" t="str">
        <f>Tableau33[[#This Row],[Colonne4]]</f>
        <v>kg</v>
      </c>
      <c r="F254" s="16">
        <f>Tableau33[[#This Row],[Colonne5]]</f>
        <v>4</v>
      </c>
      <c r="G254" s="37"/>
      <c r="H254" s="17">
        <f>Tableau33[[#This Row],[Colonne7]]</f>
        <v>15.97</v>
      </c>
      <c r="I254" s="16">
        <f>Tableau33[[#This Row],[Colonne8]]</f>
        <v>20</v>
      </c>
      <c r="J254" s="17">
        <f>Tableau33[[#This Row],[Colonne9]]</f>
        <v>19.16</v>
      </c>
      <c r="K254" s="30">
        <f t="shared" si="13"/>
        <v>0</v>
      </c>
    </row>
    <row r="255" spans="1:11" x14ac:dyDescent="0.2">
      <c r="A255" s="3"/>
      <c r="B255" s="9">
        <f>Tableau33[[#This Row],[Colonne1]]</f>
        <v>34501</v>
      </c>
      <c r="C255" s="57" t="str">
        <f>Tableau33[[#This Row],[Colonne2]]</f>
        <v>Blanchissant oxygéné</v>
      </c>
      <c r="D255" s="16">
        <f>Tableau33[[#This Row],[Colonne3]]</f>
        <v>400</v>
      </c>
      <c r="E255" s="16" t="str">
        <f>Tableau33[[#This Row],[Colonne4]]</f>
        <v>g</v>
      </c>
      <c r="F255" s="16">
        <f>Tableau33[[#This Row],[Colonne5]]</f>
        <v>6</v>
      </c>
      <c r="G255" s="37"/>
      <c r="H255" s="17">
        <f>Tableau33[[#This Row],[Colonne7]]</f>
        <v>2.19</v>
      </c>
      <c r="I255" s="16">
        <f>Tableau33[[#This Row],[Colonne8]]</f>
        <v>20</v>
      </c>
      <c r="J255" s="17">
        <f>Tableau33[[#This Row],[Colonne9]]</f>
        <v>2.63</v>
      </c>
      <c r="K255" s="30">
        <f t="shared" si="13"/>
        <v>0</v>
      </c>
    </row>
    <row r="256" spans="1:11" x14ac:dyDescent="0.2">
      <c r="A256" s="3"/>
      <c r="B256" s="9">
        <f>Tableau33[[#This Row],[Colonne1]]</f>
        <v>33243</v>
      </c>
      <c r="C256" s="57" t="str">
        <f>Tableau33[[#This Row],[Colonne2]]</f>
        <v>Liquide vaisselle citron</v>
      </c>
      <c r="D256" s="16">
        <f>Tableau33[[#This Row],[Colonne3]]</f>
        <v>5</v>
      </c>
      <c r="E256" s="16" t="str">
        <f>Tableau33[[#This Row],[Colonne4]]</f>
        <v>l</v>
      </c>
      <c r="F256" s="16">
        <f>Tableau33[[#This Row],[Colonne5]]</f>
        <v>4</v>
      </c>
      <c r="G256" s="37"/>
      <c r="H256" s="17">
        <f>Tableau33[[#This Row],[Colonne7]]</f>
        <v>10.72</v>
      </c>
      <c r="I256" s="16">
        <f>Tableau33[[#This Row],[Colonne8]]</f>
        <v>20</v>
      </c>
      <c r="J256" s="17">
        <f>Tableau33[[#This Row],[Colonne9]]</f>
        <v>12.86</v>
      </c>
      <c r="K256" s="30">
        <f t="shared" si="13"/>
        <v>0</v>
      </c>
    </row>
    <row r="257" spans="1:11" x14ac:dyDescent="0.2">
      <c r="A257" s="3"/>
      <c r="B257" s="9">
        <f>Tableau33[[#This Row],[Colonne1]]</f>
        <v>33209</v>
      </c>
      <c r="C257" s="57" t="str">
        <f>Tableau33[[#This Row],[Colonne2]]</f>
        <v>Liquide vaisselle citron- aloé véra recharge</v>
      </c>
      <c r="D257" s="16">
        <f>Tableau33[[#This Row],[Colonne3]]</f>
        <v>15</v>
      </c>
      <c r="E257" s="16" t="str">
        <f>Tableau33[[#This Row],[Colonne4]]</f>
        <v>l</v>
      </c>
      <c r="F257" s="16">
        <f>Tableau33[[#This Row],[Colonne5]]</f>
        <v>1</v>
      </c>
      <c r="G257" s="37"/>
      <c r="H257" s="17">
        <f>Tableau33[[#This Row],[Colonne7]]</f>
        <v>29.85</v>
      </c>
      <c r="I257" s="16">
        <f>Tableau33[[#This Row],[Colonne8]]</f>
        <v>20</v>
      </c>
      <c r="J257" s="17">
        <f>Tableau33[[#This Row],[Colonne9]]</f>
        <v>35.82</v>
      </c>
      <c r="K257" s="30">
        <f t="shared" si="13"/>
        <v>0</v>
      </c>
    </row>
    <row r="258" spans="1:11" x14ac:dyDescent="0.2">
      <c r="A258" s="3"/>
      <c r="B258" s="9">
        <f>Tableau33[[#This Row],[Colonne1]]</f>
        <v>31521</v>
      </c>
      <c r="C258" s="57" t="str">
        <f>Tableau33[[#This Row],[Colonne2]]</f>
        <v>Robinet pour liquide vaisselle 15L</v>
      </c>
      <c r="D258" s="16">
        <f>Tableau33[[#This Row],[Colonne3]]</f>
        <v>1</v>
      </c>
      <c r="E258" s="16" t="str">
        <f>Tableau33[[#This Row],[Colonne4]]</f>
        <v>pièce</v>
      </c>
      <c r="F258" s="16">
        <f>Tableau33[[#This Row],[Colonne5]]</f>
        <v>1</v>
      </c>
      <c r="G258" s="37"/>
      <c r="H258" s="17">
        <f>Tableau33[[#This Row],[Colonne7]]</f>
        <v>0</v>
      </c>
      <c r="I258" s="16">
        <f>Tableau33[[#This Row],[Colonne8]]</f>
        <v>20</v>
      </c>
      <c r="J258" s="17">
        <f>Tableau33[[#This Row],[Colonne9]]</f>
        <v>0</v>
      </c>
      <c r="K258" s="30">
        <f t="shared" si="13"/>
        <v>0</v>
      </c>
    </row>
    <row r="259" spans="1:11" x14ac:dyDescent="0.2">
      <c r="A259" s="3"/>
      <c r="B259" s="9">
        <f>Tableau33[[#This Row],[Colonne1]]</f>
        <v>32313</v>
      </c>
      <c r="C259" s="57" t="str">
        <f>Tableau33[[#This Row],[Colonne2]]</f>
        <v>Sacs poubelles 30 L ( liens coulissants)</v>
      </c>
      <c r="D259" s="16">
        <f>Tableau33[[#This Row],[Colonne3]]</f>
        <v>15</v>
      </c>
      <c r="E259" s="16" t="str">
        <f>Tableau33[[#This Row],[Colonne4]]</f>
        <v>sacs</v>
      </c>
      <c r="F259" s="16">
        <f>Tableau33[[#This Row],[Colonne5]]</f>
        <v>16</v>
      </c>
      <c r="G259" s="37"/>
      <c r="H259" s="17">
        <f>Tableau33[[#This Row],[Colonne7]]</f>
        <v>4.1900000000000004</v>
      </c>
      <c r="I259" s="16">
        <f>Tableau33[[#This Row],[Colonne8]]</f>
        <v>20</v>
      </c>
      <c r="J259" s="17">
        <f>Tableau33[[#This Row],[Colonne9]]</f>
        <v>5.03</v>
      </c>
      <c r="K259" s="30">
        <f t="shared" si="13"/>
        <v>0</v>
      </c>
    </row>
    <row r="260" spans="1:11" x14ac:dyDescent="0.2">
      <c r="A260" s="3"/>
      <c r="B260" s="9">
        <f>Tableau33[[#This Row],[Colonne1]]</f>
        <v>27422</v>
      </c>
      <c r="C260" s="57" t="str">
        <f>Tableau33[[#This Row],[Colonne2]]</f>
        <v>Bicarbonate de soude (code mini)</v>
      </c>
      <c r="D260" s="16">
        <f>Tableau33[[#This Row],[Colonne3]]</f>
        <v>1</v>
      </c>
      <c r="E260" s="16" t="str">
        <f>Tableau33[[#This Row],[Colonne4]]</f>
        <v>kg</v>
      </c>
      <c r="F260" s="16">
        <f>Tableau33[[#This Row],[Colonne5]]</f>
        <v>3</v>
      </c>
      <c r="G260" s="37"/>
      <c r="H260" s="17">
        <f>Tableau33[[#This Row],[Colonne7]]</f>
        <v>6.27</v>
      </c>
      <c r="I260" s="16">
        <f>Tableau33[[#This Row],[Colonne8]]</f>
        <v>20</v>
      </c>
      <c r="J260" s="17">
        <f>Tableau33[[#This Row],[Colonne9]]</f>
        <v>7.52</v>
      </c>
      <c r="K260" s="30">
        <f t="shared" si="13"/>
        <v>0</v>
      </c>
    </row>
    <row r="261" spans="1:11" x14ac:dyDescent="0.2">
      <c r="A261" s="3"/>
      <c r="B261" s="9">
        <f>Tableau33[[#This Row],[Colonne1]]</f>
        <v>27422</v>
      </c>
      <c r="C261" s="57" t="str">
        <f>Tableau33[[#This Row],[Colonne2]]</f>
        <v>Bicarbonate de soude</v>
      </c>
      <c r="D261" s="16">
        <f>Tableau33[[#This Row],[Colonne3]]</f>
        <v>1</v>
      </c>
      <c r="E261" s="16" t="str">
        <f>Tableau33[[#This Row],[Colonne4]]</f>
        <v>kg</v>
      </c>
      <c r="F261" s="16">
        <f>Tableau33[[#This Row],[Colonne5]]</f>
        <v>24</v>
      </c>
      <c r="G261" s="37"/>
      <c r="H261" s="17">
        <f>Tableau33[[#This Row],[Colonne7]]</f>
        <v>5.7</v>
      </c>
      <c r="I261" s="16">
        <f>Tableau33[[#This Row],[Colonne8]]</f>
        <v>20</v>
      </c>
      <c r="J261" s="17">
        <f>Tableau33[[#This Row],[Colonne9]]</f>
        <v>6.84</v>
      </c>
      <c r="K261" s="30">
        <f t="shared" si="13"/>
        <v>0</v>
      </c>
    </row>
    <row r="262" spans="1:11" x14ac:dyDescent="0.2">
      <c r="A262" s="3"/>
      <c r="B262" s="9">
        <f>Tableau33[[#This Row],[Colonne1]]</f>
        <v>31245</v>
      </c>
      <c r="C262" s="57" t="str">
        <f>Tableau33[[#This Row],[Colonne2]]</f>
        <v>Vinaigre d'alcool blanc</v>
      </c>
      <c r="D262" s="16">
        <f>Tableau33[[#This Row],[Colonne3]]</f>
        <v>1</v>
      </c>
      <c r="E262" s="16" t="str">
        <f>Tableau33[[#This Row],[Colonne4]]</f>
        <v>l</v>
      </c>
      <c r="F262" s="16">
        <f>Tableau33[[#This Row],[Colonne5]]</f>
        <v>12</v>
      </c>
      <c r="G262" s="37"/>
      <c r="H262" s="17">
        <f>Tableau33[[#This Row],[Colonne7]]</f>
        <v>1.27</v>
      </c>
      <c r="I262" s="16">
        <f>Tableau33[[#This Row],[Colonne8]]</f>
        <v>20</v>
      </c>
      <c r="J262" s="17">
        <f>Tableau33[[#This Row],[Colonne9]]</f>
        <v>1.52</v>
      </c>
      <c r="K262" s="30">
        <f t="shared" si="13"/>
        <v>0</v>
      </c>
    </row>
    <row r="263" spans="1:11" x14ac:dyDescent="0.2">
      <c r="A263" s="3"/>
      <c r="B263" s="9">
        <f>Tableau33[[#This Row],[Colonne1]]</f>
        <v>33247</v>
      </c>
      <c r="C263" s="57" t="str">
        <f>Tableau33[[#This Row],[Colonne2]]</f>
        <v>Tablettes lave vaisselle (70 unités)</v>
      </c>
      <c r="D263" s="16">
        <f>Tableau33[[#This Row],[Colonne3]]</f>
        <v>1.4</v>
      </c>
      <c r="E263" s="16" t="str">
        <f>Tableau33[[#This Row],[Colonne4]]</f>
        <v>kg</v>
      </c>
      <c r="F263" s="16">
        <f>Tableau33[[#This Row],[Colonne5]]</f>
        <v>5</v>
      </c>
      <c r="G263" s="37"/>
      <c r="H263" s="17">
        <f>Tableau33[[#This Row],[Colonne7]]</f>
        <v>9.4499999999999993</v>
      </c>
      <c r="I263" s="16">
        <f>Tableau33[[#This Row],[Colonne8]]</f>
        <v>20</v>
      </c>
      <c r="J263" s="17">
        <f>Tableau33[[#This Row],[Colonne9]]</f>
        <v>11.34</v>
      </c>
      <c r="K263" s="30">
        <f t="shared" si="13"/>
        <v>0</v>
      </c>
    </row>
    <row r="264" spans="1:11" x14ac:dyDescent="0.2">
      <c r="A264" s="3"/>
      <c r="B264" s="4"/>
      <c r="C264" s="56"/>
      <c r="D264" s="25">
        <f>Tableau33[[#This Row],[Colonne3]]</f>
        <v>0</v>
      </c>
      <c r="G264" s="39"/>
      <c r="H264" s="26"/>
      <c r="J264" s="27" t="s">
        <v>13</v>
      </c>
      <c r="K264" s="26">
        <f>SUM(K251:K263)</f>
        <v>0</v>
      </c>
    </row>
    <row r="265" spans="1:11" x14ac:dyDescent="0.2">
      <c r="A265" s="3"/>
      <c r="B265" s="23" t="s">
        <v>243</v>
      </c>
      <c r="C265" s="56"/>
      <c r="D265" s="25">
        <f>Tableau33[[#This Row],[Colonne3]]</f>
        <v>0</v>
      </c>
      <c r="G265" s="39"/>
      <c r="H265" s="26"/>
      <c r="J265" s="26"/>
      <c r="K265" s="26"/>
    </row>
    <row r="266" spans="1:11" x14ac:dyDescent="0.2">
      <c r="A266" s="3"/>
      <c r="B266" s="9">
        <f>Tableau33[[#This Row],[Colonne1]]</f>
        <v>1</v>
      </c>
      <c r="C266" s="57" t="str">
        <f>Tableau33[[#This Row],[Colonne2]]</f>
        <v>Campanelle</v>
      </c>
      <c r="D266" s="16">
        <f>Tableau33[[#This Row],[Colonne3]]</f>
        <v>5</v>
      </c>
      <c r="E266" s="16" t="str">
        <f>Tableau33[[#This Row],[Colonne4]]</f>
        <v>kg</v>
      </c>
      <c r="F266" s="16">
        <f>Tableau33[[#This Row],[Colonne5]]</f>
        <v>1</v>
      </c>
      <c r="G266" s="37"/>
      <c r="H266" s="17">
        <f>Tableau33[[#This Row],[Colonne7]]</f>
        <v>0</v>
      </c>
      <c r="I266" s="16">
        <f>Tableau33[[#This Row],[Colonne8]]</f>
        <v>0</v>
      </c>
      <c r="J266" s="17">
        <f>Tableau33[[#This Row],[Colonne9]]</f>
        <v>24</v>
      </c>
      <c r="K266" s="30">
        <f>G266*J266</f>
        <v>0</v>
      </c>
    </row>
    <row r="267" spans="1:11" x14ac:dyDescent="0.2">
      <c r="A267" s="3"/>
      <c r="B267" s="9">
        <f>Tableau33[[#This Row],[Colonne1]]</f>
        <v>2</v>
      </c>
      <c r="C267" s="57" t="str">
        <f>Tableau33[[#This Row],[Colonne2]]</f>
        <v>Penne rigate</v>
      </c>
      <c r="D267" s="16">
        <f>Tableau33[[#This Row],[Colonne3]]</f>
        <v>5</v>
      </c>
      <c r="E267" s="16" t="str">
        <f>Tableau33[[#This Row],[Colonne4]]</f>
        <v>kg</v>
      </c>
      <c r="F267" s="16">
        <f>Tableau33[[#This Row],[Colonne5]]</f>
        <v>1</v>
      </c>
      <c r="G267" s="37"/>
      <c r="H267" s="17">
        <f>Tableau33[[#This Row],[Colonne7]]</f>
        <v>0</v>
      </c>
      <c r="I267" s="16">
        <f>Tableau33[[#This Row],[Colonne8]]</f>
        <v>0</v>
      </c>
      <c r="J267" s="17">
        <f>Tableau33[[#This Row],[Colonne9]]</f>
        <v>24</v>
      </c>
      <c r="K267" s="30">
        <f>G267*J267</f>
        <v>0</v>
      </c>
    </row>
    <row r="268" spans="1:11" x14ac:dyDescent="0.2">
      <c r="A268" s="3"/>
      <c r="B268" s="9">
        <f>Tableau33[[#This Row],[Colonne1]]</f>
        <v>3</v>
      </c>
      <c r="C268" s="57" t="str">
        <f>Tableau33[[#This Row],[Colonne2]]</f>
        <v>Tortillon</v>
      </c>
      <c r="D268" s="16">
        <f>Tableau33[[#This Row],[Colonne3]]</f>
        <v>5</v>
      </c>
      <c r="E268" s="16" t="str">
        <f>Tableau33[[#This Row],[Colonne4]]</f>
        <v>kg</v>
      </c>
      <c r="F268" s="16">
        <f>Tableau33[[#This Row],[Colonne5]]</f>
        <v>1</v>
      </c>
      <c r="G268" s="37"/>
      <c r="H268" s="17">
        <f>Tableau33[[#This Row],[Colonne7]]</f>
        <v>0</v>
      </c>
      <c r="I268" s="16">
        <f>Tableau33[[#This Row],[Colonne8]]</f>
        <v>0</v>
      </c>
      <c r="J268" s="17">
        <f>Tableau33[[#This Row],[Colonne9]]</f>
        <v>24</v>
      </c>
      <c r="K268" s="30">
        <f>G268*J268</f>
        <v>0</v>
      </c>
    </row>
    <row r="269" spans="1:11" x14ac:dyDescent="0.2">
      <c r="A269" s="3"/>
      <c r="B269" s="9">
        <f>Tableau33[[#This Row],[Colonne1]]</f>
        <v>4</v>
      </c>
      <c r="C269" s="57" t="str">
        <f>Tableau33[[#This Row],[Colonne2]]</f>
        <v>Torchiette</v>
      </c>
      <c r="D269" s="16">
        <f>Tableau33[[#This Row],[Colonne3]]</f>
        <v>5</v>
      </c>
      <c r="E269" s="16" t="str">
        <f>Tableau33[[#This Row],[Colonne4]]</f>
        <v>kg</v>
      </c>
      <c r="F269" s="16">
        <f>Tableau33[[#This Row],[Colonne5]]</f>
        <v>1</v>
      </c>
      <c r="G269" s="37"/>
      <c r="H269" s="17">
        <f>Tableau33[[#This Row],[Colonne7]]</f>
        <v>0</v>
      </c>
      <c r="I269" s="16">
        <f>Tableau33[[#This Row],[Colonne8]]</f>
        <v>0</v>
      </c>
      <c r="J269" s="17">
        <f>Tableau33[[#This Row],[Colonne9]]</f>
        <v>24</v>
      </c>
      <c r="K269" s="30">
        <f>G269*J269</f>
        <v>0</v>
      </c>
    </row>
    <row r="270" spans="1:11" x14ac:dyDescent="0.2">
      <c r="A270" s="3"/>
      <c r="B270" s="9">
        <f>Tableau33[[#This Row],[Colonne1]]</f>
        <v>5</v>
      </c>
      <c r="C270" s="57" t="str">
        <f>Tableau33[[#This Row],[Colonne2]]</f>
        <v>Torchiette la printanière</v>
      </c>
      <c r="D270" s="16">
        <f>Tableau33[[#This Row],[Colonne3]]</f>
        <v>5</v>
      </c>
      <c r="E270" s="16" t="str">
        <f>Tableau33[[#This Row],[Colonne4]]</f>
        <v>kg</v>
      </c>
      <c r="F270" s="16">
        <f>Tableau33[[#This Row],[Colonne5]]</f>
        <v>1</v>
      </c>
      <c r="G270" s="37"/>
      <c r="H270" s="17">
        <f>Tableau33[[#This Row],[Colonne7]]</f>
        <v>0</v>
      </c>
      <c r="I270" s="16">
        <f>Tableau33[[#This Row],[Colonne8]]</f>
        <v>0</v>
      </c>
      <c r="J270" s="17">
        <f>Tableau33[[#This Row],[Colonne9]]</f>
        <v>24</v>
      </c>
      <c r="K270" s="30">
        <f>G270*J270</f>
        <v>0</v>
      </c>
    </row>
    <row r="271" spans="1:11" x14ac:dyDescent="0.2">
      <c r="A271" s="3"/>
      <c r="B271" s="23"/>
      <c r="C271" s="56"/>
      <c r="D271" s="25">
        <f>Tableau33[[#This Row],[Colonne3]]</f>
        <v>0</v>
      </c>
      <c r="G271" s="39"/>
      <c r="H271" s="26"/>
      <c r="J271" s="27" t="s">
        <v>13</v>
      </c>
      <c r="K271" s="26">
        <f>SUM(K266:K270)</f>
        <v>0</v>
      </c>
    </row>
    <row r="272" spans="1:11" x14ac:dyDescent="0.2">
      <c r="A272" s="3"/>
      <c r="B272" s="23" t="s">
        <v>249</v>
      </c>
      <c r="C272" s="56"/>
      <c r="D272" s="25">
        <f>Tableau33[[#This Row],[Colonne3]]</f>
        <v>0</v>
      </c>
      <c r="G272" s="39"/>
      <c r="H272" s="26"/>
      <c r="J272" s="26"/>
      <c r="K272" s="26"/>
    </row>
    <row r="273" spans="1:11" x14ac:dyDescent="0.2">
      <c r="A273" s="3"/>
      <c r="B273" s="9">
        <f>Tableau33[[#This Row],[Colonne1]]</f>
        <v>6</v>
      </c>
      <c r="C273" s="57" t="str">
        <f>Tableau33[[#This Row],[Colonne2]]</f>
        <v>Torchiette printanière tomate/basilic</v>
      </c>
      <c r="D273" s="16">
        <f>Tableau33[[#This Row],[Colonne3]]</f>
        <v>5</v>
      </c>
      <c r="E273" s="16" t="str">
        <f>Tableau33[[#This Row],[Colonne4]]</f>
        <v>kg</v>
      </c>
      <c r="F273" s="16">
        <f>Tableau33[[#This Row],[Colonne5]]</f>
        <v>1</v>
      </c>
      <c r="G273" s="37"/>
      <c r="H273" s="17">
        <f>Tableau33[[#This Row],[Colonne7]]</f>
        <v>0</v>
      </c>
      <c r="I273" s="16">
        <f>Tableau33[[#This Row],[Colonne8]]</f>
        <v>0</v>
      </c>
      <c r="J273" s="17">
        <f>Tableau33[[#This Row],[Colonne9]]</f>
        <v>34</v>
      </c>
      <c r="K273" s="30">
        <f t="shared" ref="K273:K278" si="14">G273*J273</f>
        <v>0</v>
      </c>
    </row>
    <row r="274" spans="1:11" x14ac:dyDescent="0.2">
      <c r="A274" s="3"/>
      <c r="B274" s="9">
        <f>Tableau33[[#This Row],[Colonne1]]</f>
        <v>7</v>
      </c>
      <c r="C274" s="57" t="str">
        <f>Tableau33[[#This Row],[Colonne2]]</f>
        <v>Campanelle ail des ours</v>
      </c>
      <c r="D274" s="16">
        <f>Tableau33[[#This Row],[Colonne3]]</f>
        <v>5</v>
      </c>
      <c r="E274" s="16" t="str">
        <f>Tableau33[[#This Row],[Colonne4]]</f>
        <v>kg</v>
      </c>
      <c r="F274" s="16">
        <f>Tableau33[[#This Row],[Colonne5]]</f>
        <v>1</v>
      </c>
      <c r="G274" s="37"/>
      <c r="H274" s="17">
        <f>Tableau33[[#This Row],[Colonne7]]</f>
        <v>0</v>
      </c>
      <c r="I274" s="16">
        <f>Tableau33[[#This Row],[Colonne8]]</f>
        <v>0</v>
      </c>
      <c r="J274" s="17">
        <f>Tableau33[[#This Row],[Colonne9]]</f>
        <v>34</v>
      </c>
      <c r="K274" s="30">
        <f t="shared" si="14"/>
        <v>0</v>
      </c>
    </row>
    <row r="275" spans="1:11" x14ac:dyDescent="0.2">
      <c r="A275" s="3"/>
      <c r="B275" s="9">
        <f>Tableau33[[#This Row],[Colonne1]]</f>
        <v>8</v>
      </c>
      <c r="C275" s="57" t="str">
        <f>Tableau33[[#This Row],[Colonne2]]</f>
        <v>Tortillon aux lentilles blondes</v>
      </c>
      <c r="D275" s="16">
        <f>Tableau33[[#This Row],[Colonne3]]</f>
        <v>5</v>
      </c>
      <c r="E275" s="16" t="str">
        <f>Tableau33[[#This Row],[Colonne4]]</f>
        <v>kg</v>
      </c>
      <c r="F275" s="16">
        <f>Tableau33[[#This Row],[Colonne5]]</f>
        <v>1</v>
      </c>
      <c r="G275" s="37"/>
      <c r="H275" s="17">
        <f>Tableau33[[#This Row],[Colonne7]]</f>
        <v>0</v>
      </c>
      <c r="I275" s="16">
        <f>Tableau33[[#This Row],[Colonne8]]</f>
        <v>0</v>
      </c>
      <c r="J275" s="17">
        <f>Tableau33[[#This Row],[Colonne9]]</f>
        <v>30</v>
      </c>
      <c r="K275" s="30">
        <f t="shared" si="14"/>
        <v>0</v>
      </c>
    </row>
    <row r="276" spans="1:11" x14ac:dyDescent="0.2">
      <c r="A276" s="3"/>
      <c r="B276" s="9">
        <f>Tableau33[[#This Row],[Colonne1]]</f>
        <v>9</v>
      </c>
      <c r="C276" s="57" t="str">
        <f>Tableau33[[#This Row],[Colonne2]]</f>
        <v>Pâtes à potages</v>
      </c>
      <c r="D276" s="16">
        <f>Tableau33[[#This Row],[Colonne3]]</f>
        <v>5</v>
      </c>
      <c r="E276" s="16" t="str">
        <f>Tableau33[[#This Row],[Colonne4]]</f>
        <v>kg</v>
      </c>
      <c r="F276" s="16">
        <f>Tableau33[[#This Row],[Colonne5]]</f>
        <v>1</v>
      </c>
      <c r="G276" s="37"/>
      <c r="H276" s="17">
        <f>Tableau33[[#This Row],[Colonne7]]</f>
        <v>0</v>
      </c>
      <c r="I276" s="16">
        <f>Tableau33[[#This Row],[Colonne8]]</f>
        <v>0</v>
      </c>
      <c r="J276" s="17">
        <f>Tableau33[[#This Row],[Colonne9]]</f>
        <v>24</v>
      </c>
      <c r="K276" s="30">
        <f t="shared" si="14"/>
        <v>0</v>
      </c>
    </row>
    <row r="277" spans="1:11" x14ac:dyDescent="0.2">
      <c r="A277" s="3"/>
      <c r="B277" s="9">
        <f>Tableau33[[#This Row],[Colonne1]]</f>
        <v>10</v>
      </c>
      <c r="C277" s="57" t="str">
        <f>Tableau33[[#This Row],[Colonne2]]</f>
        <v>Tortillon petit épeautre</v>
      </c>
      <c r="D277" s="16">
        <f>Tableau33[[#This Row],[Colonne3]]</f>
        <v>5</v>
      </c>
      <c r="E277" s="16" t="str">
        <f>Tableau33[[#This Row],[Colonne4]]</f>
        <v>kg</v>
      </c>
      <c r="F277" s="16">
        <f>Tableau33[[#This Row],[Colonne5]]</f>
        <v>1</v>
      </c>
      <c r="G277" s="37"/>
      <c r="H277" s="17">
        <f>Tableau33[[#This Row],[Colonne7]]</f>
        <v>0</v>
      </c>
      <c r="I277" s="16">
        <f>Tableau33[[#This Row],[Colonne8]]</f>
        <v>0</v>
      </c>
      <c r="J277" s="17">
        <f>Tableau33[[#This Row],[Colonne9]]</f>
        <v>35</v>
      </c>
      <c r="K277" s="30">
        <f t="shared" si="14"/>
        <v>0</v>
      </c>
    </row>
    <row r="278" spans="1:11" x14ac:dyDescent="0.2">
      <c r="A278" s="3"/>
      <c r="B278" s="9">
        <f>Tableau33[[#This Row],[Colonne1]]</f>
        <v>11</v>
      </c>
      <c r="C278" s="57" t="str">
        <f>Tableau33[[#This Row],[Colonne2]]</f>
        <v>Lentille verte</v>
      </c>
      <c r="D278" s="16">
        <f>Tableau33[[#This Row],[Colonne3]]</f>
        <v>5</v>
      </c>
      <c r="E278" s="16" t="str">
        <f>Tableau33[[#This Row],[Colonne4]]</f>
        <v>kg</v>
      </c>
      <c r="F278" s="16">
        <f>Tableau33[[#This Row],[Colonne5]]</f>
        <v>1</v>
      </c>
      <c r="G278" s="37"/>
      <c r="H278" s="17">
        <f>Tableau33[[#This Row],[Colonne7]]</f>
        <v>0</v>
      </c>
      <c r="I278" s="16">
        <f>Tableau33[[#This Row],[Colonne8]]</f>
        <v>0</v>
      </c>
      <c r="J278" s="17">
        <f>Tableau33[[#This Row],[Colonne9]]</f>
        <v>20</v>
      </c>
      <c r="K278" s="30">
        <f t="shared" si="14"/>
        <v>0</v>
      </c>
    </row>
    <row r="279" spans="1:11" x14ac:dyDescent="0.2">
      <c r="A279" s="3"/>
      <c r="B279" s="23"/>
      <c r="C279" s="56"/>
      <c r="D279" s="25">
        <f>Tableau33[[#This Row],[Colonne3]]</f>
        <v>0</v>
      </c>
      <c r="G279" s="39"/>
      <c r="H279" s="26"/>
      <c r="J279" s="27" t="s">
        <v>13</v>
      </c>
      <c r="K279" s="26">
        <f>SUM(K273:K278)</f>
        <v>0</v>
      </c>
    </row>
    <row r="280" spans="1:11" x14ac:dyDescent="0.2">
      <c r="A280" s="3"/>
      <c r="B280" s="23" t="s">
        <v>256</v>
      </c>
      <c r="C280" s="56"/>
      <c r="D280" s="25">
        <f>Tableau33[[#This Row],[Colonne3]]</f>
        <v>0</v>
      </c>
      <c r="G280" s="39"/>
      <c r="H280" s="26"/>
      <c r="J280" s="26"/>
      <c r="K280" s="26"/>
    </row>
    <row r="281" spans="1:11" x14ac:dyDescent="0.2">
      <c r="A281" s="3"/>
      <c r="B281" s="9">
        <f>Tableau33[[#This Row],[Colonne1]]</f>
        <v>12</v>
      </c>
      <c r="C281" s="57" t="str">
        <f>Tableau33[[#This Row],[Colonne2]]</f>
        <v>Farine de blé T 65</v>
      </c>
      <c r="D281" s="16">
        <f>Tableau33[[#This Row],[Colonne3]]</f>
        <v>5</v>
      </c>
      <c r="E281" s="16" t="str">
        <f>Tableau33[[#This Row],[Colonne4]]</f>
        <v>kg</v>
      </c>
      <c r="F281" s="16">
        <f>Tableau33[[#This Row],[Colonne5]]</f>
        <v>1</v>
      </c>
      <c r="G281" s="37"/>
      <c r="H281" s="17">
        <f>Tableau33[[#This Row],[Colonne7]]</f>
        <v>0</v>
      </c>
      <c r="I281" s="16">
        <f>Tableau33[[#This Row],[Colonne8]]</f>
        <v>0</v>
      </c>
      <c r="J281" s="17">
        <f>Tableau33[[#This Row],[Colonne9]]</f>
        <v>9.8000000000000007</v>
      </c>
      <c r="K281" s="30">
        <f>G281*J281</f>
        <v>0</v>
      </c>
    </row>
    <row r="282" spans="1:11" x14ac:dyDescent="0.2">
      <c r="A282" s="3"/>
      <c r="B282" s="9">
        <f>Tableau33[[#This Row],[Colonne1]]</f>
        <v>13</v>
      </c>
      <c r="C282" s="57" t="str">
        <f>Tableau33[[#This Row],[Colonne2]]</f>
        <v>Farine de blé T 80</v>
      </c>
      <c r="D282" s="16">
        <f>Tableau33[[#This Row],[Colonne3]]</f>
        <v>5</v>
      </c>
      <c r="E282" s="16" t="str">
        <f>Tableau33[[#This Row],[Colonne4]]</f>
        <v>kg</v>
      </c>
      <c r="F282" s="16">
        <f>Tableau33[[#This Row],[Colonne5]]</f>
        <v>1</v>
      </c>
      <c r="G282" s="37"/>
      <c r="H282" s="17">
        <f>Tableau33[[#This Row],[Colonne7]]</f>
        <v>0</v>
      </c>
      <c r="I282" s="16">
        <f>Tableau33[[#This Row],[Colonne8]]</f>
        <v>0</v>
      </c>
      <c r="J282" s="17">
        <f>Tableau33[[#This Row],[Colonne9]]</f>
        <v>9.8000000000000007</v>
      </c>
      <c r="K282" s="30">
        <f>G282*J282</f>
        <v>0</v>
      </c>
    </row>
    <row r="283" spans="1:11" x14ac:dyDescent="0.2">
      <c r="A283" s="3"/>
      <c r="B283" s="9">
        <f>Tableau33[[#This Row],[Colonne1]]</f>
        <v>14</v>
      </c>
      <c r="C283" s="57" t="str">
        <f>Tableau33[[#This Row],[Colonne2]]</f>
        <v>Farine de blé T 110</v>
      </c>
      <c r="D283" s="16">
        <f>Tableau33[[#This Row],[Colonne3]]</f>
        <v>5</v>
      </c>
      <c r="E283" s="16" t="str">
        <f>Tableau33[[#This Row],[Colonne4]]</f>
        <v>kg</v>
      </c>
      <c r="F283" s="16">
        <f>Tableau33[[#This Row],[Colonne5]]</f>
        <v>1</v>
      </c>
      <c r="G283" s="37"/>
      <c r="H283" s="17">
        <f>Tableau33[[#This Row],[Colonne7]]</f>
        <v>0</v>
      </c>
      <c r="I283" s="16">
        <f>Tableau33[[#This Row],[Colonne8]]</f>
        <v>0</v>
      </c>
      <c r="J283" s="17">
        <f>Tableau33[[#This Row],[Colonne9]]</f>
        <v>9.8000000000000007</v>
      </c>
      <c r="K283" s="30">
        <f>G283*J283</f>
        <v>0</v>
      </c>
    </row>
    <row r="284" spans="1:11" x14ac:dyDescent="0.2">
      <c r="A284" s="3"/>
      <c r="B284" s="23"/>
      <c r="C284" s="56"/>
      <c r="D284" s="25">
        <f>Tableau33[[#This Row],[Colonne3]]</f>
        <v>0</v>
      </c>
      <c r="G284" s="39"/>
      <c r="H284" s="26"/>
      <c r="J284" s="27" t="s">
        <v>13</v>
      </c>
      <c r="K284" s="26">
        <f>SUM(K281:K283)</f>
        <v>0</v>
      </c>
    </row>
    <row r="285" spans="1:11" x14ac:dyDescent="0.2">
      <c r="A285" s="3"/>
      <c r="B285" s="23" t="s">
        <v>260</v>
      </c>
      <c r="C285" s="56"/>
      <c r="D285" s="25">
        <f>Tableau33[[#This Row],[Colonne3]]</f>
        <v>0</v>
      </c>
      <c r="G285" s="39"/>
      <c r="H285" s="26"/>
      <c r="J285" s="27"/>
      <c r="K285" s="26"/>
    </row>
    <row r="286" spans="1:11" x14ac:dyDescent="0.2">
      <c r="A286" s="3"/>
      <c r="B286" s="9">
        <f>Tableau33[[#This Row],[Colonne1]]</f>
        <v>15</v>
      </c>
      <c r="C286" s="57" t="str">
        <f>Tableau33[[#This Row],[Colonne2]]</f>
        <v>Colombie grain (suave, légèrement acide et léger)</v>
      </c>
      <c r="D286" s="16">
        <f>Tableau33[[#This Row],[Colonne3]]</f>
        <v>1</v>
      </c>
      <c r="E286" s="16" t="str">
        <f>Tableau33[[#This Row],[Colonne4]]</f>
        <v>kg</v>
      </c>
      <c r="F286" s="16">
        <f>Tableau33[[#This Row],[Colonne5]]</f>
        <v>1</v>
      </c>
      <c r="G286" s="37"/>
      <c r="H286" s="17">
        <f>Tableau33[[#This Row],[Colonne7]]</f>
        <v>12</v>
      </c>
      <c r="I286" s="16">
        <f>Tableau33[[#This Row],[Colonne8]]</f>
        <v>5.5</v>
      </c>
      <c r="J286" s="17">
        <f>Tableau33[[#This Row],[Colonne9]]</f>
        <v>12.66</v>
      </c>
      <c r="K286" s="30">
        <f t="shared" ref="K286:K298" si="15">G286*J286</f>
        <v>0</v>
      </c>
    </row>
    <row r="287" spans="1:11" x14ac:dyDescent="0.2">
      <c r="A287" s="3"/>
      <c r="B287" s="9">
        <f>Tableau33[[#This Row],[Colonne1]]</f>
        <v>16</v>
      </c>
      <c r="C287" s="57" t="str">
        <f>Tableau33[[#This Row],[Colonne2]]</f>
        <v>Colombie moulu  (suave, légèrement acide et léger)</v>
      </c>
      <c r="D287" s="16">
        <f>Tableau33[[#This Row],[Colonne3]]</f>
        <v>1</v>
      </c>
      <c r="E287" s="16" t="str">
        <f>Tableau33[[#This Row],[Colonne4]]</f>
        <v>kg</v>
      </c>
      <c r="F287" s="16">
        <f>Tableau33[[#This Row],[Colonne5]]</f>
        <v>1</v>
      </c>
      <c r="G287" s="37"/>
      <c r="H287" s="17">
        <f>Tableau33[[#This Row],[Colonne7]]</f>
        <v>12</v>
      </c>
      <c r="I287" s="16">
        <f>Tableau33[[#This Row],[Colonne8]]</f>
        <v>5.5</v>
      </c>
      <c r="J287" s="17">
        <f>Tableau33[[#This Row],[Colonne9]]</f>
        <v>12.66</v>
      </c>
      <c r="K287" s="30">
        <f t="shared" si="15"/>
        <v>0</v>
      </c>
    </row>
    <row r="288" spans="1:11" x14ac:dyDescent="0.2">
      <c r="A288" s="3"/>
      <c r="B288" s="9">
        <f>Tableau33[[#This Row],[Colonne1]]</f>
        <v>17</v>
      </c>
      <c r="C288" s="57" t="str">
        <f>Tableau33[[#This Row],[Colonne2]]</f>
        <v>Pérou grain (équilibré et suave)</v>
      </c>
      <c r="D288" s="16">
        <f>Tableau33[[#This Row],[Colonne3]]</f>
        <v>1</v>
      </c>
      <c r="E288" s="16" t="str">
        <f>Tableau33[[#This Row],[Colonne4]]</f>
        <v>kg</v>
      </c>
      <c r="F288" s="16">
        <f>Tableau33[[#This Row],[Colonne5]]</f>
        <v>1</v>
      </c>
      <c r="G288" s="37"/>
      <c r="H288" s="17">
        <f>Tableau33[[#This Row],[Colonne7]]</f>
        <v>12</v>
      </c>
      <c r="I288" s="16">
        <f>Tableau33[[#This Row],[Colonne8]]</f>
        <v>5.5</v>
      </c>
      <c r="J288" s="17">
        <f>Tableau33[[#This Row],[Colonne9]]</f>
        <v>12.66</v>
      </c>
      <c r="K288" s="30">
        <f t="shared" si="15"/>
        <v>0</v>
      </c>
    </row>
    <row r="289" spans="1:11" x14ac:dyDescent="0.2">
      <c r="A289" s="3"/>
      <c r="B289" s="9">
        <f>Tableau33[[#This Row],[Colonne1]]</f>
        <v>18</v>
      </c>
      <c r="C289" s="57" t="str">
        <f>Tableau33[[#This Row],[Colonne2]]</f>
        <v>Pérou moulu (équilibré et suave)</v>
      </c>
      <c r="D289" s="16">
        <f>Tableau33[[#This Row],[Colonne3]]</f>
        <v>1</v>
      </c>
      <c r="E289" s="16" t="str">
        <f>Tableau33[[#This Row],[Colonne4]]</f>
        <v>kg</v>
      </c>
      <c r="F289" s="16">
        <f>Tableau33[[#This Row],[Colonne5]]</f>
        <v>1</v>
      </c>
      <c r="G289" s="37"/>
      <c r="H289" s="17">
        <f>Tableau33[[#This Row],[Colonne7]]</f>
        <v>12</v>
      </c>
      <c r="I289" s="16">
        <f>Tableau33[[#This Row],[Colonne8]]</f>
        <v>5.5</v>
      </c>
      <c r="J289" s="17">
        <f>Tableau33[[#This Row],[Colonne9]]</f>
        <v>12.66</v>
      </c>
      <c r="K289" s="30">
        <f t="shared" si="15"/>
        <v>0</v>
      </c>
    </row>
    <row r="290" spans="1:11" x14ac:dyDescent="0.2">
      <c r="A290" s="3"/>
      <c r="B290" s="9">
        <f>Tableau33[[#This Row],[Colonne1]]</f>
        <v>19</v>
      </c>
      <c r="C290" s="57" t="str">
        <f>Tableau33[[#This Row],[Colonne2]]</f>
        <v>Brésil grain (typé et prononcé)</v>
      </c>
      <c r="D290" s="16">
        <f>Tableau33[[#This Row],[Colonne3]]</f>
        <v>1</v>
      </c>
      <c r="E290" s="16" t="str">
        <f>Tableau33[[#This Row],[Colonne4]]</f>
        <v>kg</v>
      </c>
      <c r="F290" s="16">
        <f>Tableau33[[#This Row],[Colonne5]]</f>
        <v>1</v>
      </c>
      <c r="G290" s="37"/>
      <c r="H290" s="17">
        <f>Tableau33[[#This Row],[Colonne7]]</f>
        <v>12</v>
      </c>
      <c r="I290" s="16">
        <f>Tableau33[[#This Row],[Colonne8]]</f>
        <v>5.5</v>
      </c>
      <c r="J290" s="17">
        <f>Tableau33[[#This Row],[Colonne9]]</f>
        <v>12.66</v>
      </c>
      <c r="K290" s="30">
        <f t="shared" si="15"/>
        <v>0</v>
      </c>
    </row>
    <row r="291" spans="1:11" x14ac:dyDescent="0.2">
      <c r="A291" s="3"/>
      <c r="B291" s="9">
        <f>Tableau33[[#This Row],[Colonne1]]</f>
        <v>20</v>
      </c>
      <c r="C291" s="57" t="str">
        <f>Tableau33[[#This Row],[Colonne2]]</f>
        <v>Brésil moulu (typé et prononcé)</v>
      </c>
      <c r="D291" s="16">
        <f>Tableau33[[#This Row],[Colonne3]]</f>
        <v>1</v>
      </c>
      <c r="E291" s="16" t="str">
        <f>Tableau33[[#This Row],[Colonne4]]</f>
        <v>kg</v>
      </c>
      <c r="F291" s="16">
        <f>Tableau33[[#This Row],[Colonne5]]</f>
        <v>1</v>
      </c>
      <c r="G291" s="37"/>
      <c r="H291" s="17">
        <f>Tableau33[[#This Row],[Colonne7]]</f>
        <v>12</v>
      </c>
      <c r="I291" s="16">
        <f>Tableau33[[#This Row],[Colonne8]]</f>
        <v>5.5</v>
      </c>
      <c r="J291" s="17">
        <f>Tableau33[[#This Row],[Colonne9]]</f>
        <v>12.66</v>
      </c>
      <c r="K291" s="30">
        <f t="shared" si="15"/>
        <v>0</v>
      </c>
    </row>
    <row r="292" spans="1:11" x14ac:dyDescent="0.2">
      <c r="A292" s="3"/>
      <c r="B292" s="9">
        <f>Tableau33[[#This Row],[Colonne1]]</f>
        <v>21</v>
      </c>
      <c r="C292" s="57" t="str">
        <f>Tableau33[[#This Row],[Colonne2]]</f>
        <v>Mexique grain (intense, équilibré et légèrement vanillé)</v>
      </c>
      <c r="D292" s="16">
        <f>Tableau33[[#This Row],[Colonne3]]</f>
        <v>1</v>
      </c>
      <c r="E292" s="16" t="str">
        <f>Tableau33[[#This Row],[Colonne4]]</f>
        <v>kg</v>
      </c>
      <c r="F292" s="16">
        <f>Tableau33[[#This Row],[Colonne5]]</f>
        <v>1</v>
      </c>
      <c r="G292" s="37"/>
      <c r="H292" s="17">
        <f>Tableau33[[#This Row],[Colonne7]]</f>
        <v>12</v>
      </c>
      <c r="I292" s="16">
        <f>Tableau33[[#This Row],[Colonne8]]</f>
        <v>5.5</v>
      </c>
      <c r="J292" s="17">
        <f>Tableau33[[#This Row],[Colonne9]]</f>
        <v>12.66</v>
      </c>
      <c r="K292" s="30">
        <f t="shared" si="15"/>
        <v>0</v>
      </c>
    </row>
    <row r="293" spans="1:11" x14ac:dyDescent="0.2">
      <c r="A293" s="3"/>
      <c r="B293" s="9">
        <f>Tableau33[[#This Row],[Colonne1]]</f>
        <v>22</v>
      </c>
      <c r="C293" s="57" t="str">
        <f>Tableau33[[#This Row],[Colonne2]]</f>
        <v>Mexique moulu (intense, équilibré et légèrement vanillé)</v>
      </c>
      <c r="D293" s="16">
        <f>Tableau33[[#This Row],[Colonne3]]</f>
        <v>1</v>
      </c>
      <c r="E293" s="16" t="str">
        <f>Tableau33[[#This Row],[Colonne4]]</f>
        <v>kg</v>
      </c>
      <c r="F293" s="16">
        <f>Tableau33[[#This Row],[Colonne5]]</f>
        <v>1</v>
      </c>
      <c r="G293" s="37"/>
      <c r="H293" s="17">
        <f>Tableau33[[#This Row],[Colonne7]]</f>
        <v>12</v>
      </c>
      <c r="I293" s="16">
        <f>Tableau33[[#This Row],[Colonne8]]</f>
        <v>5.5</v>
      </c>
      <c r="J293" s="17">
        <f>Tableau33[[#This Row],[Colonne9]]</f>
        <v>12.66</v>
      </c>
      <c r="K293" s="30">
        <f t="shared" si="15"/>
        <v>0</v>
      </c>
    </row>
    <row r="294" spans="1:11" x14ac:dyDescent="0.2">
      <c r="A294" s="3"/>
      <c r="B294" s="9">
        <f>Tableau33[[#This Row],[Colonne1]]</f>
        <v>23</v>
      </c>
      <c r="C294" s="57" t="str">
        <f>Tableau33[[#This Row],[Colonne2]]</f>
        <v>Honduras grain (légèrement corsé, doux et équilibré)</v>
      </c>
      <c r="D294" s="16">
        <f>Tableau33[[#This Row],[Colonne3]]</f>
        <v>1</v>
      </c>
      <c r="E294" s="16" t="str">
        <f>Tableau33[[#This Row],[Colonne4]]</f>
        <v>kg</v>
      </c>
      <c r="F294" s="16">
        <f>Tableau33[[#This Row],[Colonne5]]</f>
        <v>1</v>
      </c>
      <c r="G294" s="37"/>
      <c r="H294" s="17">
        <f>Tableau33[[#This Row],[Colonne7]]</f>
        <v>12</v>
      </c>
      <c r="I294" s="16">
        <f>Tableau33[[#This Row],[Colonne8]]</f>
        <v>5.5</v>
      </c>
      <c r="J294" s="17">
        <f>Tableau33[[#This Row],[Colonne9]]</f>
        <v>12.66</v>
      </c>
      <c r="K294" s="30">
        <f t="shared" si="15"/>
        <v>0</v>
      </c>
    </row>
    <row r="295" spans="1:11" x14ac:dyDescent="0.2">
      <c r="A295" s="3"/>
      <c r="B295" s="9">
        <f>Tableau33[[#This Row],[Colonne1]]</f>
        <v>24</v>
      </c>
      <c r="C295" s="57" t="str">
        <f>Tableau33[[#This Row],[Colonne2]]</f>
        <v>Bolivie grain (délicat et floral, noisetté, intense et velouté)</v>
      </c>
      <c r="D295" s="16">
        <f>Tableau33[[#This Row],[Colonne3]]</f>
        <v>1</v>
      </c>
      <c r="E295" s="16" t="str">
        <f>Tableau33[[#This Row],[Colonne4]]</f>
        <v>kg</v>
      </c>
      <c r="F295" s="16">
        <f>Tableau33[[#This Row],[Colonne5]]</f>
        <v>1</v>
      </c>
      <c r="G295" s="37"/>
      <c r="H295" s="17">
        <f>Tableau33[[#This Row],[Colonne7]]</f>
        <v>12</v>
      </c>
      <c r="I295" s="16">
        <f>Tableau33[[#This Row],[Colonne8]]</f>
        <v>5.5</v>
      </c>
      <c r="J295" s="17">
        <f>Tableau33[[#This Row],[Colonne9]]</f>
        <v>12.66</v>
      </c>
      <c r="K295" s="30">
        <f t="shared" si="15"/>
        <v>0</v>
      </c>
    </row>
    <row r="296" spans="1:11" x14ac:dyDescent="0.2">
      <c r="A296" s="3"/>
      <c r="B296" s="9">
        <f>Tableau33[[#This Row],[Colonne1]]</f>
        <v>25</v>
      </c>
      <c r="C296" s="57" t="str">
        <f>Tableau33[[#This Row],[Colonne2]]</f>
        <v>Bolivie moulu (délicat et floral, noisetté, intense et velouté)</v>
      </c>
      <c r="D296" s="16">
        <f>Tableau33[[#This Row],[Colonne3]]</f>
        <v>1</v>
      </c>
      <c r="E296" s="16" t="str">
        <f>Tableau33[[#This Row],[Colonne4]]</f>
        <v>kg</v>
      </c>
      <c r="F296" s="16">
        <f>Tableau33[[#This Row],[Colonne5]]</f>
        <v>1</v>
      </c>
      <c r="G296" s="37"/>
      <c r="H296" s="17">
        <f>Tableau33[[#This Row],[Colonne7]]</f>
        <v>12</v>
      </c>
      <c r="I296" s="16">
        <f>Tableau33[[#This Row],[Colonne8]]</f>
        <v>5.5</v>
      </c>
      <c r="J296" s="17">
        <f>Tableau33[[#This Row],[Colonne9]]</f>
        <v>12.66</v>
      </c>
      <c r="K296" s="30">
        <f t="shared" si="15"/>
        <v>0</v>
      </c>
    </row>
    <row r="297" spans="1:11" x14ac:dyDescent="0.2">
      <c r="A297" s="3"/>
      <c r="B297" s="9">
        <f>Tableau33[[#This Row],[Colonne1]]</f>
        <v>26</v>
      </c>
      <c r="C297" s="57" t="str">
        <f>Tableau33[[#This Row],[Colonne2]]</f>
        <v>Gatemala grain (acidulé et corsé)</v>
      </c>
      <c r="D297" s="16">
        <f>Tableau33[[#This Row],[Colonne3]]</f>
        <v>1</v>
      </c>
      <c r="E297" s="16" t="str">
        <f>Tableau33[[#This Row],[Colonne4]]</f>
        <v>kg</v>
      </c>
      <c r="F297" s="16">
        <f>Tableau33[[#This Row],[Colonne5]]</f>
        <v>1</v>
      </c>
      <c r="G297" s="37"/>
      <c r="H297" s="17">
        <f>Tableau33[[#This Row],[Colonne7]]</f>
        <v>12</v>
      </c>
      <c r="I297" s="16">
        <f>Tableau33[[#This Row],[Colonne8]]</f>
        <v>5.5</v>
      </c>
      <c r="J297" s="17">
        <f>Tableau33[[#This Row],[Colonne9]]</f>
        <v>12.66</v>
      </c>
      <c r="K297" s="30">
        <f t="shared" si="15"/>
        <v>0</v>
      </c>
    </row>
    <row r="298" spans="1:11" x14ac:dyDescent="0.2">
      <c r="A298" s="3"/>
      <c r="B298" s="9">
        <f>Tableau33[[#This Row],[Colonne1]]</f>
        <v>27</v>
      </c>
      <c r="C298" s="57" t="str">
        <f>Tableau33[[#This Row],[Colonne2]]</f>
        <v>Gatemala moulu (acidulé et corsé)</v>
      </c>
      <c r="D298" s="16">
        <f>Tableau33[[#This Row],[Colonne3]]</f>
        <v>1</v>
      </c>
      <c r="E298" s="16" t="str">
        <f>Tableau33[[#This Row],[Colonne4]]</f>
        <v>kg</v>
      </c>
      <c r="F298" s="16">
        <f>Tableau33[[#This Row],[Colonne5]]</f>
        <v>1</v>
      </c>
      <c r="G298" s="37"/>
      <c r="H298" s="17">
        <f>Tableau33[[#This Row],[Colonne7]]</f>
        <v>12</v>
      </c>
      <c r="I298" s="16">
        <f>Tableau33[[#This Row],[Colonne8]]</f>
        <v>5.5</v>
      </c>
      <c r="J298" s="17">
        <f>Tableau33[[#This Row],[Colonne9]]</f>
        <v>12.66</v>
      </c>
      <c r="K298" s="30">
        <f t="shared" si="15"/>
        <v>0</v>
      </c>
    </row>
    <row r="299" spans="1:11" x14ac:dyDescent="0.2">
      <c r="A299" s="3"/>
      <c r="B299" s="4"/>
      <c r="C299" s="3"/>
      <c r="H299" s="26"/>
      <c r="J299" s="52" t="s">
        <v>286</v>
      </c>
      <c r="K299" s="26">
        <f>SUM(K286:K297)</f>
        <v>0</v>
      </c>
    </row>
    <row r="300" spans="1:11" x14ac:dyDescent="0.2">
      <c r="A300" s="3"/>
      <c r="B300" s="4"/>
      <c r="C300" s="3"/>
      <c r="D300" s="32"/>
      <c r="E300" s="59" t="s">
        <v>287</v>
      </c>
      <c r="F300" s="60"/>
      <c r="G300" s="60"/>
      <c r="H300" s="60"/>
      <c r="I300" s="60"/>
      <c r="J300" s="60"/>
      <c r="K300" s="26">
        <f>K264+K249+K245+K224+K216+K212+K209+K205+K202+K199+K196+K193+K189+K184+K174+K167+K153+K146+K118+K97+K77+K66+K54+K46+K30+K20</f>
        <v>0</v>
      </c>
    </row>
    <row r="301" spans="1:11" x14ac:dyDescent="0.2">
      <c r="A301" s="3"/>
      <c r="B301" s="4"/>
      <c r="C301" s="3"/>
      <c r="E301" s="61" t="s">
        <v>288</v>
      </c>
      <c r="F301" s="61"/>
      <c r="G301" s="61"/>
      <c r="H301" s="61"/>
      <c r="I301" s="61"/>
      <c r="J301" s="61"/>
      <c r="K301" s="26">
        <f>K299</f>
        <v>0</v>
      </c>
    </row>
    <row r="302" spans="1:11" x14ac:dyDescent="0.2">
      <c r="B302" s="4"/>
      <c r="C302" s="3"/>
      <c r="E302" s="61" t="s">
        <v>289</v>
      </c>
      <c r="F302" s="61"/>
      <c r="G302" s="61"/>
      <c r="H302" s="61"/>
      <c r="I302" s="61"/>
      <c r="J302" s="61"/>
      <c r="K302" s="26">
        <f>K284+K279+K271</f>
        <v>0</v>
      </c>
    </row>
  </sheetData>
  <sheetProtection formatCells="0"/>
  <protectedRanges>
    <protectedRange sqref="K9:K350" name="Plage4"/>
    <protectedRange sqref="B9:F350" name="Plage2"/>
    <protectedRange sqref="G9:G350" name="Plage1"/>
    <protectedRange sqref="H9:K350" name="Plage3"/>
  </protectedRanges>
  <mergeCells count="3">
    <mergeCell ref="E300:J300"/>
    <mergeCell ref="E301:J301"/>
    <mergeCell ref="E302:J30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3:O302"/>
  <sheetViews>
    <sheetView showGridLines="0" showZeros="0" zoomScaleNormal="100" workbookViewId="0">
      <selection activeCell="G28" sqref="G28"/>
    </sheetView>
  </sheetViews>
  <sheetFormatPr baseColWidth="10" defaultColWidth="11.375" defaultRowHeight="11.55" x14ac:dyDescent="0.2"/>
  <cols>
    <col min="1" max="1" width="11.375" style="1"/>
    <col min="2" max="2" width="7.625" style="1" customWidth="1"/>
    <col min="3" max="3" width="43.125" style="1" bestFit="1" customWidth="1"/>
    <col min="4" max="4" width="8.25" style="25" customWidth="1"/>
    <col min="5" max="5" width="6.375" style="25" bestFit="1" customWidth="1"/>
    <col min="6" max="6" width="7.875" style="25" bestFit="1" customWidth="1"/>
    <col min="7" max="7" width="7.625" style="25" bestFit="1" customWidth="1"/>
    <col min="8" max="8" width="7.875" style="25" bestFit="1" customWidth="1"/>
    <col min="9" max="9" width="4" style="25" bestFit="1" customWidth="1"/>
    <col min="10" max="10" width="7.875" style="25" bestFit="1" customWidth="1"/>
    <col min="11" max="11" width="11.875" style="25" customWidth="1"/>
    <col min="12" max="16384" width="11.375" style="1"/>
  </cols>
  <sheetData>
    <row r="3" spans="1:13" ht="19.899999999999999" customHeight="1" x14ac:dyDescent="0.25">
      <c r="C3" s="42" t="s">
        <v>302</v>
      </c>
    </row>
    <row r="4" spans="1:13" ht="19.899999999999999" customHeight="1" thickBot="1" x14ac:dyDescent="0.3">
      <c r="C4" s="42" t="s">
        <v>303</v>
      </c>
    </row>
    <row r="5" spans="1:13" ht="12.25" hidden="1" thickBot="1" x14ac:dyDescent="0.25"/>
    <row r="6" spans="1:13" ht="12.25" hidden="1" thickBot="1" x14ac:dyDescent="0.25">
      <c r="A6" s="3"/>
      <c r="D6" s="1"/>
      <c r="E6" s="1"/>
      <c r="F6" s="1"/>
      <c r="G6" s="1"/>
      <c r="H6" s="1"/>
      <c r="I6" s="1"/>
      <c r="J6" s="1"/>
      <c r="K6" s="1"/>
    </row>
    <row r="7" spans="1:13" ht="80.349999999999994" customHeight="1" thickTop="1" thickBot="1" x14ac:dyDescent="0.25">
      <c r="A7" s="3"/>
      <c r="B7" s="44" t="s">
        <v>290</v>
      </c>
      <c r="C7" s="33" t="s">
        <v>291</v>
      </c>
      <c r="D7" s="43" t="str">
        <f>Tableau33[[#This Row],[Colonne3]]</f>
        <v>Conditionnement</v>
      </c>
      <c r="E7" s="33" t="s">
        <v>278</v>
      </c>
      <c r="F7" s="33" t="s">
        <v>279</v>
      </c>
      <c r="G7" s="33" t="s">
        <v>280</v>
      </c>
      <c r="H7" s="34" t="s">
        <v>281</v>
      </c>
      <c r="I7" s="33" t="s">
        <v>282</v>
      </c>
      <c r="J7" s="34" t="s">
        <v>283</v>
      </c>
      <c r="K7" s="35" t="s">
        <v>284</v>
      </c>
      <c r="M7" s="41"/>
    </row>
    <row r="8" spans="1:13" ht="12.25" thickTop="1" x14ac:dyDescent="0.2">
      <c r="A8" s="3"/>
      <c r="B8" s="2" t="s">
        <v>0</v>
      </c>
      <c r="C8" s="2"/>
      <c r="D8" s="10"/>
      <c r="E8" s="11"/>
      <c r="F8" s="11"/>
      <c r="G8" s="11"/>
      <c r="H8" s="12"/>
      <c r="I8" s="11"/>
      <c r="J8" s="12"/>
      <c r="K8" s="12"/>
    </row>
    <row r="9" spans="1:13" x14ac:dyDescent="0.2">
      <c r="A9" s="3"/>
      <c r="B9" s="5">
        <f>Tableau33[[#This Row],[Colonne1]]</f>
        <v>27453</v>
      </c>
      <c r="C9" s="54" t="str">
        <f>Tableau33[[#This Row],[Colonne2]]</f>
        <v>Abricots secs calibre 2/3 (Turquie)</v>
      </c>
      <c r="D9" s="13">
        <f>Tableau33[[#This Row],[Colonne3]]</f>
        <v>5</v>
      </c>
      <c r="E9" s="13" t="str">
        <f>Tableau33[[#This Row],[Colonne4]]</f>
        <v>kg</v>
      </c>
      <c r="F9" s="13">
        <f>Tableau33[[#This Row],[Colonne5]]</f>
        <v>1</v>
      </c>
      <c r="G9" s="36"/>
      <c r="H9" s="14">
        <f>Tableau33[[#This Row],[Colonne7]]</f>
        <v>53.95</v>
      </c>
      <c r="I9" s="13">
        <f>Tableau33[[#This Row],[Colonne8]]</f>
        <v>5.5</v>
      </c>
      <c r="J9" s="14">
        <f>Tableau33[[#This Row],[Colonne9]]</f>
        <v>56.92</v>
      </c>
      <c r="K9" s="15">
        <f t="shared" ref="K9:K19" si="0">G9*J9</f>
        <v>0</v>
      </c>
    </row>
    <row r="10" spans="1:13" x14ac:dyDescent="0.2">
      <c r="A10" s="3"/>
      <c r="B10" s="6">
        <f>Tableau33[[#This Row],[Colonne1]]</f>
        <v>32224</v>
      </c>
      <c r="C10" s="54" t="str">
        <f>Tableau33[[#This Row],[Colonne2]]</f>
        <v>Amandes blanches natures</v>
      </c>
      <c r="D10" s="13">
        <f>Tableau33[[#This Row],[Colonne3]]</f>
        <v>3</v>
      </c>
      <c r="E10" s="16" t="str">
        <f>Tableau33[[#This Row],[Colonne4]]</f>
        <v>kg</v>
      </c>
      <c r="F10" s="16">
        <f>Tableau33[[#This Row],[Colonne5]]</f>
        <v>1</v>
      </c>
      <c r="G10" s="37"/>
      <c r="H10" s="17">
        <f>Tableau33[[#This Row],[Colonne7]]</f>
        <v>76.41</v>
      </c>
      <c r="I10" s="13">
        <f>Tableau33[[#This Row],[Colonne8]]</f>
        <v>5.5</v>
      </c>
      <c r="J10" s="14">
        <f>Tableau33[[#This Row],[Colonne9]]</f>
        <v>80.61</v>
      </c>
      <c r="K10" s="18">
        <f t="shared" si="0"/>
        <v>0</v>
      </c>
    </row>
    <row r="11" spans="1:13" x14ac:dyDescent="0.2">
      <c r="A11" s="3"/>
      <c r="B11" s="6">
        <f>Tableau33[[#This Row],[Colonne1]]</f>
        <v>32494</v>
      </c>
      <c r="C11" s="54" t="str">
        <f>Tableau33[[#This Row],[Colonne2]]</f>
        <v>Amandes décortiquées cal. 34/36 (Italie)</v>
      </c>
      <c r="D11" s="13">
        <f>Tableau33[[#This Row],[Colonne3]]</f>
        <v>10</v>
      </c>
      <c r="E11" s="16" t="str">
        <f>Tableau33[[#This Row],[Colonne4]]</f>
        <v>kg</v>
      </c>
      <c r="F11" s="16">
        <f>Tableau33[[#This Row],[Colonne5]]</f>
        <v>1</v>
      </c>
      <c r="G11" s="37"/>
      <c r="H11" s="17">
        <f>Tableau33[[#This Row],[Colonne7]]</f>
        <v>169.9</v>
      </c>
      <c r="I11" s="13">
        <f>Tableau33[[#This Row],[Colonne8]]</f>
        <v>5.5</v>
      </c>
      <c r="J11" s="14">
        <f>Tableau33[[#This Row],[Colonne9]]</f>
        <v>179.24</v>
      </c>
      <c r="K11" s="18">
        <f t="shared" si="0"/>
        <v>0</v>
      </c>
    </row>
    <row r="12" spans="1:13" x14ac:dyDescent="0.2">
      <c r="A12" s="3"/>
      <c r="B12" s="6">
        <f>Tableau33[[#This Row],[Colonne1]]</f>
        <v>20310</v>
      </c>
      <c r="C12" s="54" t="str">
        <f>Tableau33[[#This Row],[Colonne2]]</f>
        <v>noisettes décortiquées</v>
      </c>
      <c r="D12" s="13">
        <f>Tableau33[[#This Row],[Colonne3]]</f>
        <v>5</v>
      </c>
      <c r="E12" s="16" t="str">
        <f>Tableau33[[#This Row],[Colonne4]]</f>
        <v>kg</v>
      </c>
      <c r="F12" s="16">
        <f>Tableau33[[#This Row],[Colonne5]]</f>
        <v>1</v>
      </c>
      <c r="G12" s="37"/>
      <c r="H12" s="17">
        <f>Tableau33[[#This Row],[Colonne7]]</f>
        <v>85.45</v>
      </c>
      <c r="I12" s="13">
        <f>Tableau33[[#This Row],[Colonne8]]</f>
        <v>5.5</v>
      </c>
      <c r="J12" s="14">
        <f>Tableau33[[#This Row],[Colonne9]]</f>
        <v>90.15</v>
      </c>
      <c r="K12" s="18">
        <f t="shared" si="0"/>
        <v>0</v>
      </c>
    </row>
    <row r="13" spans="1:13" x14ac:dyDescent="0.2">
      <c r="A13" s="3"/>
      <c r="B13" s="6">
        <f>Tableau33[[#This Row],[Colonne1]]</f>
        <v>20324</v>
      </c>
      <c r="C13" s="54" t="str">
        <f>Tableau33[[#This Row],[Colonne2]]</f>
        <v>Noix de cajou (Viet Nam)</v>
      </c>
      <c r="D13" s="13">
        <f>Tableau33[[#This Row],[Colonne3]]</f>
        <v>3</v>
      </c>
      <c r="E13" s="16" t="str">
        <f>Tableau33[[#This Row],[Colonne4]]</f>
        <v>kg</v>
      </c>
      <c r="F13" s="16">
        <f>Tableau33[[#This Row],[Colonne5]]</f>
        <v>1</v>
      </c>
      <c r="G13" s="37"/>
      <c r="H13" s="17">
        <f>Tableau33[[#This Row],[Colonne7]]</f>
        <v>45.04</v>
      </c>
      <c r="I13" s="13">
        <f>Tableau33[[#This Row],[Colonne8]]</f>
        <v>5.5</v>
      </c>
      <c r="J13" s="14">
        <f>Tableau33[[#This Row],[Colonne9]]</f>
        <v>47.52</v>
      </c>
      <c r="K13" s="18">
        <f t="shared" si="0"/>
        <v>0</v>
      </c>
    </row>
    <row r="14" spans="1:13" x14ac:dyDescent="0.2">
      <c r="A14" s="3"/>
      <c r="B14" s="6">
        <f>Tableau33[[#This Row],[Colonne1]]</f>
        <v>20297</v>
      </c>
      <c r="C14" s="54" t="str">
        <f>Tableau33[[#This Row],[Colonne2]]</f>
        <v>figues</v>
      </c>
      <c r="D14" s="13">
        <f>Tableau33[[#This Row],[Colonne3]]</f>
        <v>5</v>
      </c>
      <c r="E14" s="16" t="str">
        <f>Tableau33[[#This Row],[Colonne4]]</f>
        <v>kg</v>
      </c>
      <c r="F14" s="16">
        <f>Tableau33[[#This Row],[Colonne5]]</f>
        <v>1</v>
      </c>
      <c r="G14" s="37"/>
      <c r="H14" s="17">
        <f>Tableau33[[#This Row],[Colonne7]]</f>
        <v>39.9</v>
      </c>
      <c r="I14" s="13">
        <f>Tableau33[[#This Row],[Colonne8]]</f>
        <v>5.5</v>
      </c>
      <c r="J14" s="14">
        <f>Tableau33[[#This Row],[Colonne9]]</f>
        <v>42.09</v>
      </c>
      <c r="K14" s="18">
        <f t="shared" si="0"/>
        <v>0</v>
      </c>
    </row>
    <row r="15" spans="1:13" x14ac:dyDescent="0.2">
      <c r="A15" s="3"/>
      <c r="B15" s="6">
        <f>Tableau33[[#This Row],[Colonne1]]</f>
        <v>34956</v>
      </c>
      <c r="C15" s="54" t="str">
        <f>Tableau33[[#This Row],[Colonne2]]</f>
        <v>raisins sultanine (Ouzbekistan)</v>
      </c>
      <c r="D15" s="13">
        <f>Tableau33[[#This Row],[Colonne3]]</f>
        <v>12.5</v>
      </c>
      <c r="E15" s="16" t="str">
        <f>Tableau33[[#This Row],[Colonne4]]</f>
        <v>kg</v>
      </c>
      <c r="F15" s="16">
        <f>Tableau33[[#This Row],[Colonne5]]</f>
        <v>1</v>
      </c>
      <c r="G15" s="37"/>
      <c r="H15" s="17">
        <f>Tableau33[[#This Row],[Colonne7]]</f>
        <v>62.05</v>
      </c>
      <c r="I15" s="13">
        <f>Tableau33[[#This Row],[Colonne8]]</f>
        <v>5.5</v>
      </c>
      <c r="J15" s="14">
        <f>Tableau33[[#This Row],[Colonne9]]</f>
        <v>65.459999999999994</v>
      </c>
      <c r="K15" s="18">
        <f t="shared" si="0"/>
        <v>0</v>
      </c>
    </row>
    <row r="16" spans="1:13" x14ac:dyDescent="0.2">
      <c r="A16" s="3"/>
      <c r="B16" s="6">
        <f>Tableau33[[#This Row],[Colonne1]]</f>
        <v>15091</v>
      </c>
      <c r="C16" s="54" t="str">
        <f>Tableau33[[#This Row],[Colonne2]]</f>
        <v>Pistaches coques grillées salées (Italie)</v>
      </c>
      <c r="D16" s="13">
        <f>Tableau33[[#This Row],[Colonne3]]</f>
        <v>5</v>
      </c>
      <c r="E16" s="16" t="str">
        <f>Tableau33[[#This Row],[Colonne4]]</f>
        <v>kg</v>
      </c>
      <c r="F16" s="16">
        <f>Tableau33[[#This Row],[Colonne5]]</f>
        <v>1</v>
      </c>
      <c r="G16" s="37"/>
      <c r="H16" s="17">
        <f>Tableau33[[#This Row],[Colonne7]]</f>
        <v>81.599999999999994</v>
      </c>
      <c r="I16" s="13">
        <f>Tableau33[[#This Row],[Colonne8]]</f>
        <v>5.5</v>
      </c>
      <c r="J16" s="14">
        <f>Tableau33[[#This Row],[Colonne9]]</f>
        <v>86.09</v>
      </c>
      <c r="K16" s="18">
        <f t="shared" si="0"/>
        <v>0</v>
      </c>
    </row>
    <row r="17" spans="1:15" x14ac:dyDescent="0.2">
      <c r="A17" s="3"/>
      <c r="B17" s="6">
        <f>Tableau33[[#This Row],[Colonne1]]</f>
        <v>26442</v>
      </c>
      <c r="C17" s="54" t="str">
        <f>Tableau33[[#This Row],[Colonne2]]</f>
        <v>Poudre d'amande blanche</v>
      </c>
      <c r="D17" s="13">
        <f>Tableau33[[#This Row],[Colonne3]]</f>
        <v>2</v>
      </c>
      <c r="E17" s="16" t="str">
        <f>Tableau33[[#This Row],[Colonne4]]</f>
        <v>kg</v>
      </c>
      <c r="F17" s="16">
        <f>Tableau33[[#This Row],[Colonne5]]</f>
        <v>1</v>
      </c>
      <c r="G17" s="37"/>
      <c r="H17" s="17">
        <f>Tableau33[[#This Row],[Colonne7]]</f>
        <v>59.38</v>
      </c>
      <c r="I17" s="13">
        <f>Tableau33[[#This Row],[Colonne8]]</f>
        <v>5.5</v>
      </c>
      <c r="J17" s="14">
        <f>Tableau33[[#This Row],[Colonne9]]</f>
        <v>62.65</v>
      </c>
      <c r="K17" s="18">
        <f t="shared" si="0"/>
        <v>0</v>
      </c>
      <c r="O17" s="19"/>
    </row>
    <row r="18" spans="1:15" x14ac:dyDescent="0.2">
      <c r="A18" s="3"/>
      <c r="B18" s="6">
        <f>Tableau33[[#This Row],[Colonne1]]</f>
        <v>31398</v>
      </c>
      <c r="C18" s="54" t="str">
        <f>Tableau33[[#This Row],[Colonne2]]</f>
        <v>Pruneau géant calibre 44/55</v>
      </c>
      <c r="D18" s="13">
        <f>Tableau33[[#This Row],[Colonne3]]</f>
        <v>2.5</v>
      </c>
      <c r="E18" s="16" t="str">
        <f>Tableau33[[#This Row],[Colonne4]]</f>
        <v>kg</v>
      </c>
      <c r="F18" s="16">
        <f>Tableau33[[#This Row],[Colonne5]]</f>
        <v>1</v>
      </c>
      <c r="G18" s="37"/>
      <c r="H18" s="17">
        <f>Tableau33[[#This Row],[Colonne7]]</f>
        <v>17.68</v>
      </c>
      <c r="I18" s="13">
        <f>Tableau33[[#This Row],[Colonne8]]</f>
        <v>5.5</v>
      </c>
      <c r="J18" s="14">
        <f>Tableau33[[#This Row],[Colonne9]]</f>
        <v>18.649999999999999</v>
      </c>
      <c r="K18" s="18">
        <f t="shared" si="0"/>
        <v>0</v>
      </c>
    </row>
    <row r="19" spans="1:15" x14ac:dyDescent="0.2">
      <c r="A19" s="3"/>
      <c r="B19" s="7">
        <f>Tableau33[[#This Row],[Colonne1]]</f>
        <v>25779</v>
      </c>
      <c r="C19" s="54" t="str">
        <f>Tableau33[[#This Row],[Colonne2]]</f>
        <v>poudre de noisettes</v>
      </c>
      <c r="D19" s="13">
        <f>Tableau33[[#This Row],[Colonne3]]</f>
        <v>150</v>
      </c>
      <c r="E19" s="20" t="str">
        <f>Tableau33[[#This Row],[Colonne4]]</f>
        <v>gr</v>
      </c>
      <c r="F19" s="20">
        <f>Tableau33[[#This Row],[Colonne5]]</f>
        <v>6</v>
      </c>
      <c r="G19" s="38"/>
      <c r="H19" s="21">
        <f>Tableau33[[#This Row],[Colonne7]]</f>
        <v>4.41</v>
      </c>
      <c r="I19" s="13">
        <f>Tableau33[[#This Row],[Colonne8]]</f>
        <v>5.5</v>
      </c>
      <c r="J19" s="14">
        <f>Tableau33[[#This Row],[Colonne9]]</f>
        <v>4.6500000000000004</v>
      </c>
      <c r="K19" s="22">
        <f t="shared" si="0"/>
        <v>0</v>
      </c>
    </row>
    <row r="20" spans="1:15" x14ac:dyDescent="0.2">
      <c r="A20" s="3"/>
      <c r="B20" s="23"/>
      <c r="C20" s="55"/>
      <c r="D20" s="24">
        <f>Tableau33[[#This Row],[Colonne3]]</f>
        <v>0</v>
      </c>
      <c r="E20" s="24"/>
      <c r="F20" s="24"/>
      <c r="G20" s="39"/>
      <c r="H20" s="26"/>
      <c r="I20" s="24"/>
      <c r="J20" s="27" t="s">
        <v>13</v>
      </c>
      <c r="K20" s="26">
        <f>SUM(K9:K19)</f>
        <v>0</v>
      </c>
    </row>
    <row r="21" spans="1:15" x14ac:dyDescent="0.2">
      <c r="A21" s="3"/>
      <c r="B21" s="23" t="s">
        <v>14</v>
      </c>
      <c r="C21" s="56"/>
      <c r="D21" s="25">
        <f>Tableau33[[#This Row],[Colonne3]]</f>
        <v>0</v>
      </c>
      <c r="G21" s="39"/>
      <c r="H21" s="26"/>
      <c r="J21" s="26"/>
      <c r="K21" s="26"/>
    </row>
    <row r="22" spans="1:15" x14ac:dyDescent="0.2">
      <c r="A22" s="3"/>
      <c r="B22" s="5">
        <f>Tableau33[[#This Row],[Colonne1]]</f>
        <v>20187</v>
      </c>
      <c r="C22" s="54" t="str">
        <f>Tableau33[[#This Row],[Colonne2]]</f>
        <v>Graines de lin doré</v>
      </c>
      <c r="D22" s="13">
        <f>Tableau33[[#This Row],[Colonne3]]</f>
        <v>3</v>
      </c>
      <c r="E22" s="13" t="str">
        <f>Tableau33[[#This Row],[Colonne4]]</f>
        <v>kg</v>
      </c>
      <c r="F22" s="13">
        <f>Tableau33[[#This Row],[Colonne5]]</f>
        <v>1</v>
      </c>
      <c r="G22" s="36"/>
      <c r="H22" s="14">
        <f>Tableau33[[#This Row],[Colonne7]]</f>
        <v>11.34</v>
      </c>
      <c r="I22" s="13">
        <f>Tableau33[[#This Row],[Colonne8]]</f>
        <v>5.5</v>
      </c>
      <c r="J22" s="14">
        <f>Tableau33[[#This Row],[Colonne9]]</f>
        <v>11.96</v>
      </c>
      <c r="K22" s="15">
        <f t="shared" ref="K22:K29" si="1">G22*J22</f>
        <v>0</v>
      </c>
    </row>
    <row r="23" spans="1:15" x14ac:dyDescent="0.2">
      <c r="A23" s="3"/>
      <c r="B23" s="6">
        <f>Tableau33[[#This Row],[Colonne1]]</f>
        <v>32944</v>
      </c>
      <c r="C23" s="57" t="str">
        <f>Tableau33[[#This Row],[Colonne2]]</f>
        <v>Graines de tournesol</v>
      </c>
      <c r="D23" s="16">
        <f>Tableau33[[#This Row],[Colonne3]]</f>
        <v>5</v>
      </c>
      <c r="E23" s="16" t="str">
        <f>Tableau33[[#This Row],[Colonne4]]</f>
        <v>kg</v>
      </c>
      <c r="F23" s="16">
        <f>Tableau33[[#This Row],[Colonne5]]</f>
        <v>1</v>
      </c>
      <c r="G23" s="37"/>
      <c r="H23" s="17">
        <f>Tableau33[[#This Row],[Colonne7]]</f>
        <v>16.38</v>
      </c>
      <c r="I23" s="16">
        <f>Tableau33[[#This Row],[Colonne8]]</f>
        <v>5.5</v>
      </c>
      <c r="J23" s="17">
        <f>Tableau33[[#This Row],[Colonne9]]</f>
        <v>17.28</v>
      </c>
      <c r="K23" s="18">
        <f t="shared" si="1"/>
        <v>0</v>
      </c>
    </row>
    <row r="24" spans="1:15" x14ac:dyDescent="0.2">
      <c r="A24" s="3"/>
      <c r="B24" s="6">
        <f>Tableau33[[#This Row],[Colonne1]]</f>
        <v>20250</v>
      </c>
      <c r="C24" s="57" t="str">
        <f>Tableau33[[#This Row],[Colonne2]]</f>
        <v>Graines de courges</v>
      </c>
      <c r="D24" s="16">
        <f>Tableau33[[#This Row],[Colonne3]]</f>
        <v>3</v>
      </c>
      <c r="E24" s="16" t="str">
        <f>Tableau33[[#This Row],[Colonne4]]</f>
        <v>kg</v>
      </c>
      <c r="F24" s="16">
        <f>Tableau33[[#This Row],[Colonne5]]</f>
        <v>1</v>
      </c>
      <c r="G24" s="37"/>
      <c r="H24" s="17">
        <f>Tableau33[[#This Row],[Colonne7]]</f>
        <v>27.9</v>
      </c>
      <c r="I24" s="16">
        <f>Tableau33[[#This Row],[Colonne8]]</f>
        <v>5.5</v>
      </c>
      <c r="J24" s="17">
        <f>Tableau33[[#This Row],[Colonne9]]</f>
        <v>29.43</v>
      </c>
      <c r="K24" s="18">
        <f t="shared" si="1"/>
        <v>0</v>
      </c>
    </row>
    <row r="25" spans="1:15" x14ac:dyDescent="0.2">
      <c r="A25" s="3"/>
      <c r="B25" s="6">
        <f>Tableau33[[#This Row],[Colonne1]]</f>
        <v>20182</v>
      </c>
      <c r="C25" s="57" t="str">
        <f>Tableau33[[#This Row],[Colonne2]]</f>
        <v>Sésame blond complet</v>
      </c>
      <c r="D25" s="16">
        <f>Tableau33[[#This Row],[Colonne3]]</f>
        <v>3</v>
      </c>
      <c r="E25" s="16" t="str">
        <f>Tableau33[[#This Row],[Colonne4]]</f>
        <v>kg</v>
      </c>
      <c r="F25" s="16">
        <f>Tableau33[[#This Row],[Colonne5]]</f>
        <v>1</v>
      </c>
      <c r="G25" s="37"/>
      <c r="H25" s="17">
        <f>Tableau33[[#This Row],[Colonne7]]</f>
        <v>12.12</v>
      </c>
      <c r="I25" s="16">
        <f>Tableau33[[#This Row],[Colonne8]]</f>
        <v>5.5</v>
      </c>
      <c r="J25" s="17">
        <f>Tableau33[[#This Row],[Colonne9]]</f>
        <v>12.79</v>
      </c>
      <c r="K25" s="18">
        <f t="shared" si="1"/>
        <v>0</v>
      </c>
    </row>
    <row r="26" spans="1:15" x14ac:dyDescent="0.2">
      <c r="A26" s="3"/>
      <c r="B26" s="6">
        <f>Tableau33[[#This Row],[Colonne1]]</f>
        <v>29725</v>
      </c>
      <c r="C26" s="57" t="str">
        <f>Tableau33[[#This Row],[Colonne2]]</f>
        <v>graines à germer roquette</v>
      </c>
      <c r="D26" s="16">
        <f>Tableau33[[#This Row],[Colonne3]]</f>
        <v>150</v>
      </c>
      <c r="E26" s="16" t="str">
        <f>Tableau33[[#This Row],[Colonne4]]</f>
        <v>gr</v>
      </c>
      <c r="F26" s="16">
        <f>Tableau33[[#This Row],[Colonne5]]</f>
        <v>6</v>
      </c>
      <c r="G26" s="37"/>
      <c r="H26" s="17">
        <f>Tableau33[[#This Row],[Colonne7]]</f>
        <v>4.1500000000000004</v>
      </c>
      <c r="I26" s="16">
        <f>Tableau33[[#This Row],[Colonne8]]</f>
        <v>5.5</v>
      </c>
      <c r="J26" s="17">
        <f>Tableau33[[#This Row],[Colonne9]]</f>
        <v>4.38</v>
      </c>
      <c r="K26" s="18">
        <f t="shared" si="1"/>
        <v>0</v>
      </c>
    </row>
    <row r="27" spans="1:15" x14ac:dyDescent="0.2">
      <c r="A27" s="3"/>
      <c r="B27" s="6">
        <f>Tableau33[[#This Row],[Colonne1]]</f>
        <v>28056</v>
      </c>
      <c r="C27" s="57" t="str">
        <f>Tableau33[[#This Row],[Colonne2]]</f>
        <v>brocoli à germer</v>
      </c>
      <c r="D27" s="16">
        <f>Tableau33[[#This Row],[Colonne3]]</f>
        <v>150</v>
      </c>
      <c r="E27" s="16" t="str">
        <f>Tableau33[[#This Row],[Colonne4]]</f>
        <v>gr</v>
      </c>
      <c r="F27" s="16">
        <f>Tableau33[[#This Row],[Colonne5]]</f>
        <v>6</v>
      </c>
      <c r="G27" s="37"/>
      <c r="H27" s="17">
        <f>Tableau33[[#This Row],[Colonne7]]</f>
        <v>3.59</v>
      </c>
      <c r="I27" s="16">
        <f>Tableau33[[#This Row],[Colonne8]]</f>
        <v>5.5</v>
      </c>
      <c r="J27" s="17">
        <f>Tableau33[[#This Row],[Colonne9]]</f>
        <v>3.79</v>
      </c>
      <c r="K27" s="18">
        <f t="shared" si="1"/>
        <v>0</v>
      </c>
    </row>
    <row r="28" spans="1:15" x14ac:dyDescent="0.2">
      <c r="A28" s="3"/>
      <c r="B28" s="6">
        <f>Tableau33[[#This Row],[Colonne1]]</f>
        <v>28104</v>
      </c>
      <c r="C28" s="57" t="str">
        <f>Tableau33[[#This Row],[Colonne2]]</f>
        <v>soja vert mungo à germer</v>
      </c>
      <c r="D28" s="16">
        <f>Tableau33[[#This Row],[Colonne3]]</f>
        <v>200</v>
      </c>
      <c r="E28" s="16" t="str">
        <f>Tableau33[[#This Row],[Colonne4]]</f>
        <v>gr</v>
      </c>
      <c r="F28" s="16">
        <f>Tableau33[[#This Row],[Colonne5]]</f>
        <v>6</v>
      </c>
      <c r="G28" s="37"/>
      <c r="H28" s="17">
        <f>Tableau33[[#This Row],[Colonne7]]</f>
        <v>1.6</v>
      </c>
      <c r="I28" s="16">
        <f>Tableau33[[#This Row],[Colonne8]]</f>
        <v>5.5</v>
      </c>
      <c r="J28" s="17">
        <f>Tableau33[[#This Row],[Colonne9]]</f>
        <v>1.69</v>
      </c>
      <c r="K28" s="18">
        <f t="shared" si="1"/>
        <v>0</v>
      </c>
    </row>
    <row r="29" spans="1:15" x14ac:dyDescent="0.2">
      <c r="A29" s="3"/>
      <c r="B29" s="7">
        <f>Tableau33[[#This Row],[Colonne1]]</f>
        <v>20023</v>
      </c>
      <c r="C29" s="58" t="str">
        <f>Tableau33[[#This Row],[Colonne2]]</f>
        <v>mélange pois chiche/lentilles/fenugrec à germer</v>
      </c>
      <c r="D29" s="20">
        <f>Tableau33[[#This Row],[Colonne3]]</f>
        <v>200</v>
      </c>
      <c r="E29" s="20" t="str">
        <f>Tableau33[[#This Row],[Colonne4]]</f>
        <v>gr</v>
      </c>
      <c r="F29" s="20">
        <f>Tableau33[[#This Row],[Colonne5]]</f>
        <v>6</v>
      </c>
      <c r="G29" s="38"/>
      <c r="H29" s="21">
        <f>Tableau33[[#This Row],[Colonne7]]</f>
        <v>2.8</v>
      </c>
      <c r="I29" s="20">
        <f>Tableau33[[#This Row],[Colonne8]]</f>
        <v>5.5</v>
      </c>
      <c r="J29" s="21">
        <f>Tableau33[[#This Row],[Colonne9]]</f>
        <v>2.95</v>
      </c>
      <c r="K29" s="22">
        <f t="shared" si="1"/>
        <v>0</v>
      </c>
    </row>
    <row r="30" spans="1:15" x14ac:dyDescent="0.2">
      <c r="A30" s="3"/>
      <c r="B30" s="4"/>
      <c r="C30" s="56"/>
      <c r="D30" s="25">
        <f>Tableau33[[#This Row],[Colonne3]]</f>
        <v>0</v>
      </c>
      <c r="G30" s="39"/>
      <c r="H30" s="26"/>
      <c r="J30" s="27" t="s">
        <v>13</v>
      </c>
      <c r="K30" s="26">
        <f>SUM(K22:K29)</f>
        <v>0</v>
      </c>
    </row>
    <row r="31" spans="1:15" x14ac:dyDescent="0.2">
      <c r="A31" s="3"/>
      <c r="B31" s="23" t="s">
        <v>23</v>
      </c>
      <c r="C31" s="56"/>
      <c r="D31" s="25">
        <f>Tableau33[[#This Row],[Colonne3]]</f>
        <v>0</v>
      </c>
      <c r="G31" s="39"/>
      <c r="H31" s="26"/>
      <c r="J31" s="26"/>
      <c r="K31" s="26"/>
    </row>
    <row r="32" spans="1:15" x14ac:dyDescent="0.2">
      <c r="A32" s="3"/>
      <c r="B32" s="5">
        <f>Tableau33[[#This Row],[Colonne1]]</f>
        <v>33121</v>
      </c>
      <c r="C32" s="54" t="str">
        <f>Tableau33[[#This Row],[Colonne2]]</f>
        <v>Avoine Calcium</v>
      </c>
      <c r="D32" s="13">
        <f>Tableau33[[#This Row],[Colonne3]]</f>
        <v>1</v>
      </c>
      <c r="E32" s="13" t="str">
        <f>Tableau33[[#This Row],[Colonne4]]</f>
        <v>l</v>
      </c>
      <c r="F32" s="13">
        <f>Tableau33[[#This Row],[Colonne5]]</f>
        <v>10</v>
      </c>
      <c r="G32" s="36"/>
      <c r="H32" s="14">
        <f>Tableau33[[#This Row],[Colonne7]]</f>
        <v>1.29</v>
      </c>
      <c r="I32" s="13">
        <f>Tableau33[[#This Row],[Colonne8]]</f>
        <v>5.5</v>
      </c>
      <c r="J32" s="14">
        <f>Tableau33[[#This Row],[Colonne9]]</f>
        <v>1.36</v>
      </c>
      <c r="K32" s="15">
        <f t="shared" ref="K32:K45" si="2">G32*J32</f>
        <v>0</v>
      </c>
    </row>
    <row r="33" spans="1:11" x14ac:dyDescent="0.2">
      <c r="A33" s="3"/>
      <c r="B33" s="6">
        <f>Tableau33[[#This Row],[Colonne1]]</f>
        <v>29485</v>
      </c>
      <c r="C33" s="57" t="str">
        <f>Tableau33[[#This Row],[Colonne2]]</f>
        <v>Avoine Nature</v>
      </c>
      <c r="D33" s="16">
        <f>Tableau33[[#This Row],[Colonne3]]</f>
        <v>1</v>
      </c>
      <c r="E33" s="16" t="str">
        <f>Tableau33[[#This Row],[Colonne4]]</f>
        <v>l</v>
      </c>
      <c r="F33" s="16">
        <f>Tableau33[[#This Row],[Colonne5]]</f>
        <v>12</v>
      </c>
      <c r="G33" s="37"/>
      <c r="H33" s="17">
        <f>Tableau33[[#This Row],[Colonne7]]</f>
        <v>1.3</v>
      </c>
      <c r="I33" s="16">
        <f>Tableau33[[#This Row],[Colonne8]]</f>
        <v>5.5</v>
      </c>
      <c r="J33" s="17">
        <f>Tableau33[[#This Row],[Colonne9]]</f>
        <v>1.37</v>
      </c>
      <c r="K33" s="18">
        <f t="shared" si="2"/>
        <v>0</v>
      </c>
    </row>
    <row r="34" spans="1:11" x14ac:dyDescent="0.2">
      <c r="A34" s="3"/>
      <c r="B34" s="6">
        <f>Tableau33[[#This Row],[Colonne1]]</f>
        <v>31313</v>
      </c>
      <c r="C34" s="57" t="str">
        <f>Tableau33[[#This Row],[Colonne2]]</f>
        <v>Riz Calcium</v>
      </c>
      <c r="D34" s="16">
        <f>Tableau33[[#This Row],[Colonne3]]</f>
        <v>1</v>
      </c>
      <c r="E34" s="16" t="str">
        <f>Tableau33[[#This Row],[Colonne4]]</f>
        <v>l</v>
      </c>
      <c r="F34" s="16">
        <f>Tableau33[[#This Row],[Colonne5]]</f>
        <v>12</v>
      </c>
      <c r="G34" s="37"/>
      <c r="H34" s="17">
        <f>Tableau33[[#This Row],[Colonne7]]</f>
        <v>1.3</v>
      </c>
      <c r="I34" s="16">
        <f>Tableau33[[#This Row],[Colonne8]]</f>
        <v>5.5</v>
      </c>
      <c r="J34" s="17">
        <f>Tableau33[[#This Row],[Colonne9]]</f>
        <v>1.37</v>
      </c>
      <c r="K34" s="18">
        <f t="shared" si="2"/>
        <v>0</v>
      </c>
    </row>
    <row r="35" spans="1:11" x14ac:dyDescent="0.2">
      <c r="A35" s="3"/>
      <c r="B35" s="6">
        <f>Tableau33[[#This Row],[Colonne1]]</f>
        <v>29483</v>
      </c>
      <c r="C35" s="57" t="str">
        <f>Tableau33[[#This Row],[Colonne2]]</f>
        <v>Riz Nature</v>
      </c>
      <c r="D35" s="16">
        <f>Tableau33[[#This Row],[Colonne3]]</f>
        <v>1</v>
      </c>
      <c r="E35" s="16" t="str">
        <f>Tableau33[[#This Row],[Colonne4]]</f>
        <v>l</v>
      </c>
      <c r="F35" s="16">
        <f>Tableau33[[#This Row],[Colonne5]]</f>
        <v>12</v>
      </c>
      <c r="G35" s="37"/>
      <c r="H35" s="17">
        <f>Tableau33[[#This Row],[Colonne7]]</f>
        <v>1.1499999999999999</v>
      </c>
      <c r="I35" s="16">
        <f>Tableau33[[#This Row],[Colonne8]]</f>
        <v>5.5</v>
      </c>
      <c r="J35" s="17">
        <f>Tableau33[[#This Row],[Colonne9]]</f>
        <v>1.21</v>
      </c>
      <c r="K35" s="18">
        <f t="shared" si="2"/>
        <v>0</v>
      </c>
    </row>
    <row r="36" spans="1:11" x14ac:dyDescent="0.2">
      <c r="A36" s="3"/>
      <c r="B36" s="6">
        <f>Tableau33[[#This Row],[Colonne1]]</f>
        <v>24167</v>
      </c>
      <c r="C36" s="57" t="str">
        <f>Tableau33[[#This Row],[Colonne2]]</f>
        <v>Sojade Calcium UHT (soja)</v>
      </c>
      <c r="D36" s="16">
        <f>Tableau33[[#This Row],[Colonne3]]</f>
        <v>1</v>
      </c>
      <c r="E36" s="16" t="str">
        <f>Tableau33[[#This Row],[Colonne4]]</f>
        <v>l</v>
      </c>
      <c r="F36" s="16">
        <f>Tableau33[[#This Row],[Colonne5]]</f>
        <v>6</v>
      </c>
      <c r="G36" s="37"/>
      <c r="H36" s="17">
        <f>Tableau33[[#This Row],[Colonne7]]</f>
        <v>1.44</v>
      </c>
      <c r="I36" s="16">
        <f>Tableau33[[#This Row],[Colonne8]]</f>
        <v>5.5</v>
      </c>
      <c r="J36" s="17">
        <f>Tableau33[[#This Row],[Colonne9]]</f>
        <v>1.52</v>
      </c>
      <c r="K36" s="18">
        <f t="shared" si="2"/>
        <v>0</v>
      </c>
    </row>
    <row r="37" spans="1:11" x14ac:dyDescent="0.2">
      <c r="A37" s="3"/>
      <c r="B37" s="6">
        <f>Tableau33[[#This Row],[Colonne1]]</f>
        <v>24166</v>
      </c>
      <c r="C37" s="57" t="str">
        <f>Tableau33[[#This Row],[Colonne2]]</f>
        <v>Sojade Nature UHT (soja)</v>
      </c>
      <c r="D37" s="16">
        <f>Tableau33[[#This Row],[Colonne3]]</f>
        <v>1</v>
      </c>
      <c r="E37" s="16" t="str">
        <f>Tableau33[[#This Row],[Colonne4]]</f>
        <v>l</v>
      </c>
      <c r="F37" s="16">
        <f>Tableau33[[#This Row],[Colonne5]]</f>
        <v>6</v>
      </c>
      <c r="G37" s="37"/>
      <c r="H37" s="17">
        <f>Tableau33[[#This Row],[Colonne7]]</f>
        <v>1.22</v>
      </c>
      <c r="I37" s="16">
        <f>Tableau33[[#This Row],[Colonne8]]</f>
        <v>5.5</v>
      </c>
      <c r="J37" s="17">
        <f>Tableau33[[#This Row],[Colonne9]]</f>
        <v>1.29</v>
      </c>
      <c r="K37" s="18">
        <f t="shared" si="2"/>
        <v>0</v>
      </c>
    </row>
    <row r="38" spans="1:11" x14ac:dyDescent="0.2">
      <c r="A38" s="3"/>
      <c r="B38" s="6">
        <f>Tableau33[[#This Row],[Colonne1]]</f>
        <v>20822</v>
      </c>
      <c r="C38" s="57" t="str">
        <f>Tableau33[[#This Row],[Colonne2]]</f>
        <v>Lait d'amande Tetra Pack</v>
      </c>
      <c r="D38" s="16">
        <f>Tableau33[[#This Row],[Colonne3]]</f>
        <v>1</v>
      </c>
      <c r="E38" s="16" t="str">
        <f>Tableau33[[#This Row],[Colonne4]]</f>
        <v>l</v>
      </c>
      <c r="F38" s="16">
        <f>Tableau33[[#This Row],[Colonne5]]</f>
        <v>6</v>
      </c>
      <c r="G38" s="37"/>
      <c r="H38" s="17">
        <f>Tableau33[[#This Row],[Colonne7]]</f>
        <v>3.16</v>
      </c>
      <c r="I38" s="16">
        <f>Tableau33[[#This Row],[Colonne8]]</f>
        <v>5.5</v>
      </c>
      <c r="J38" s="17">
        <f>Tableau33[[#This Row],[Colonne9]]</f>
        <v>3.33</v>
      </c>
      <c r="K38" s="18">
        <f t="shared" si="2"/>
        <v>0</v>
      </c>
    </row>
    <row r="39" spans="1:11" x14ac:dyDescent="0.2">
      <c r="A39" s="3"/>
      <c r="B39" s="6">
        <f>Tableau33[[#This Row],[Colonne1]]</f>
        <v>29113</v>
      </c>
      <c r="C39" s="57" t="str">
        <f>Tableau33[[#This Row],[Colonne2]]</f>
        <v>Lait de noix de coco (boite)</v>
      </c>
      <c r="D39" s="16">
        <f>Tableau33[[#This Row],[Colonne3]]</f>
        <v>400</v>
      </c>
      <c r="E39" s="16" t="str">
        <f>Tableau33[[#This Row],[Colonne4]]</f>
        <v>ml</v>
      </c>
      <c r="F39" s="16">
        <f>Tableau33[[#This Row],[Colonne5]]</f>
        <v>6</v>
      </c>
      <c r="G39" s="37"/>
      <c r="H39" s="17">
        <f>Tableau33[[#This Row],[Colonne7]]</f>
        <v>1.6</v>
      </c>
      <c r="I39" s="16">
        <f>Tableau33[[#This Row],[Colonne8]]</f>
        <v>5.5</v>
      </c>
      <c r="J39" s="17">
        <f>Tableau33[[#This Row],[Colonne9]]</f>
        <v>1.69</v>
      </c>
      <c r="K39" s="18">
        <f t="shared" si="2"/>
        <v>0</v>
      </c>
    </row>
    <row r="40" spans="1:11" x14ac:dyDescent="0.2">
      <c r="A40" s="3"/>
      <c r="B40" s="6">
        <f>Tableau33[[#This Row],[Colonne1]]</f>
        <v>20702</v>
      </c>
      <c r="C40" s="57" t="str">
        <f>Tableau33[[#This Row],[Colonne2]]</f>
        <v>Oat avoine cuisine (Crème d'avoine)</v>
      </c>
      <c r="D40" s="16">
        <f>Tableau33[[#This Row],[Colonne3]]</f>
        <v>20</v>
      </c>
      <c r="E40" s="16" t="str">
        <f>Tableau33[[#This Row],[Colonne4]]</f>
        <v>cl</v>
      </c>
      <c r="F40" s="16">
        <f>Tableau33[[#This Row],[Colonne5]]</f>
        <v>15</v>
      </c>
      <c r="G40" s="37"/>
      <c r="H40" s="17">
        <f>Tableau33[[#This Row],[Colonne7]]</f>
        <v>0.72</v>
      </c>
      <c r="I40" s="16">
        <f>Tableau33[[#This Row],[Colonne8]]</f>
        <v>5.5</v>
      </c>
      <c r="J40" s="17">
        <f>Tableau33[[#This Row],[Colonne9]]</f>
        <v>0.76</v>
      </c>
      <c r="K40" s="18">
        <f t="shared" si="2"/>
        <v>0</v>
      </c>
    </row>
    <row r="41" spans="1:11" x14ac:dyDescent="0.2">
      <c r="A41" s="3"/>
      <c r="B41" s="6">
        <f>Tableau33[[#This Row],[Colonne1]]</f>
        <v>34523</v>
      </c>
      <c r="C41" s="57" t="str">
        <f>Tableau33[[#This Row],[Colonne2]]</f>
        <v>Riz cuisine (Crème de riz)</v>
      </c>
      <c r="D41" s="16">
        <f>Tableau33[[#This Row],[Colonne3]]</f>
        <v>20</v>
      </c>
      <c r="E41" s="16" t="str">
        <f>Tableau33[[#This Row],[Colonne4]]</f>
        <v>cl</v>
      </c>
      <c r="F41" s="16">
        <f>Tableau33[[#This Row],[Colonne5]]</f>
        <v>15</v>
      </c>
      <c r="G41" s="37"/>
      <c r="H41" s="17">
        <f>Tableau33[[#This Row],[Colonne7]]</f>
        <v>0.72</v>
      </c>
      <c r="I41" s="16">
        <f>Tableau33[[#This Row],[Colonne8]]</f>
        <v>5.5</v>
      </c>
      <c r="J41" s="17">
        <f>Tableau33[[#This Row],[Colonne9]]</f>
        <v>0.76</v>
      </c>
      <c r="K41" s="18">
        <f t="shared" si="2"/>
        <v>0</v>
      </c>
    </row>
    <row r="42" spans="1:11" x14ac:dyDescent="0.2">
      <c r="A42" s="3"/>
      <c r="B42" s="6">
        <f>Tableau33[[#This Row],[Colonne1]]</f>
        <v>34524</v>
      </c>
      <c r="C42" s="57" t="str">
        <f>Tableau33[[#This Row],[Colonne2]]</f>
        <v>Soja cuisine (Crème de soja)</v>
      </c>
      <c r="D42" s="16">
        <f>Tableau33[[#This Row],[Colonne3]]</f>
        <v>20</v>
      </c>
      <c r="E42" s="16" t="str">
        <f>Tableau33[[#This Row],[Colonne4]]</f>
        <v>cl</v>
      </c>
      <c r="F42" s="16">
        <f>Tableau33[[#This Row],[Colonne5]]</f>
        <v>14</v>
      </c>
      <c r="G42" s="37"/>
      <c r="H42" s="17">
        <f>Tableau33[[#This Row],[Colonne7]]</f>
        <v>0.66</v>
      </c>
      <c r="I42" s="16">
        <f>Tableau33[[#This Row],[Colonne8]]</f>
        <v>5.5</v>
      </c>
      <c r="J42" s="17">
        <f>Tableau33[[#This Row],[Colonne9]]</f>
        <v>0.7</v>
      </c>
      <c r="K42" s="18">
        <f t="shared" si="2"/>
        <v>0</v>
      </c>
    </row>
    <row r="43" spans="1:11" x14ac:dyDescent="0.2">
      <c r="A43" s="3"/>
      <c r="B43" s="6">
        <f>Tableau33[[#This Row],[Colonne1]]</f>
        <v>28366</v>
      </c>
      <c r="C43" s="57" t="str">
        <f>Tableau33[[#This Row],[Colonne2]]</f>
        <v>Spelt epeautre cuisine (Crème d'épeautre)</v>
      </c>
      <c r="D43" s="16">
        <f>Tableau33[[#This Row],[Colonne3]]</f>
        <v>20</v>
      </c>
      <c r="E43" s="16" t="str">
        <f>Tableau33[[#This Row],[Colonne4]]</f>
        <v>cl</v>
      </c>
      <c r="F43" s="16">
        <f>Tableau33[[#This Row],[Colonne5]]</f>
        <v>15</v>
      </c>
      <c r="G43" s="37"/>
      <c r="H43" s="17">
        <f>Tableau33[[#This Row],[Colonne7]]</f>
        <v>0.72</v>
      </c>
      <c r="I43" s="16">
        <f>Tableau33[[#This Row],[Colonne8]]</f>
        <v>5.5</v>
      </c>
      <c r="J43" s="17">
        <f>Tableau33[[#This Row],[Colonne9]]</f>
        <v>0.76</v>
      </c>
      <c r="K43" s="18">
        <f t="shared" si="2"/>
        <v>0</v>
      </c>
    </row>
    <row r="44" spans="1:11" x14ac:dyDescent="0.2">
      <c r="A44" s="3"/>
      <c r="B44" s="6">
        <f>Tableau33[[#This Row],[Colonne1]]</f>
        <v>28220</v>
      </c>
      <c r="C44" s="57" t="str">
        <f>Tableau33[[#This Row],[Colonne2]]</f>
        <v>Amandina cuisine (Crème d'amande)</v>
      </c>
      <c r="D44" s="16" t="str">
        <f>Tableau33[[#This Row],[Colonne3]]</f>
        <v>3 x 20</v>
      </c>
      <c r="E44" s="16" t="str">
        <f>Tableau33[[#This Row],[Colonne4]]</f>
        <v>cl</v>
      </c>
      <c r="F44" s="16">
        <f>Tableau33[[#This Row],[Colonne5]]</f>
        <v>8</v>
      </c>
      <c r="G44" s="37"/>
      <c r="H44" s="17">
        <f>Tableau33[[#This Row],[Colonne7]]</f>
        <v>4.1500000000000004</v>
      </c>
      <c r="I44" s="16">
        <f>Tableau33[[#This Row],[Colonne8]]</f>
        <v>5.5</v>
      </c>
      <c r="J44" s="17">
        <f>Tableau33[[#This Row],[Colonne9]]</f>
        <v>4.38</v>
      </c>
      <c r="K44" s="18">
        <f t="shared" si="2"/>
        <v>0</v>
      </c>
    </row>
    <row r="45" spans="1:11" x14ac:dyDescent="0.2">
      <c r="A45" s="3"/>
      <c r="B45" s="7">
        <f>Tableau33[[#This Row],[Colonne1]]</f>
        <v>30802</v>
      </c>
      <c r="C45" s="58" t="str">
        <f>Tableau33[[#This Row],[Colonne2]]</f>
        <v>Coco cuisine (Crème d'amande)</v>
      </c>
      <c r="D45" s="20">
        <f>Tableau33[[#This Row],[Colonne3]]</f>
        <v>25</v>
      </c>
      <c r="E45" s="20" t="str">
        <f>Tableau33[[#This Row],[Colonne4]]</f>
        <v>cl</v>
      </c>
      <c r="F45" s="20">
        <f>Tableau33[[#This Row],[Colonne5]]</f>
        <v>24</v>
      </c>
      <c r="G45" s="38"/>
      <c r="H45" s="21">
        <f>Tableau33[[#This Row],[Colonne7]]</f>
        <v>1.32</v>
      </c>
      <c r="I45" s="20">
        <f>Tableau33[[#This Row],[Colonne8]]</f>
        <v>5.5</v>
      </c>
      <c r="J45" s="21">
        <f>Tableau33[[#This Row],[Colonne9]]</f>
        <v>1.39</v>
      </c>
      <c r="K45" s="22">
        <f t="shared" si="2"/>
        <v>0</v>
      </c>
    </row>
    <row r="46" spans="1:11" x14ac:dyDescent="0.2">
      <c r="A46" s="4"/>
      <c r="B46" s="4"/>
      <c r="C46" s="56"/>
      <c r="D46" s="25">
        <f>Tableau33[[#This Row],[Colonne3]]</f>
        <v>0</v>
      </c>
      <c r="G46" s="39"/>
      <c r="H46" s="26"/>
      <c r="J46" s="27" t="s">
        <v>13</v>
      </c>
      <c r="K46" s="26">
        <f>SUM(K32:K45)</f>
        <v>0</v>
      </c>
    </row>
    <row r="47" spans="1:11" x14ac:dyDescent="0.2">
      <c r="A47" s="3"/>
      <c r="B47" s="23" t="s">
        <v>42</v>
      </c>
      <c r="C47" s="53"/>
      <c r="D47" s="28">
        <f>Tableau33[[#This Row],[Colonne3]]</f>
        <v>0</v>
      </c>
      <c r="E47" s="28"/>
      <c r="F47" s="28"/>
      <c r="G47" s="40"/>
      <c r="H47" s="27"/>
      <c r="I47" s="28"/>
      <c r="J47" s="27"/>
      <c r="K47" s="27"/>
    </row>
    <row r="48" spans="1:11" x14ac:dyDescent="0.2">
      <c r="A48" s="3"/>
      <c r="B48" s="5">
        <f>Tableau33[[#This Row],[Colonne1]]</f>
        <v>23721</v>
      </c>
      <c r="C48" s="54" t="str">
        <f>Tableau33[[#This Row],[Colonne2]]</f>
        <v>Tablettes chocolat au lait</v>
      </c>
      <c r="D48" s="13">
        <f>Tableau33[[#This Row],[Colonne3]]</f>
        <v>100</v>
      </c>
      <c r="E48" s="13" t="str">
        <f>Tableau33[[#This Row],[Colonne4]]</f>
        <v>gr</v>
      </c>
      <c r="F48" s="13">
        <f>Tableau33[[#This Row],[Colonne5]]</f>
        <v>10</v>
      </c>
      <c r="G48" s="36"/>
      <c r="H48" s="14">
        <f>Tableau33[[#This Row],[Colonne7]]</f>
        <v>1.28</v>
      </c>
      <c r="I48" s="13">
        <f>Tableau33[[#This Row],[Colonne8]]</f>
        <v>20</v>
      </c>
      <c r="J48" s="14">
        <f>Tableau33[[#This Row],[Colonne9]]</f>
        <v>1.54</v>
      </c>
      <c r="K48" s="15">
        <f t="shared" ref="K48:K53" si="3">G48*J48</f>
        <v>0</v>
      </c>
    </row>
    <row r="49" spans="1:11" x14ac:dyDescent="0.2">
      <c r="A49" s="3"/>
      <c r="B49" s="6">
        <f>Tableau33[[#This Row],[Colonne1]]</f>
        <v>29574</v>
      </c>
      <c r="C49" s="57" t="str">
        <f>Tableau33[[#This Row],[Colonne2]]</f>
        <v>Tablettes chocolat au lait noisettes entières</v>
      </c>
      <c r="D49" s="16">
        <f>Tableau33[[#This Row],[Colonne3]]</f>
        <v>100</v>
      </c>
      <c r="E49" s="16" t="str">
        <f>Tableau33[[#This Row],[Colonne4]]</f>
        <v>gr</v>
      </c>
      <c r="F49" s="16">
        <f>Tableau33[[#This Row],[Colonne5]]</f>
        <v>10</v>
      </c>
      <c r="G49" s="37"/>
      <c r="H49" s="17">
        <f>Tableau33[[#This Row],[Colonne7]]</f>
        <v>1.61</v>
      </c>
      <c r="I49" s="16">
        <f>Tableau33[[#This Row],[Colonne8]]</f>
        <v>20</v>
      </c>
      <c r="J49" s="17">
        <f>Tableau33[[#This Row],[Colonne9]]</f>
        <v>1.93</v>
      </c>
      <c r="K49" s="18">
        <f t="shared" si="3"/>
        <v>0</v>
      </c>
    </row>
    <row r="50" spans="1:11" x14ac:dyDescent="0.2">
      <c r="A50" s="3"/>
      <c r="B50" s="6">
        <f>Tableau33[[#This Row],[Colonne1]]</f>
        <v>23732</v>
      </c>
      <c r="C50" s="57" t="str">
        <f>Tableau33[[#This Row],[Colonne2]]</f>
        <v>Tablettes chocolat noir extra 71%</v>
      </c>
      <c r="D50" s="16">
        <f>Tableau33[[#This Row],[Colonne3]]</f>
        <v>100</v>
      </c>
      <c r="E50" s="16" t="str">
        <f>Tableau33[[#This Row],[Colonne4]]</f>
        <v>gr</v>
      </c>
      <c r="F50" s="16">
        <f>Tableau33[[#This Row],[Colonne5]]</f>
        <v>10</v>
      </c>
      <c r="G50" s="37"/>
      <c r="H50" s="17">
        <f>Tableau33[[#This Row],[Colonne7]]</f>
        <v>1.28</v>
      </c>
      <c r="I50" s="16">
        <f>Tableau33[[#This Row],[Colonne8]]</f>
        <v>5.5</v>
      </c>
      <c r="J50" s="17">
        <f>Tableau33[[#This Row],[Colonne9]]</f>
        <v>1.35</v>
      </c>
      <c r="K50" s="18">
        <f t="shared" si="3"/>
        <v>0</v>
      </c>
    </row>
    <row r="51" spans="1:11" x14ac:dyDescent="0.2">
      <c r="A51" s="3"/>
      <c r="B51" s="6">
        <f>Tableau33[[#This Row],[Colonne1]]</f>
        <v>29913</v>
      </c>
      <c r="C51" s="57" t="str">
        <f>Tableau33[[#This Row],[Colonne2]]</f>
        <v>Tablette chocolat noir 85%</v>
      </c>
      <c r="D51" s="16">
        <f>Tableau33[[#This Row],[Colonne3]]</f>
        <v>100</v>
      </c>
      <c r="E51" s="16" t="str">
        <f>Tableau33[[#This Row],[Colonne4]]</f>
        <v>gr</v>
      </c>
      <c r="F51" s="16">
        <f>Tableau33[[#This Row],[Colonne5]]</f>
        <v>10</v>
      </c>
      <c r="G51" s="37"/>
      <c r="H51" s="17">
        <f>Tableau33[[#This Row],[Colonne7]]</f>
        <v>1.54</v>
      </c>
      <c r="I51" s="16">
        <f>Tableau33[[#This Row],[Colonne8]]</f>
        <v>5.5</v>
      </c>
      <c r="J51" s="17">
        <f>Tableau33[[#This Row],[Colonne9]]</f>
        <v>1.62</v>
      </c>
      <c r="K51" s="18">
        <f t="shared" si="3"/>
        <v>0</v>
      </c>
    </row>
    <row r="52" spans="1:11" x14ac:dyDescent="0.2">
      <c r="A52" s="3"/>
      <c r="B52" s="6">
        <f>Tableau33[[#This Row],[Colonne1]]</f>
        <v>28439</v>
      </c>
      <c r="C52" s="57" t="str">
        <f>Tableau33[[#This Row],[Colonne2]]</f>
        <v>Tablette chocolat noir noisettes entière</v>
      </c>
      <c r="D52" s="16">
        <f>Tableau33[[#This Row],[Colonne3]]</f>
        <v>100</v>
      </c>
      <c r="E52" s="16" t="str">
        <f>Tableau33[[#This Row],[Colonne4]]</f>
        <v>gr</v>
      </c>
      <c r="F52" s="16">
        <f>Tableau33[[#This Row],[Colonne5]]</f>
        <v>10</v>
      </c>
      <c r="G52" s="37"/>
      <c r="H52" s="17">
        <f>Tableau33[[#This Row],[Colonne7]]</f>
        <v>1.61</v>
      </c>
      <c r="I52" s="16">
        <f>Tableau33[[#This Row],[Colonne8]]</f>
        <v>20</v>
      </c>
      <c r="J52" s="17">
        <f>Tableau33[[#This Row],[Colonne9]]</f>
        <v>1.93</v>
      </c>
      <c r="K52" s="18">
        <f t="shared" si="3"/>
        <v>0</v>
      </c>
    </row>
    <row r="53" spans="1:11" x14ac:dyDescent="0.2">
      <c r="A53" s="3"/>
      <c r="B53" s="7">
        <f>Tableau33[[#This Row],[Colonne1]]</f>
        <v>32670</v>
      </c>
      <c r="C53" s="58" t="str">
        <f>Tableau33[[#This Row],[Colonne2]]</f>
        <v>Palets de chocolat noir dessert 55%</v>
      </c>
      <c r="D53" s="20">
        <f>Tableau33[[#This Row],[Colonne3]]</f>
        <v>1</v>
      </c>
      <c r="E53" s="20" t="str">
        <f>Tableau33[[#This Row],[Colonne4]]</f>
        <v>kg</v>
      </c>
      <c r="F53" s="20">
        <f>Tableau33[[#This Row],[Colonne5]]</f>
        <v>6</v>
      </c>
      <c r="G53" s="38"/>
      <c r="H53" s="21">
        <f>Tableau33[[#This Row],[Colonne7]]</f>
        <v>10.65</v>
      </c>
      <c r="I53" s="20">
        <f>Tableau33[[#This Row],[Colonne8]]</f>
        <v>5.5</v>
      </c>
      <c r="J53" s="21">
        <f>Tableau33[[#This Row],[Colonne9]]</f>
        <v>11.24</v>
      </c>
      <c r="K53" s="22">
        <f t="shared" si="3"/>
        <v>0</v>
      </c>
    </row>
    <row r="54" spans="1:11" x14ac:dyDescent="0.2">
      <c r="A54" s="3"/>
      <c r="B54" s="4"/>
      <c r="C54" s="56"/>
      <c r="D54" s="25">
        <f>Tableau33[[#This Row],[Colonne3]]</f>
        <v>0</v>
      </c>
      <c r="G54" s="39"/>
      <c r="H54" s="26"/>
      <c r="J54" s="27" t="s">
        <v>13</v>
      </c>
      <c r="K54" s="26">
        <f>SUM(K48:K53)</f>
        <v>0</v>
      </c>
    </row>
    <row r="55" spans="1:11" x14ac:dyDescent="0.2">
      <c r="A55" s="3"/>
      <c r="B55" s="23" t="s">
        <v>49</v>
      </c>
      <c r="C55" s="56"/>
      <c r="D55" s="25">
        <f>Tableau33[[#This Row],[Colonne3]]</f>
        <v>0</v>
      </c>
      <c r="G55" s="39"/>
      <c r="H55" s="26"/>
      <c r="J55" s="26"/>
      <c r="K55" s="26"/>
    </row>
    <row r="56" spans="1:11" x14ac:dyDescent="0.2">
      <c r="A56" s="3"/>
      <c r="B56" s="5">
        <f>Tableau33[[#This Row],[Colonne1]]</f>
        <v>26776</v>
      </c>
      <c r="C56" s="54" t="str">
        <f>Tableau33[[#This Row],[Colonne2]]</f>
        <v>Biscottes bises à l'huile d'olive</v>
      </c>
      <c r="D56" s="13">
        <f>Tableau33[[#This Row],[Colonne3]]</f>
        <v>270</v>
      </c>
      <c r="E56" s="13" t="str">
        <f>Tableau33[[#This Row],[Colonne4]]</f>
        <v>gr</v>
      </c>
      <c r="F56" s="13">
        <f>Tableau33[[#This Row],[Colonne5]]</f>
        <v>12</v>
      </c>
      <c r="G56" s="36"/>
      <c r="H56" s="14">
        <f>Tableau33[[#This Row],[Colonne7]]</f>
        <v>2.2200000000000002</v>
      </c>
      <c r="I56" s="13">
        <f>Tableau33[[#This Row],[Colonne8]]</f>
        <v>5.5</v>
      </c>
      <c r="J56" s="14">
        <f>Tableau33[[#This Row],[Colonne9]]</f>
        <v>2.34</v>
      </c>
      <c r="K56" s="15">
        <f t="shared" ref="K56:K65" si="4">G56*J56</f>
        <v>0</v>
      </c>
    </row>
    <row r="57" spans="1:11" x14ac:dyDescent="0.2">
      <c r="A57" s="3"/>
      <c r="B57" s="6">
        <f>Tableau33[[#This Row],[Colonne1]]</f>
        <v>34711</v>
      </c>
      <c r="C57" s="57" t="str">
        <f>Tableau33[[#This Row],[Colonne2]]</f>
        <v>Biscottes "Essentielle" Nature</v>
      </c>
      <c r="D57" s="16">
        <f>Tableau33[[#This Row],[Colonne3]]</f>
        <v>280</v>
      </c>
      <c r="E57" s="16" t="str">
        <f>Tableau33[[#This Row],[Colonne4]]</f>
        <v>gr</v>
      </c>
      <c r="F57" s="16">
        <f>Tableau33[[#This Row],[Colonne5]]</f>
        <v>8</v>
      </c>
      <c r="G57" s="37"/>
      <c r="H57" s="17">
        <f>Tableau33[[#This Row],[Colonne7]]</f>
        <v>2.61</v>
      </c>
      <c r="I57" s="16">
        <f>Tableau33[[#This Row],[Colonne8]]</f>
        <v>5.5</v>
      </c>
      <c r="J57" s="17">
        <f>Tableau33[[#This Row],[Colonne9]]</f>
        <v>2.75</v>
      </c>
      <c r="K57" s="18">
        <f t="shared" si="4"/>
        <v>0</v>
      </c>
    </row>
    <row r="58" spans="1:11" x14ac:dyDescent="0.2">
      <c r="A58" s="3"/>
      <c r="B58" s="6">
        <f>Tableau33[[#This Row],[Colonne1]]</f>
        <v>30817</v>
      </c>
      <c r="C58" s="57" t="str">
        <f>Tableau33[[#This Row],[Colonne2]]</f>
        <v>chocolade sans huile de palme</v>
      </c>
      <c r="D58" s="16">
        <f>Tableau33[[#This Row],[Colonne3]]</f>
        <v>750</v>
      </c>
      <c r="E58" s="16" t="str">
        <f>Tableau33[[#This Row],[Colonne4]]</f>
        <v>gr</v>
      </c>
      <c r="F58" s="16">
        <f>Tableau33[[#This Row],[Colonne5]]</f>
        <v>6</v>
      </c>
      <c r="G58" s="37"/>
      <c r="H58" s="17">
        <f>Tableau33[[#This Row],[Colonne7]]</f>
        <v>11.16</v>
      </c>
      <c r="I58" s="16">
        <f>Tableau33[[#This Row],[Colonne8]]</f>
        <v>5.5</v>
      </c>
      <c r="J58" s="17">
        <f>Tableau33[[#This Row],[Colonne9]]</f>
        <v>11.77</v>
      </c>
      <c r="K58" s="18">
        <f t="shared" si="4"/>
        <v>0</v>
      </c>
    </row>
    <row r="59" spans="1:11" x14ac:dyDescent="0.2">
      <c r="A59" s="3"/>
      <c r="B59" s="6">
        <f>Tableau33[[#This Row],[Colonne1]]</f>
        <v>20209</v>
      </c>
      <c r="C59" s="57" t="str">
        <f>Tableau33[[#This Row],[Colonne2]]</f>
        <v>purée d'amande complète</v>
      </c>
      <c r="D59" s="16">
        <f>Tableau33[[#This Row],[Colonne3]]</f>
        <v>700</v>
      </c>
      <c r="E59" s="16" t="str">
        <f>Tableau33[[#This Row],[Colonne4]]</f>
        <v>gr</v>
      </c>
      <c r="F59" s="16">
        <f>Tableau33[[#This Row],[Colonne5]]</f>
        <v>6</v>
      </c>
      <c r="G59" s="37"/>
      <c r="H59" s="17">
        <f>Tableau33[[#This Row],[Colonne7]]</f>
        <v>19.350000000000001</v>
      </c>
      <c r="I59" s="16">
        <f>Tableau33[[#This Row],[Colonne8]]</f>
        <v>5.5</v>
      </c>
      <c r="J59" s="17">
        <f>Tableau33[[#This Row],[Colonne9]]</f>
        <v>20.41</v>
      </c>
      <c r="K59" s="18">
        <f t="shared" si="4"/>
        <v>0</v>
      </c>
    </row>
    <row r="60" spans="1:11" x14ac:dyDescent="0.2">
      <c r="A60" s="3"/>
      <c r="B60" s="6">
        <f>Tableau33[[#This Row],[Colonne1]]</f>
        <v>20343</v>
      </c>
      <c r="C60" s="57" t="str">
        <f>Tableau33[[#This Row],[Colonne2]]</f>
        <v>purée de sésame blanc- tahin</v>
      </c>
      <c r="D60" s="16">
        <f>Tableau33[[#This Row],[Colonne3]]</f>
        <v>700</v>
      </c>
      <c r="E60" s="16" t="str">
        <f>Tableau33[[#This Row],[Colonne4]]</f>
        <v>gr</v>
      </c>
      <c r="F60" s="16">
        <f>Tableau33[[#This Row],[Colonne5]]</f>
        <v>6</v>
      </c>
      <c r="G60" s="37"/>
      <c r="H60" s="17">
        <f>Tableau33[[#This Row],[Colonne7]]</f>
        <v>7.2</v>
      </c>
      <c r="I60" s="16">
        <f>Tableau33[[#This Row],[Colonne8]]</f>
        <v>5.5</v>
      </c>
      <c r="J60" s="17">
        <f>Tableau33[[#This Row],[Colonne9]]</f>
        <v>7.6</v>
      </c>
      <c r="K60" s="18">
        <f t="shared" si="4"/>
        <v>0</v>
      </c>
    </row>
    <row r="61" spans="1:11" x14ac:dyDescent="0.2">
      <c r="A61" s="3"/>
      <c r="B61" s="6">
        <f>Tableau33[[#This Row],[Colonne1]]</f>
        <v>32787</v>
      </c>
      <c r="C61" s="57" t="str">
        <f>Tableau33[[#This Row],[Colonne2]]</f>
        <v>Pâte à tartiner noisettes cacao sans huile palme</v>
      </c>
      <c r="D61" s="16">
        <f>Tableau33[[#This Row],[Colonne3]]</f>
        <v>750</v>
      </c>
      <c r="E61" s="16" t="str">
        <f>Tableau33[[#This Row],[Colonne4]]</f>
        <v>gr</v>
      </c>
      <c r="F61" s="16">
        <f>Tableau33[[#This Row],[Colonne5]]</f>
        <v>6</v>
      </c>
      <c r="G61" s="37"/>
      <c r="H61" s="17">
        <f>Tableau33[[#This Row],[Colonne7]]</f>
        <v>6.6</v>
      </c>
      <c r="I61" s="16">
        <f>Tableau33[[#This Row],[Colonne8]]</f>
        <v>5.5</v>
      </c>
      <c r="J61" s="17">
        <f>Tableau33[[#This Row],[Colonne9]]</f>
        <v>6.96</v>
      </c>
      <c r="K61" s="18">
        <f t="shared" si="4"/>
        <v>0</v>
      </c>
    </row>
    <row r="62" spans="1:11" x14ac:dyDescent="0.2">
      <c r="A62" s="3"/>
      <c r="B62" s="6">
        <f>Tableau33[[#This Row],[Colonne1]]</f>
        <v>28858</v>
      </c>
      <c r="C62" s="57" t="str">
        <f>Tableau33[[#This Row],[Colonne2]]</f>
        <v>Pur cacao non sucré</v>
      </c>
      <c r="D62" s="16">
        <f>Tableau33[[#This Row],[Colonne3]]</f>
        <v>200</v>
      </c>
      <c r="E62" s="16" t="str">
        <f>Tableau33[[#This Row],[Colonne4]]</f>
        <v>gr</v>
      </c>
      <c r="F62" s="16">
        <f>Tableau33[[#This Row],[Colonne5]]</f>
        <v>6</v>
      </c>
      <c r="G62" s="37"/>
      <c r="H62" s="17">
        <f>Tableau33[[#This Row],[Colonne7]]</f>
        <v>3.66</v>
      </c>
      <c r="I62" s="16">
        <f>Tableau33[[#This Row],[Colonne8]]</f>
        <v>5.5</v>
      </c>
      <c r="J62" s="17">
        <f>Tableau33[[#This Row],[Colonne9]]</f>
        <v>3.86</v>
      </c>
      <c r="K62" s="18">
        <f t="shared" si="4"/>
        <v>0</v>
      </c>
    </row>
    <row r="63" spans="1:11" x14ac:dyDescent="0.2">
      <c r="A63" s="3"/>
      <c r="B63" s="6">
        <f>Tableau33[[#This Row],[Colonne1]]</f>
        <v>28857</v>
      </c>
      <c r="C63" s="57" t="str">
        <f>Tableau33[[#This Row],[Colonne2]]</f>
        <v>Chocolat poudre instantané</v>
      </c>
      <c r="D63" s="16">
        <f>Tableau33[[#This Row],[Colonne3]]</f>
        <v>400</v>
      </c>
      <c r="E63" s="16" t="str">
        <f>Tableau33[[#This Row],[Colonne4]]</f>
        <v>gr</v>
      </c>
      <c r="F63" s="16">
        <f>Tableau33[[#This Row],[Colonne5]]</f>
        <v>6</v>
      </c>
      <c r="G63" s="37"/>
      <c r="H63" s="17">
        <f>Tableau33[[#This Row],[Colonne7]]</f>
        <v>3.84</v>
      </c>
      <c r="I63" s="16">
        <f>Tableau33[[#This Row],[Colonne8]]</f>
        <v>5.5</v>
      </c>
      <c r="J63" s="17">
        <f>Tableau33[[#This Row],[Colonne9]]</f>
        <v>4.05</v>
      </c>
      <c r="K63" s="18">
        <f t="shared" si="4"/>
        <v>0</v>
      </c>
    </row>
    <row r="64" spans="1:11" x14ac:dyDescent="0.2">
      <c r="A64" s="3"/>
      <c r="B64" s="6">
        <f>Tableau33[[#This Row],[Colonne1]]</f>
        <v>32743</v>
      </c>
      <c r="C64" s="57" t="str">
        <f>Tableau33[[#This Row],[Colonne2]]</f>
        <v>Muesli de l'étudiant</v>
      </c>
      <c r="D64" s="16">
        <f>Tableau33[[#This Row],[Colonne3]]</f>
        <v>5</v>
      </c>
      <c r="E64" s="16" t="str">
        <f>Tableau33[[#This Row],[Colonne4]]</f>
        <v>kg</v>
      </c>
      <c r="F64" s="16">
        <f>Tableau33[[#This Row],[Colonne5]]</f>
        <v>1</v>
      </c>
      <c r="G64" s="37"/>
      <c r="H64" s="17">
        <f>Tableau33[[#This Row],[Colonne7]]</f>
        <v>22.4</v>
      </c>
      <c r="I64" s="16">
        <f>Tableau33[[#This Row],[Colonne8]]</f>
        <v>5.5</v>
      </c>
      <c r="J64" s="17">
        <f>Tableau33[[#This Row],[Colonne9]]</f>
        <v>23.63</v>
      </c>
      <c r="K64" s="18">
        <f t="shared" si="4"/>
        <v>0</v>
      </c>
    </row>
    <row r="65" spans="1:11" x14ac:dyDescent="0.2">
      <c r="A65" s="3"/>
      <c r="B65" s="7">
        <f>Tableau33[[#This Row],[Colonne1]]</f>
        <v>32745</v>
      </c>
      <c r="C65" s="58" t="str">
        <f>Tableau33[[#This Row],[Colonne2]]</f>
        <v>Petits flocons d'avoine - France</v>
      </c>
      <c r="D65" s="20">
        <f>Tableau33[[#This Row],[Colonne3]]</f>
        <v>5</v>
      </c>
      <c r="E65" s="20" t="str">
        <f>Tableau33[[#This Row],[Colonne4]]</f>
        <v>kg</v>
      </c>
      <c r="F65" s="20">
        <f>Tableau33[[#This Row],[Colonne5]]</f>
        <v>1</v>
      </c>
      <c r="G65" s="38"/>
      <c r="H65" s="21">
        <f>Tableau33[[#This Row],[Colonne7]]</f>
        <v>9.6</v>
      </c>
      <c r="I65" s="20">
        <f>Tableau33[[#This Row],[Colonne8]]</f>
        <v>5.5</v>
      </c>
      <c r="J65" s="21">
        <f>Tableau33[[#This Row],[Colonne9]]</f>
        <v>10.130000000000001</v>
      </c>
      <c r="K65" s="22">
        <f t="shared" si="4"/>
        <v>0</v>
      </c>
    </row>
    <row r="66" spans="1:11" x14ac:dyDescent="0.2">
      <c r="A66" s="3"/>
      <c r="B66" s="29"/>
      <c r="C66" s="56"/>
      <c r="D66" s="25">
        <f>Tableau33[[#This Row],[Colonne3]]</f>
        <v>0</v>
      </c>
      <c r="G66" s="39"/>
      <c r="H66" s="26"/>
      <c r="J66" s="27" t="s">
        <v>13</v>
      </c>
      <c r="K66" s="26">
        <f>SUM(K56:K65)</f>
        <v>0</v>
      </c>
    </row>
    <row r="67" spans="1:11" x14ac:dyDescent="0.2">
      <c r="A67" s="3"/>
      <c r="B67" s="23" t="s">
        <v>60</v>
      </c>
      <c r="C67" s="56"/>
      <c r="D67" s="25">
        <f>Tableau33[[#This Row],[Colonne3]]</f>
        <v>0</v>
      </c>
      <c r="G67" s="39"/>
      <c r="H67" s="26"/>
      <c r="J67" s="26"/>
      <c r="K67" s="26"/>
    </row>
    <row r="68" spans="1:11" x14ac:dyDescent="0.2">
      <c r="A68" s="3"/>
      <c r="B68" s="5">
        <f>Tableau33[[#This Row],[Colonne1]]</f>
        <v>31806</v>
      </c>
      <c r="C68" s="54" t="str">
        <f>Tableau33[[#This Row],[Colonne2]]</f>
        <v>Thé noir earl grey bergamote</v>
      </c>
      <c r="D68" s="13">
        <f>Tableau33[[#This Row],[Colonne3]]</f>
        <v>100</v>
      </c>
      <c r="E68" s="13" t="str">
        <f>Tableau33[[#This Row],[Colonne4]]</f>
        <v>gr</v>
      </c>
      <c r="F68" s="13">
        <f>Tableau33[[#This Row],[Colonne5]]</f>
        <v>5</v>
      </c>
      <c r="G68" s="36"/>
      <c r="H68" s="14">
        <f>Tableau33[[#This Row],[Colonne7]]</f>
        <v>4.53</v>
      </c>
      <c r="I68" s="13">
        <f>Tableau33[[#This Row],[Colonne8]]</f>
        <v>5.5</v>
      </c>
      <c r="J68" s="14">
        <f>Tableau33[[#This Row],[Colonne9]]</f>
        <v>4.78</v>
      </c>
      <c r="K68" s="15">
        <f t="shared" ref="K68:K76" si="5">G68*J68</f>
        <v>0</v>
      </c>
    </row>
    <row r="69" spans="1:11" x14ac:dyDescent="0.2">
      <c r="A69" s="3"/>
      <c r="B69" s="6">
        <f>Tableau33[[#This Row],[Colonne1]]</f>
        <v>31759</v>
      </c>
      <c r="C69" s="57" t="str">
        <f>Tableau33[[#This Row],[Colonne2]]</f>
        <v>Thé vert jasmin flowers</v>
      </c>
      <c r="D69" s="16">
        <f>Tableau33[[#This Row],[Colonne3]]</f>
        <v>100</v>
      </c>
      <c r="E69" s="16" t="str">
        <f>Tableau33[[#This Row],[Colonne4]]</f>
        <v>gr</v>
      </c>
      <c r="F69" s="16">
        <f>Tableau33[[#This Row],[Colonne5]]</f>
        <v>5</v>
      </c>
      <c r="G69" s="37"/>
      <c r="H69" s="17">
        <f>Tableau33[[#This Row],[Colonne7]]</f>
        <v>5.38</v>
      </c>
      <c r="I69" s="16">
        <f>Tableau33[[#This Row],[Colonne8]]</f>
        <v>5.5</v>
      </c>
      <c r="J69" s="17">
        <f>Tableau33[[#This Row],[Colonne9]]</f>
        <v>5.68</v>
      </c>
      <c r="K69" s="18">
        <f t="shared" si="5"/>
        <v>0</v>
      </c>
    </row>
    <row r="70" spans="1:11" x14ac:dyDescent="0.2">
      <c r="A70" s="3"/>
      <c r="B70" s="6">
        <f>Tableau33[[#This Row],[Colonne1]]</f>
        <v>31347</v>
      </c>
      <c r="C70" s="57" t="str">
        <f>Tableau33[[#This Row],[Colonne2]]</f>
        <v>Thé vert lézard'thé (gingembre peche guarana</v>
      </c>
      <c r="D70" s="16">
        <f>Tableau33[[#This Row],[Colonne3]]</f>
        <v>100</v>
      </c>
      <c r="E70" s="16" t="str">
        <f>Tableau33[[#This Row],[Colonne4]]</f>
        <v>gr</v>
      </c>
      <c r="F70" s="16">
        <f>Tableau33[[#This Row],[Colonne5]]</f>
        <v>5</v>
      </c>
      <c r="G70" s="37"/>
      <c r="H70" s="17">
        <f>Tableau33[[#This Row],[Colonne7]]</f>
        <v>4.79</v>
      </c>
      <c r="I70" s="16">
        <f>Tableau33[[#This Row],[Colonne8]]</f>
        <v>5.5</v>
      </c>
      <c r="J70" s="17">
        <f>Tableau33[[#This Row],[Colonne9]]</f>
        <v>5.05</v>
      </c>
      <c r="K70" s="18">
        <f t="shared" si="5"/>
        <v>0</v>
      </c>
    </row>
    <row r="71" spans="1:11" x14ac:dyDescent="0.2">
      <c r="A71" s="3"/>
      <c r="B71" s="6">
        <f>Tableau33[[#This Row],[Colonne1]]</f>
        <v>31626</v>
      </c>
      <c r="C71" s="57" t="str">
        <f>Tableau33[[#This Row],[Colonne2]]</f>
        <v>Thé vert médina (menthe)</v>
      </c>
      <c r="D71" s="16">
        <f>Tableau33[[#This Row],[Colonne3]]</f>
        <v>100</v>
      </c>
      <c r="E71" s="16" t="str">
        <f>Tableau33[[#This Row],[Colonne4]]</f>
        <v>gr</v>
      </c>
      <c r="F71" s="16">
        <f>Tableau33[[#This Row],[Colonne5]]</f>
        <v>5</v>
      </c>
      <c r="G71" s="37"/>
      <c r="H71" s="17">
        <f>Tableau33[[#This Row],[Colonne7]]</f>
        <v>4.04</v>
      </c>
      <c r="I71" s="16">
        <f>Tableau33[[#This Row],[Colonne8]]</f>
        <v>5.5</v>
      </c>
      <c r="J71" s="17">
        <f>Tableau33[[#This Row],[Colonne9]]</f>
        <v>4.26</v>
      </c>
      <c r="K71" s="18">
        <f t="shared" si="5"/>
        <v>0</v>
      </c>
    </row>
    <row r="72" spans="1:11" x14ac:dyDescent="0.2">
      <c r="A72" s="3"/>
      <c r="B72" s="6">
        <f>Tableau33[[#This Row],[Colonne1]]</f>
        <v>31612</v>
      </c>
      <c r="C72" s="57" t="str">
        <f>Tableau33[[#This Row],[Colonne2]]</f>
        <v>Thé roibois murmure de la forêt (fruits rouges)</v>
      </c>
      <c r="D72" s="16">
        <f>Tableau33[[#This Row],[Colonne3]]</f>
        <v>100</v>
      </c>
      <c r="E72" s="16" t="str">
        <f>Tableau33[[#This Row],[Colonne4]]</f>
        <v>gr</v>
      </c>
      <c r="F72" s="16">
        <f>Tableau33[[#This Row],[Colonne5]]</f>
        <v>5</v>
      </c>
      <c r="G72" s="37"/>
      <c r="H72" s="17">
        <f>Tableau33[[#This Row],[Colonne7]]</f>
        <v>3.97</v>
      </c>
      <c r="I72" s="16">
        <f>Tableau33[[#This Row],[Colonne8]]</f>
        <v>5.5</v>
      </c>
      <c r="J72" s="17">
        <f>Tableau33[[#This Row],[Colonne9]]</f>
        <v>4.1900000000000004</v>
      </c>
      <c r="K72" s="18">
        <f t="shared" si="5"/>
        <v>0</v>
      </c>
    </row>
    <row r="73" spans="1:11" x14ac:dyDescent="0.2">
      <c r="A73" s="3"/>
      <c r="B73" s="6">
        <f>Tableau33[[#This Row],[Colonne1]]</f>
        <v>31355</v>
      </c>
      <c r="C73" s="57" t="str">
        <f>Tableau33[[#This Row],[Colonne2]]</f>
        <v>Thé roibois asimbonanga (mangue, pêche, citron)</v>
      </c>
      <c r="D73" s="16">
        <f>Tableau33[[#This Row],[Colonne3]]</f>
        <v>100</v>
      </c>
      <c r="E73" s="16" t="str">
        <f>Tableau33[[#This Row],[Colonne4]]</f>
        <v>gr</v>
      </c>
      <c r="F73" s="16">
        <f>Tableau33[[#This Row],[Colonne5]]</f>
        <v>5</v>
      </c>
      <c r="G73" s="37"/>
      <c r="H73" s="17">
        <f>Tableau33[[#This Row],[Colonne7]]</f>
        <v>4.1399999999999997</v>
      </c>
      <c r="I73" s="16">
        <f>Tableau33[[#This Row],[Colonne8]]</f>
        <v>5.5</v>
      </c>
      <c r="J73" s="17">
        <f>Tableau33[[#This Row],[Colonne9]]</f>
        <v>4.37</v>
      </c>
      <c r="K73" s="18">
        <f t="shared" si="5"/>
        <v>0</v>
      </c>
    </row>
    <row r="74" spans="1:11" x14ac:dyDescent="0.2">
      <c r="A74" s="3"/>
      <c r="B74" s="6">
        <f>Tableau33[[#This Row],[Colonne1]]</f>
        <v>31353</v>
      </c>
      <c r="C74" s="57" t="str">
        <f>Tableau33[[#This Row],[Colonne2]]</f>
        <v>Thé roibois nature</v>
      </c>
      <c r="D74" s="16">
        <f>Tableau33[[#This Row],[Colonne3]]</f>
        <v>100</v>
      </c>
      <c r="E74" s="16" t="str">
        <f>Tableau33[[#This Row],[Colonne4]]</f>
        <v>gr</v>
      </c>
      <c r="F74" s="16">
        <f>Tableau33[[#This Row],[Colonne5]]</f>
        <v>5</v>
      </c>
      <c r="G74" s="37"/>
      <c r="H74" s="17">
        <f>Tableau33[[#This Row],[Colonne7]]</f>
        <v>3.11</v>
      </c>
      <c r="I74" s="16">
        <f>Tableau33[[#This Row],[Colonne8]]</f>
        <v>5.5</v>
      </c>
      <c r="J74" s="17">
        <f>Tableau33[[#This Row],[Colonne9]]</f>
        <v>3.28</v>
      </c>
      <c r="K74" s="18">
        <f t="shared" si="5"/>
        <v>0</v>
      </c>
    </row>
    <row r="75" spans="1:11" x14ac:dyDescent="0.2">
      <c r="A75" s="3"/>
      <c r="B75" s="6">
        <f>Tableau33[[#This Row],[Colonne1]]</f>
        <v>31958</v>
      </c>
      <c r="C75" s="57" t="str">
        <f>Tableau33[[#This Row],[Colonne2]]</f>
        <v>Maté vert</v>
      </c>
      <c r="D75" s="16">
        <f>Tableau33[[#This Row],[Colonne3]]</f>
        <v>100</v>
      </c>
      <c r="E75" s="16" t="str">
        <f>Tableau33[[#This Row],[Colonne4]]</f>
        <v>gr</v>
      </c>
      <c r="F75" s="16">
        <f>Tableau33[[#This Row],[Colonne5]]</f>
        <v>5</v>
      </c>
      <c r="G75" s="37"/>
      <c r="H75" s="17">
        <f>Tableau33[[#This Row],[Colonne7]]</f>
        <v>3.64</v>
      </c>
      <c r="I75" s="16">
        <f>Tableau33[[#This Row],[Colonne8]]</f>
        <v>5.5</v>
      </c>
      <c r="J75" s="17">
        <f>Tableau33[[#This Row],[Colonne9]]</f>
        <v>3.84</v>
      </c>
      <c r="K75" s="18">
        <f t="shared" si="5"/>
        <v>0</v>
      </c>
    </row>
    <row r="76" spans="1:11" x14ac:dyDescent="0.2">
      <c r="A76" s="3"/>
      <c r="B76" s="7">
        <f>Tableau33[[#This Row],[Colonne1]]</f>
        <v>27745</v>
      </c>
      <c r="C76" s="58" t="str">
        <f>Tableau33[[#This Row],[Colonne2]]</f>
        <v>Tisane d'allaitement</v>
      </c>
      <c r="D76" s="20">
        <f>Tableau33[[#This Row],[Colonne3]]</f>
        <v>100</v>
      </c>
      <c r="E76" s="20" t="str">
        <f>Tableau33[[#This Row],[Colonne4]]</f>
        <v>gr</v>
      </c>
      <c r="F76" s="20">
        <f>Tableau33[[#This Row],[Colonne5]]</f>
        <v>6</v>
      </c>
      <c r="G76" s="38"/>
      <c r="H76" s="21">
        <f>Tableau33[[#This Row],[Colonne7]]</f>
        <v>2.35</v>
      </c>
      <c r="I76" s="20">
        <f>Tableau33[[#This Row],[Colonne8]]</f>
        <v>5.5</v>
      </c>
      <c r="J76" s="21">
        <f>Tableau33[[#This Row],[Colonne9]]</f>
        <v>2.48</v>
      </c>
      <c r="K76" s="22">
        <f t="shared" si="5"/>
        <v>0</v>
      </c>
    </row>
    <row r="77" spans="1:11" x14ac:dyDescent="0.2">
      <c r="A77" s="3"/>
      <c r="B77" s="23"/>
      <c r="C77" s="55"/>
      <c r="D77" s="24">
        <f>Tableau33[[#This Row],[Colonne3]]</f>
        <v>0</v>
      </c>
      <c r="E77" s="24"/>
      <c r="F77" s="24"/>
      <c r="G77" s="39"/>
      <c r="H77" s="26"/>
      <c r="I77" s="24"/>
      <c r="J77" s="27" t="s">
        <v>13</v>
      </c>
      <c r="K77" s="26">
        <f>SUM(K68:K76)</f>
        <v>0</v>
      </c>
    </row>
    <row r="78" spans="1:11" x14ac:dyDescent="0.2">
      <c r="A78" s="3"/>
      <c r="B78" s="23" t="s">
        <v>70</v>
      </c>
      <c r="C78" s="56"/>
      <c r="D78" s="25">
        <f>Tableau33[[#This Row],[Colonne3]]</f>
        <v>0</v>
      </c>
      <c r="G78" s="39"/>
      <c r="H78" s="26"/>
      <c r="J78" s="26"/>
      <c r="K78" s="26"/>
    </row>
    <row r="79" spans="1:11" x14ac:dyDescent="0.2">
      <c r="A79" s="3"/>
      <c r="B79" s="5">
        <f>Tableau33[[#This Row],[Colonne1]]</f>
        <v>23597</v>
      </c>
      <c r="C79" s="54" t="str">
        <f>Tableau33[[#This Row],[Colonne2]]</f>
        <v>Compote pomme vanille</v>
      </c>
      <c r="D79" s="13">
        <f>Tableau33[[#This Row],[Colonne3]]</f>
        <v>700</v>
      </c>
      <c r="E79" s="13" t="str">
        <f>Tableau33[[#This Row],[Colonne4]]</f>
        <v>gr</v>
      </c>
      <c r="F79" s="13">
        <f>Tableau33[[#This Row],[Colonne5]]</f>
        <v>6</v>
      </c>
      <c r="G79" s="36"/>
      <c r="H79" s="14">
        <f>Tableau33[[#This Row],[Colonne7]]</f>
        <v>2.79</v>
      </c>
      <c r="I79" s="13">
        <f>Tableau33[[#This Row],[Colonne8]]</f>
        <v>5.5</v>
      </c>
      <c r="J79" s="14">
        <f>Tableau33[[#This Row],[Colonne9]]</f>
        <v>2.94</v>
      </c>
      <c r="K79" s="15">
        <f t="shared" ref="K79:K96" si="6">G79*J79</f>
        <v>0</v>
      </c>
    </row>
    <row r="80" spans="1:11" x14ac:dyDescent="0.2">
      <c r="A80" s="3"/>
      <c r="B80" s="6">
        <f>Tableau33[[#This Row],[Colonne1]]</f>
        <v>30081</v>
      </c>
      <c r="C80" s="57" t="str">
        <f>Tableau33[[#This Row],[Colonne2]]</f>
        <v>Compote pomme banane</v>
      </c>
      <c r="D80" s="16">
        <f>Tableau33[[#This Row],[Colonne3]]</f>
        <v>1.075</v>
      </c>
      <c r="E80" s="16" t="str">
        <f>Tableau33[[#This Row],[Colonne4]]</f>
        <v>kg</v>
      </c>
      <c r="F80" s="16">
        <f>Tableau33[[#This Row],[Colonne5]]</f>
        <v>6</v>
      </c>
      <c r="G80" s="37"/>
      <c r="H80" s="17">
        <f>Tableau33[[#This Row],[Colonne7]]</f>
        <v>3.65</v>
      </c>
      <c r="I80" s="16">
        <f>Tableau33[[#This Row],[Colonne8]]</f>
        <v>5.5</v>
      </c>
      <c r="J80" s="17">
        <f>Tableau33[[#This Row],[Colonne9]]</f>
        <v>3.85</v>
      </c>
      <c r="K80" s="18">
        <f t="shared" si="6"/>
        <v>0</v>
      </c>
    </row>
    <row r="81" spans="1:11" x14ac:dyDescent="0.2">
      <c r="A81" s="3"/>
      <c r="B81" s="6">
        <f>Tableau33[[#This Row],[Colonne1]]</f>
        <v>30082</v>
      </c>
      <c r="C81" s="57" t="str">
        <f>Tableau33[[#This Row],[Colonne2]]</f>
        <v>Compote pomme abricot</v>
      </c>
      <c r="D81" s="16">
        <f>Tableau33[[#This Row],[Colonne3]]</f>
        <v>1.075</v>
      </c>
      <c r="E81" s="16" t="str">
        <f>Tableau33[[#This Row],[Colonne4]]</f>
        <v>kg</v>
      </c>
      <c r="F81" s="16">
        <f>Tableau33[[#This Row],[Colonne5]]</f>
        <v>6</v>
      </c>
      <c r="G81" s="37"/>
      <c r="H81" s="17">
        <f>Tableau33[[#This Row],[Colonne7]]</f>
        <v>3.82</v>
      </c>
      <c r="I81" s="16">
        <f>Tableau33[[#This Row],[Colonne8]]</f>
        <v>5.5</v>
      </c>
      <c r="J81" s="17">
        <f>Tableau33[[#This Row],[Colonne9]]</f>
        <v>4.03</v>
      </c>
      <c r="K81" s="18">
        <f t="shared" si="6"/>
        <v>0</v>
      </c>
    </row>
    <row r="82" spans="1:11" x14ac:dyDescent="0.2">
      <c r="A82" s="3"/>
      <c r="B82" s="6">
        <f>Tableau33[[#This Row],[Colonne1]]</f>
        <v>30082</v>
      </c>
      <c r="C82" s="57" t="str">
        <f>Tableau33[[#This Row],[Colonne2]]</f>
        <v>Compote pomme poire</v>
      </c>
      <c r="D82" s="16">
        <f>Tableau33[[#This Row],[Colonne3]]</f>
        <v>1.075</v>
      </c>
      <c r="E82" s="16" t="str">
        <f>Tableau33[[#This Row],[Colonne4]]</f>
        <v>kg</v>
      </c>
      <c r="F82" s="16">
        <f>Tableau33[[#This Row],[Colonne5]]</f>
        <v>6</v>
      </c>
      <c r="G82" s="37"/>
      <c r="H82" s="17">
        <f>Tableau33[[#This Row],[Colonne7]]</f>
        <v>4.03</v>
      </c>
      <c r="I82" s="16">
        <f>Tableau33[[#This Row],[Colonne8]]</f>
        <v>5.5</v>
      </c>
      <c r="J82" s="17">
        <f>Tableau33[[#This Row],[Colonne9]]</f>
        <v>4.25</v>
      </c>
      <c r="K82" s="18">
        <f t="shared" si="6"/>
        <v>0</v>
      </c>
    </row>
    <row r="83" spans="1:11" x14ac:dyDescent="0.2">
      <c r="A83" s="3"/>
      <c r="B83" s="6">
        <f>Tableau33[[#This Row],[Colonne1]]</f>
        <v>23968</v>
      </c>
      <c r="C83" s="57" t="str">
        <f>Tableau33[[#This Row],[Colonne2]]</f>
        <v>Compote pomme</v>
      </c>
      <c r="D83" s="16">
        <f>Tableau33[[#This Row],[Colonne3]]</f>
        <v>1.075</v>
      </c>
      <c r="E83" s="16" t="str">
        <f>Tableau33[[#This Row],[Colonne4]]</f>
        <v>kg</v>
      </c>
      <c r="F83" s="16">
        <f>Tableau33[[#This Row],[Colonne5]]</f>
        <v>6</v>
      </c>
      <c r="G83" s="37"/>
      <c r="H83" s="17">
        <f>Tableau33[[#This Row],[Colonne7]]</f>
        <v>3.51</v>
      </c>
      <c r="I83" s="16">
        <f>Tableau33[[#This Row],[Colonne8]]</f>
        <v>5.5</v>
      </c>
      <c r="J83" s="17">
        <f>Tableau33[[#This Row],[Colonne9]]</f>
        <v>3.7</v>
      </c>
      <c r="K83" s="18">
        <f t="shared" si="6"/>
        <v>0</v>
      </c>
    </row>
    <row r="84" spans="1:11" x14ac:dyDescent="0.2">
      <c r="A84" s="3"/>
      <c r="B84" s="6">
        <f>Tableau33[[#This Row],[Colonne1]]</f>
        <v>20982</v>
      </c>
      <c r="C84" s="57" t="str">
        <f>Tableau33[[#This Row],[Colonne2]]</f>
        <v>Pâte d'amande blanche</v>
      </c>
      <c r="D84" s="16">
        <f>Tableau33[[#This Row],[Colonne3]]</f>
        <v>2.5</v>
      </c>
      <c r="E84" s="16" t="str">
        <f>Tableau33[[#This Row],[Colonne4]]</f>
        <v>kg</v>
      </c>
      <c r="F84" s="16">
        <f>Tableau33[[#This Row],[Colonne5]]</f>
        <v>1</v>
      </c>
      <c r="G84" s="37"/>
      <c r="H84" s="17">
        <f>Tableau33[[#This Row],[Colonne7]]</f>
        <v>43.65</v>
      </c>
      <c r="I84" s="16">
        <f>Tableau33[[#This Row],[Colonne8]]</f>
        <v>5.5</v>
      </c>
      <c r="J84" s="17">
        <f>Tableau33[[#This Row],[Colonne9]]</f>
        <v>46.05</v>
      </c>
      <c r="K84" s="18">
        <f t="shared" si="6"/>
        <v>0</v>
      </c>
    </row>
    <row r="85" spans="1:11" x14ac:dyDescent="0.2">
      <c r="A85" s="3"/>
      <c r="B85" s="6">
        <f>Tableau33[[#This Row],[Colonne1]]</f>
        <v>23312</v>
      </c>
      <c r="C85" s="57" t="str">
        <f>Tableau33[[#This Row],[Colonne2]]</f>
        <v>Flans chocolat</v>
      </c>
      <c r="D85" s="16">
        <f>Tableau33[[#This Row],[Colonne3]]</f>
        <v>11</v>
      </c>
      <c r="E85" s="16" t="str">
        <f>Tableau33[[#This Row],[Colonne4]]</f>
        <v>gr</v>
      </c>
      <c r="F85" s="16">
        <f>Tableau33[[#This Row],[Colonne5]]</f>
        <v>30</v>
      </c>
      <c r="G85" s="37"/>
      <c r="H85" s="17">
        <f>Tableau33[[#This Row],[Colonne7]]</f>
        <v>0.67</v>
      </c>
      <c r="I85" s="16">
        <f>Tableau33[[#This Row],[Colonne8]]</f>
        <v>5.5</v>
      </c>
      <c r="J85" s="17">
        <f>Tableau33[[#This Row],[Colonne9]]</f>
        <v>0.71</v>
      </c>
      <c r="K85" s="18">
        <f t="shared" si="6"/>
        <v>0</v>
      </c>
    </row>
    <row r="86" spans="1:11" x14ac:dyDescent="0.2">
      <c r="A86" s="3"/>
      <c r="B86" s="6">
        <f>Tableau33[[#This Row],[Colonne1]]</f>
        <v>22380</v>
      </c>
      <c r="C86" s="57" t="str">
        <f>Tableau33[[#This Row],[Colonne2]]</f>
        <v>Eau de fleur oranger</v>
      </c>
      <c r="D86" s="16">
        <f>Tableau33[[#This Row],[Colonne3]]</f>
        <v>50</v>
      </c>
      <c r="E86" s="16" t="str">
        <f>Tableau33[[#This Row],[Colonne4]]</f>
        <v>ml</v>
      </c>
      <c r="F86" s="16">
        <f>Tableau33[[#This Row],[Colonne5]]</f>
        <v>3</v>
      </c>
      <c r="G86" s="37"/>
      <c r="H86" s="17">
        <f>Tableau33[[#This Row],[Colonne7]]</f>
        <v>2.16</v>
      </c>
      <c r="I86" s="16">
        <f>Tableau33[[#This Row],[Colonne8]]</f>
        <v>5.5</v>
      </c>
      <c r="J86" s="17">
        <f>Tableau33[[#This Row],[Colonne9]]</f>
        <v>2.2799999999999998</v>
      </c>
      <c r="K86" s="18">
        <f t="shared" si="6"/>
        <v>0</v>
      </c>
    </row>
    <row r="87" spans="1:11" x14ac:dyDescent="0.2">
      <c r="A87" s="3"/>
      <c r="B87" s="6">
        <f>Tableau33[[#This Row],[Colonne1]]</f>
        <v>24123</v>
      </c>
      <c r="C87" s="57" t="str">
        <f>Tableau33[[#This Row],[Colonne2]]</f>
        <v>Sucre de canne blond semoule</v>
      </c>
      <c r="D87" s="16">
        <f>Tableau33[[#This Row],[Colonne3]]</f>
        <v>25</v>
      </c>
      <c r="E87" s="16" t="str">
        <f>Tableau33[[#This Row],[Colonne4]]</f>
        <v>kg</v>
      </c>
      <c r="F87" s="16">
        <f>Tableau33[[#This Row],[Colonne5]]</f>
        <v>1</v>
      </c>
      <c r="G87" s="37"/>
      <c r="H87" s="17">
        <f>Tableau33[[#This Row],[Colonne7]]</f>
        <v>46.88</v>
      </c>
      <c r="I87" s="16">
        <f>Tableau33[[#This Row],[Colonne8]]</f>
        <v>5.5</v>
      </c>
      <c r="J87" s="17">
        <f>Tableau33[[#This Row],[Colonne9]]</f>
        <v>49.46</v>
      </c>
      <c r="K87" s="18">
        <f t="shared" si="6"/>
        <v>0</v>
      </c>
    </row>
    <row r="88" spans="1:11" x14ac:dyDescent="0.2">
      <c r="A88" s="3"/>
      <c r="B88" s="6">
        <f>Tableau33[[#This Row],[Colonne1]]</f>
        <v>27097</v>
      </c>
      <c r="C88" s="57" t="str">
        <f>Tableau33[[#This Row],[Colonne2]]</f>
        <v>Sucre de canne roux semoule</v>
      </c>
      <c r="D88" s="16">
        <f>Tableau33[[#This Row],[Colonne3]]</f>
        <v>25</v>
      </c>
      <c r="E88" s="16" t="str">
        <f>Tableau33[[#This Row],[Colonne4]]</f>
        <v>kg</v>
      </c>
      <c r="F88" s="16">
        <f>Tableau33[[#This Row],[Colonne5]]</f>
        <v>1</v>
      </c>
      <c r="G88" s="37"/>
      <c r="H88" s="17">
        <f>Tableau33[[#This Row],[Colonne7]]</f>
        <v>64.69</v>
      </c>
      <c r="I88" s="16">
        <f>Tableau33[[#This Row],[Colonne8]]</f>
        <v>5.5</v>
      </c>
      <c r="J88" s="17">
        <f>Tableau33[[#This Row],[Colonne9]]</f>
        <v>68.25</v>
      </c>
      <c r="K88" s="18">
        <f t="shared" si="6"/>
        <v>0</v>
      </c>
    </row>
    <row r="89" spans="1:11" x14ac:dyDescent="0.2">
      <c r="A89" s="3"/>
      <c r="B89" s="6">
        <f>Tableau33[[#This Row],[Colonne1]]</f>
        <v>34796</v>
      </c>
      <c r="C89" s="57" t="str">
        <f>Tableau33[[#This Row],[Colonne2]]</f>
        <v>Sucre Mascobado</v>
      </c>
      <c r="D89" s="16">
        <f>Tableau33[[#This Row],[Colonne3]]</f>
        <v>5</v>
      </c>
      <c r="E89" s="16" t="str">
        <f>Tableau33[[#This Row],[Colonne4]]</f>
        <v>kg</v>
      </c>
      <c r="F89" s="16">
        <f>Tableau33[[#This Row],[Colonne5]]</f>
        <v>1</v>
      </c>
      <c r="G89" s="37"/>
      <c r="H89" s="17">
        <f>Tableau33[[#This Row],[Colonne7]]</f>
        <v>20.72</v>
      </c>
      <c r="I89" s="16">
        <f>Tableau33[[#This Row],[Colonne8]]</f>
        <v>5.5</v>
      </c>
      <c r="J89" s="17">
        <f>Tableau33[[#This Row],[Colonne9]]</f>
        <v>21.86</v>
      </c>
      <c r="K89" s="18">
        <f t="shared" si="6"/>
        <v>0</v>
      </c>
    </row>
    <row r="90" spans="1:11" x14ac:dyDescent="0.2">
      <c r="A90" s="3"/>
      <c r="B90" s="6">
        <f>Tableau33[[#This Row],[Colonne1]]</f>
        <v>23618</v>
      </c>
      <c r="C90" s="57" t="str">
        <f>Tableau33[[#This Row],[Colonne2]]</f>
        <v>Rapadura</v>
      </c>
      <c r="D90" s="16">
        <f>Tableau33[[#This Row],[Colonne3]]</f>
        <v>10</v>
      </c>
      <c r="E90" s="16" t="str">
        <f>Tableau33[[#This Row],[Colonne4]]</f>
        <v>kg</v>
      </c>
      <c r="F90" s="16">
        <f>Tableau33[[#This Row],[Colonne5]]</f>
        <v>1</v>
      </c>
      <c r="G90" s="37"/>
      <c r="H90" s="17">
        <f>Tableau33[[#This Row],[Colonne7]]</f>
        <v>36.5</v>
      </c>
      <c r="I90" s="16">
        <f>Tableau33[[#This Row],[Colonne8]]</f>
        <v>5.5</v>
      </c>
      <c r="J90" s="17">
        <f>Tableau33[[#This Row],[Colonne9]]</f>
        <v>38.51</v>
      </c>
      <c r="K90" s="18">
        <f t="shared" si="6"/>
        <v>0</v>
      </c>
    </row>
    <row r="91" spans="1:11" x14ac:dyDescent="0.2">
      <c r="A91" s="3"/>
      <c r="B91" s="6">
        <f>Tableau33[[#This Row],[Colonne1]]</f>
        <v>27248</v>
      </c>
      <c r="C91" s="57" t="str">
        <f>Tableau33[[#This Row],[Colonne2]]</f>
        <v>Sirop de fraise</v>
      </c>
      <c r="D91" s="16">
        <f>Tableau33[[#This Row],[Colonne3]]</f>
        <v>50</v>
      </c>
      <c r="E91" s="16" t="str">
        <f>Tableau33[[#This Row],[Colonne4]]</f>
        <v>cl</v>
      </c>
      <c r="F91" s="16">
        <f>Tableau33[[#This Row],[Colonne5]]</f>
        <v>6</v>
      </c>
      <c r="G91" s="37"/>
      <c r="H91" s="17">
        <f>Tableau33[[#This Row],[Colonne7]]</f>
        <v>4.74</v>
      </c>
      <c r="I91" s="16">
        <f>Tableau33[[#This Row],[Colonne8]]</f>
        <v>5.5</v>
      </c>
      <c r="J91" s="17">
        <f>Tableau33[[#This Row],[Colonne9]]</f>
        <v>5</v>
      </c>
      <c r="K91" s="18">
        <f t="shared" si="6"/>
        <v>0</v>
      </c>
    </row>
    <row r="92" spans="1:11" x14ac:dyDescent="0.2">
      <c r="A92" s="3"/>
      <c r="B92" s="6">
        <f>Tableau33[[#This Row],[Colonne1]]</f>
        <v>27239</v>
      </c>
      <c r="C92" s="57" t="str">
        <f>Tableau33[[#This Row],[Colonne2]]</f>
        <v>Sirop de citron</v>
      </c>
      <c r="D92" s="16">
        <f>Tableau33[[#This Row],[Colonne3]]</f>
        <v>1</v>
      </c>
      <c r="E92" s="16" t="str">
        <f>Tableau33[[#This Row],[Colonne4]]</f>
        <v>l</v>
      </c>
      <c r="F92" s="16">
        <f>Tableau33[[#This Row],[Colonne5]]</f>
        <v>6</v>
      </c>
      <c r="G92" s="37"/>
      <c r="H92" s="17">
        <f>Tableau33[[#This Row],[Colonne7]]</f>
        <v>5.99</v>
      </c>
      <c r="I92" s="16">
        <f>Tableau33[[#This Row],[Colonne8]]</f>
        <v>5.5</v>
      </c>
      <c r="J92" s="17">
        <f>Tableau33[[#This Row],[Colonne9]]</f>
        <v>6.32</v>
      </c>
      <c r="K92" s="18">
        <f t="shared" si="6"/>
        <v>0</v>
      </c>
    </row>
    <row r="93" spans="1:11" x14ac:dyDescent="0.2">
      <c r="A93" s="3"/>
      <c r="B93" s="6">
        <f>Tableau33[[#This Row],[Colonne1]]</f>
        <v>27239</v>
      </c>
      <c r="C93" s="57" t="str">
        <f>Tableau33[[#This Row],[Colonne2]]</f>
        <v>Sirop de menthe</v>
      </c>
      <c r="D93" s="16">
        <f>Tableau33[[#This Row],[Colonne3]]</f>
        <v>1</v>
      </c>
      <c r="E93" s="16" t="str">
        <f>Tableau33[[#This Row],[Colonne4]]</f>
        <v>l</v>
      </c>
      <c r="F93" s="16">
        <f>Tableau33[[#This Row],[Colonne5]]</f>
        <v>6</v>
      </c>
      <c r="G93" s="37"/>
      <c r="H93" s="17">
        <f>Tableau33[[#This Row],[Colonne7]]</f>
        <v>4.0599999999999996</v>
      </c>
      <c r="I93" s="16">
        <f>Tableau33[[#This Row],[Colonne8]]</f>
        <v>5.5</v>
      </c>
      <c r="J93" s="17">
        <f>Tableau33[[#This Row],[Colonne9]]</f>
        <v>4.28</v>
      </c>
      <c r="K93" s="18">
        <f t="shared" si="6"/>
        <v>0</v>
      </c>
    </row>
    <row r="94" spans="1:11" x14ac:dyDescent="0.2">
      <c r="A94" s="3"/>
      <c r="B94" s="6">
        <f>Tableau33[[#This Row],[Colonne1]]</f>
        <v>23273</v>
      </c>
      <c r="C94" s="57" t="str">
        <f>Tableau33[[#This Row],[Colonne2]]</f>
        <v>Sirop de grenadine</v>
      </c>
      <c r="D94" s="16">
        <f>Tableau33[[#This Row],[Colonne3]]</f>
        <v>1</v>
      </c>
      <c r="E94" s="16" t="str">
        <f>Tableau33[[#This Row],[Colonne4]]</f>
        <v>l</v>
      </c>
      <c r="F94" s="16">
        <f>Tableau33[[#This Row],[Colonne5]]</f>
        <v>6</v>
      </c>
      <c r="G94" s="37"/>
      <c r="H94" s="17">
        <f>Tableau33[[#This Row],[Colonne7]]</f>
        <v>5.99</v>
      </c>
      <c r="I94" s="16">
        <f>Tableau33[[#This Row],[Colonne8]]</f>
        <v>5.5</v>
      </c>
      <c r="J94" s="17">
        <f>Tableau33[[#This Row],[Colonne9]]</f>
        <v>6.32</v>
      </c>
      <c r="K94" s="18">
        <f t="shared" si="6"/>
        <v>0</v>
      </c>
    </row>
    <row r="95" spans="1:11" x14ac:dyDescent="0.2">
      <c r="A95" s="3"/>
      <c r="B95" s="6">
        <f>Tableau33[[#This Row],[Colonne1]]</f>
        <v>26413</v>
      </c>
      <c r="C95" s="57" t="str">
        <f>Tableau33[[#This Row],[Colonne2]]</f>
        <v>Fructose</v>
      </c>
      <c r="D95" s="16">
        <f>Tableau33[[#This Row],[Colonne3]]</f>
        <v>1</v>
      </c>
      <c r="E95" s="16" t="str">
        <f>Tableau33[[#This Row],[Colonne4]]</f>
        <v>kg</v>
      </c>
      <c r="F95" s="16">
        <f>Tableau33[[#This Row],[Colonne5]]</f>
        <v>6</v>
      </c>
      <c r="G95" s="37"/>
      <c r="H95" s="17">
        <f>Tableau33[[#This Row],[Colonne7]]</f>
        <v>3.16</v>
      </c>
      <c r="I95" s="16">
        <f>Tableau33[[#This Row],[Colonne8]]</f>
        <v>5.5</v>
      </c>
      <c r="J95" s="17">
        <f>Tableau33[[#This Row],[Colonne9]]</f>
        <v>3.33</v>
      </c>
      <c r="K95" s="18">
        <f t="shared" si="6"/>
        <v>0</v>
      </c>
    </row>
    <row r="96" spans="1:11" x14ac:dyDescent="0.2">
      <c r="A96" s="3"/>
      <c r="B96" s="7">
        <f>Tableau33[[#This Row],[Colonne1]]</f>
        <v>22420</v>
      </c>
      <c r="C96" s="58" t="str">
        <f>Tableau33[[#This Row],[Colonne2]]</f>
        <v>Extrait de vanille</v>
      </c>
      <c r="D96" s="20">
        <f>Tableau33[[#This Row],[Colonne3]]</f>
        <v>50</v>
      </c>
      <c r="E96" s="20" t="str">
        <f>Tableau33[[#This Row],[Colonne4]]</f>
        <v>ml</v>
      </c>
      <c r="F96" s="20">
        <f>Tableau33[[#This Row],[Colonne5]]</f>
        <v>3</v>
      </c>
      <c r="G96" s="38"/>
      <c r="H96" s="21">
        <f>Tableau33[[#This Row],[Colonne7]]</f>
        <v>6.21</v>
      </c>
      <c r="I96" s="20">
        <f>Tableau33[[#This Row],[Colonne8]]</f>
        <v>5.5</v>
      </c>
      <c r="J96" s="21">
        <f>Tableau33[[#This Row],[Colonne9]]</f>
        <v>6.55</v>
      </c>
      <c r="K96" s="22">
        <f t="shared" si="6"/>
        <v>0</v>
      </c>
    </row>
    <row r="97" spans="1:11" x14ac:dyDescent="0.2">
      <c r="A97" s="3"/>
      <c r="B97" s="4"/>
      <c r="C97" s="56"/>
      <c r="D97" s="25">
        <f>Tableau33[[#This Row],[Colonne3]]</f>
        <v>0</v>
      </c>
      <c r="G97" s="39"/>
      <c r="H97" s="26"/>
      <c r="J97" s="27" t="s">
        <v>13</v>
      </c>
      <c r="K97" s="26">
        <f>SUM(K79:K96)</f>
        <v>0</v>
      </c>
    </row>
    <row r="98" spans="1:11" x14ac:dyDescent="0.2">
      <c r="A98" s="3"/>
      <c r="B98" s="23" t="s">
        <v>89</v>
      </c>
      <c r="C98" s="56"/>
      <c r="D98" s="25">
        <f>Tableau33[[#This Row],[Colonne3]]</f>
        <v>0</v>
      </c>
      <c r="G98" s="39"/>
      <c r="H98" s="26"/>
      <c r="J98" s="26"/>
      <c r="K98" s="26"/>
    </row>
    <row r="99" spans="1:11" x14ac:dyDescent="0.2">
      <c r="A99" s="3"/>
      <c r="B99" s="5">
        <f>Tableau33[[#This Row],[Colonne1]]</f>
        <v>35204</v>
      </c>
      <c r="C99" s="54" t="str">
        <f>Tableau33[[#This Row],[Colonne2]]</f>
        <v>Pur jus de citrons jaunes</v>
      </c>
      <c r="D99" s="13">
        <f>Tableau33[[#This Row],[Colonne3]]</f>
        <v>1</v>
      </c>
      <c r="E99" s="13" t="str">
        <f>Tableau33[[#This Row],[Colonne4]]</f>
        <v>L</v>
      </c>
      <c r="F99" s="13">
        <f>Tableau33[[#This Row],[Colonne5]]</f>
        <v>6</v>
      </c>
      <c r="G99" s="36"/>
      <c r="H99" s="14">
        <f>Tableau33[[#This Row],[Colonne7]]</f>
        <v>2.79</v>
      </c>
      <c r="I99" s="13">
        <f>Tableau33[[#This Row],[Colonne8]]</f>
        <v>5.5</v>
      </c>
      <c r="J99" s="14">
        <f>Tableau33[[#This Row],[Colonne9]]</f>
        <v>2.94</v>
      </c>
      <c r="K99" s="15">
        <f t="shared" ref="K99:K117" si="7">G99*J99</f>
        <v>0</v>
      </c>
    </row>
    <row r="100" spans="1:11" x14ac:dyDescent="0.2">
      <c r="A100" s="3"/>
      <c r="B100" s="6">
        <f>Tableau33[[#This Row],[Colonne1]]</f>
        <v>22746</v>
      </c>
      <c r="C100" s="57" t="str">
        <f>Tableau33[[#This Row],[Colonne2]]</f>
        <v>Cornichons aigres-doux</v>
      </c>
      <c r="D100" s="16">
        <f>Tableau33[[#This Row],[Colonne3]]</f>
        <v>680</v>
      </c>
      <c r="E100" s="16" t="str">
        <f>Tableau33[[#This Row],[Colonne4]]</f>
        <v>gr</v>
      </c>
      <c r="F100" s="16">
        <f>Tableau33[[#This Row],[Colonne5]]</f>
        <v>6</v>
      </c>
      <c r="G100" s="37"/>
      <c r="H100" s="17">
        <f>Tableau33[[#This Row],[Colonne7]]</f>
        <v>2.5</v>
      </c>
      <c r="I100" s="16">
        <f>Tableau33[[#This Row],[Colonne8]]</f>
        <v>5.5</v>
      </c>
      <c r="J100" s="17">
        <f>Tableau33[[#This Row],[Colonne9]]</f>
        <v>2.64</v>
      </c>
      <c r="K100" s="18">
        <f t="shared" si="7"/>
        <v>0</v>
      </c>
    </row>
    <row r="101" spans="1:11" x14ac:dyDescent="0.2">
      <c r="A101" s="3"/>
      <c r="B101" s="6">
        <f>Tableau33[[#This Row],[Colonne1]]</f>
        <v>34456</v>
      </c>
      <c r="C101" s="57" t="str">
        <f>Tableau33[[#This Row],[Colonne2]]</f>
        <v>cornichons</v>
      </c>
      <c r="D101" s="16">
        <f>Tableau33[[#This Row],[Colonne3]]</f>
        <v>37</v>
      </c>
      <c r="E101" s="16" t="str">
        <f>Tableau33[[#This Row],[Colonne4]]</f>
        <v>cl</v>
      </c>
      <c r="F101" s="16">
        <f>Tableau33[[#This Row],[Colonne5]]</f>
        <v>12</v>
      </c>
      <c r="G101" s="37"/>
      <c r="H101" s="17">
        <f>Tableau33[[#This Row],[Colonne7]]</f>
        <v>2.33</v>
      </c>
      <c r="I101" s="16">
        <f>Tableau33[[#This Row],[Colonne8]]</f>
        <v>5.5</v>
      </c>
      <c r="J101" s="17">
        <f>Tableau33[[#This Row],[Colonne9]]</f>
        <v>2.46</v>
      </c>
      <c r="K101" s="18">
        <f t="shared" si="7"/>
        <v>0</v>
      </c>
    </row>
    <row r="102" spans="1:11" x14ac:dyDescent="0.2">
      <c r="A102" s="3"/>
      <c r="B102" s="6">
        <f>Tableau33[[#This Row],[Colonne1]]</f>
        <v>41095</v>
      </c>
      <c r="C102" s="57" t="str">
        <f>Tableau33[[#This Row],[Colonne2]]</f>
        <v>Moutarde de Dijon extra forte</v>
      </c>
      <c r="D102" s="16">
        <f>Tableau33[[#This Row],[Colonne3]]</f>
        <v>5</v>
      </c>
      <c r="E102" s="16" t="str">
        <f>Tableau33[[#This Row],[Colonne4]]</f>
        <v>kg</v>
      </c>
      <c r="F102" s="16">
        <f>Tableau33[[#This Row],[Colonne5]]</f>
        <v>1</v>
      </c>
      <c r="G102" s="37"/>
      <c r="H102" s="17">
        <f>Tableau33[[#This Row],[Colonne7]]</f>
        <v>23.43</v>
      </c>
      <c r="I102" s="16">
        <f>Tableau33[[#This Row],[Colonne8]]</f>
        <v>5.5</v>
      </c>
      <c r="J102" s="17">
        <f>Tableau33[[#This Row],[Colonne9]]</f>
        <v>24.72</v>
      </c>
      <c r="K102" s="18">
        <f t="shared" si="7"/>
        <v>0</v>
      </c>
    </row>
    <row r="103" spans="1:11" x14ac:dyDescent="0.2">
      <c r="A103" s="3"/>
      <c r="B103" s="6">
        <f>Tableau33[[#This Row],[Colonne1]]</f>
        <v>20055</v>
      </c>
      <c r="C103" s="57" t="str">
        <f>Tableau33[[#This Row],[Colonne2]]</f>
        <v>Moutarde de Dijon forte</v>
      </c>
      <c r="D103" s="16">
        <f>Tableau33[[#This Row],[Colonne3]]</f>
        <v>700</v>
      </c>
      <c r="E103" s="16" t="str">
        <f>Tableau33[[#This Row],[Colonne4]]</f>
        <v>gr</v>
      </c>
      <c r="F103" s="16">
        <f>Tableau33[[#This Row],[Colonne5]]</f>
        <v>6</v>
      </c>
      <c r="G103" s="37"/>
      <c r="H103" s="17">
        <f>Tableau33[[#This Row],[Colonne7]]</f>
        <v>4.58</v>
      </c>
      <c r="I103" s="16">
        <f>Tableau33[[#This Row],[Colonne8]]</f>
        <v>5.5</v>
      </c>
      <c r="J103" s="17">
        <f>Tableau33[[#This Row],[Colonne9]]</f>
        <v>4.83</v>
      </c>
      <c r="K103" s="18">
        <f t="shared" si="7"/>
        <v>0</v>
      </c>
    </row>
    <row r="104" spans="1:11" x14ac:dyDescent="0.2">
      <c r="A104" s="3"/>
      <c r="B104" s="6">
        <f>Tableau33[[#This Row],[Colonne1]]</f>
        <v>24314</v>
      </c>
      <c r="C104" s="57" t="str">
        <f>Tableau33[[#This Row],[Colonne2]]</f>
        <v>Moutarde à l'ancienne au citron</v>
      </c>
      <c r="D104" s="16">
        <f>Tableau33[[#This Row],[Colonne3]]</f>
        <v>200</v>
      </c>
      <c r="E104" s="16" t="str">
        <f>Tableau33[[#This Row],[Colonne4]]</f>
        <v>gr</v>
      </c>
      <c r="F104" s="16">
        <f>Tableau33[[#This Row],[Colonne5]]</f>
        <v>6</v>
      </c>
      <c r="G104" s="37"/>
      <c r="H104" s="17">
        <f>Tableau33[[#This Row],[Colonne7]]</f>
        <v>2.4500000000000002</v>
      </c>
      <c r="I104" s="16">
        <f>Tableau33[[#This Row],[Colonne8]]</f>
        <v>5.5</v>
      </c>
      <c r="J104" s="17">
        <f>Tableau33[[#This Row],[Colonne9]]</f>
        <v>2.58</v>
      </c>
      <c r="K104" s="18">
        <f t="shared" si="7"/>
        <v>0</v>
      </c>
    </row>
    <row r="105" spans="1:11" x14ac:dyDescent="0.2">
      <c r="A105" s="3"/>
      <c r="B105" s="6">
        <f>Tableau33[[#This Row],[Colonne1]]</f>
        <v>28633</v>
      </c>
      <c r="C105" s="57" t="str">
        <f>Tableau33[[#This Row],[Colonne2]]</f>
        <v>moutarde à l'ancienne en graine</v>
      </c>
      <c r="D105" s="16">
        <f>Tableau33[[#This Row],[Colonne3]]</f>
        <v>200</v>
      </c>
      <c r="E105" s="16" t="str">
        <f>Tableau33[[#This Row],[Colonne4]]</f>
        <v>gr</v>
      </c>
      <c r="F105" s="16">
        <f>Tableau33[[#This Row],[Colonne5]]</f>
        <v>12</v>
      </c>
      <c r="G105" s="37"/>
      <c r="H105" s="17">
        <f>Tableau33[[#This Row],[Colonne7]]</f>
        <v>1.72</v>
      </c>
      <c r="I105" s="16">
        <f>Tableau33[[#This Row],[Colonne8]]</f>
        <v>5.5</v>
      </c>
      <c r="J105" s="17">
        <f>Tableau33[[#This Row],[Colonne9]]</f>
        <v>1.81</v>
      </c>
      <c r="K105" s="18">
        <f t="shared" si="7"/>
        <v>0</v>
      </c>
    </row>
    <row r="106" spans="1:11" x14ac:dyDescent="0.2">
      <c r="A106" s="3"/>
      <c r="B106" s="6">
        <f>Tableau33[[#This Row],[Colonne1]]</f>
        <v>24059</v>
      </c>
      <c r="C106" s="57" t="str">
        <f>Tableau33[[#This Row],[Colonne2]]</f>
        <v>Ketchup - Bocal verre</v>
      </c>
      <c r="D106" s="16">
        <f>Tableau33[[#This Row],[Colonne3]]</f>
        <v>340</v>
      </c>
      <c r="E106" s="16" t="str">
        <f>Tableau33[[#This Row],[Colonne4]]</f>
        <v>gr</v>
      </c>
      <c r="F106" s="16">
        <f>Tableau33[[#This Row],[Colonne5]]</f>
        <v>6</v>
      </c>
      <c r="G106" s="37"/>
      <c r="H106" s="17">
        <f>Tableau33[[#This Row],[Colonne7]]</f>
        <v>2.35</v>
      </c>
      <c r="I106" s="16">
        <f>Tableau33[[#This Row],[Colonne8]]</f>
        <v>5.5</v>
      </c>
      <c r="J106" s="17">
        <f>Tableau33[[#This Row],[Colonne9]]</f>
        <v>2.48</v>
      </c>
      <c r="K106" s="18">
        <f t="shared" si="7"/>
        <v>0</v>
      </c>
    </row>
    <row r="107" spans="1:11" x14ac:dyDescent="0.2">
      <c r="A107" s="3"/>
      <c r="B107" s="6">
        <f>Tableau33[[#This Row],[Colonne1]]</f>
        <v>23250</v>
      </c>
      <c r="C107" s="57" t="str">
        <f>Tableau33[[#This Row],[Colonne2]]</f>
        <v>Mayonnaise - Bocal verre</v>
      </c>
      <c r="D107" s="16">
        <f>Tableau33[[#This Row],[Colonne3]]</f>
        <v>245</v>
      </c>
      <c r="E107" s="16" t="str">
        <f>Tableau33[[#This Row],[Colonne4]]</f>
        <v>gr</v>
      </c>
      <c r="F107" s="16">
        <f>Tableau33[[#This Row],[Colonne5]]</f>
        <v>6</v>
      </c>
      <c r="G107" s="37"/>
      <c r="H107" s="17">
        <f>Tableau33[[#This Row],[Colonne7]]</f>
        <v>2.14</v>
      </c>
      <c r="I107" s="16">
        <f>Tableau33[[#This Row],[Colonne8]]</f>
        <v>5.5</v>
      </c>
      <c r="J107" s="17">
        <f>Tableau33[[#This Row],[Colonne9]]</f>
        <v>2.2599999999999998</v>
      </c>
      <c r="K107" s="18">
        <f t="shared" si="7"/>
        <v>0</v>
      </c>
    </row>
    <row r="108" spans="1:11" x14ac:dyDescent="0.2">
      <c r="A108" s="3"/>
      <c r="B108" s="6">
        <f>Tableau33[[#This Row],[Colonne1]]</f>
        <v>23345</v>
      </c>
      <c r="C108" s="57" t="str">
        <f>Tableau33[[#This Row],[Colonne2]]</f>
        <v>Olives noires de Nyons Nature</v>
      </c>
      <c r="D108" s="16">
        <f>Tableau33[[#This Row],[Colonne3]]</f>
        <v>2.5</v>
      </c>
      <c r="E108" s="16" t="str">
        <f>Tableau33[[#This Row],[Colonne4]]</f>
        <v>kg</v>
      </c>
      <c r="F108" s="16">
        <f>Tableau33[[#This Row],[Colonne5]]</f>
        <v>2</v>
      </c>
      <c r="G108" s="37"/>
      <c r="H108" s="17">
        <f>Tableau33[[#This Row],[Colonne7]]</f>
        <v>29.23</v>
      </c>
      <c r="I108" s="16">
        <f>Tableau33[[#This Row],[Colonne8]]</f>
        <v>5.5</v>
      </c>
      <c r="J108" s="17">
        <f>Tableau33[[#This Row],[Colonne9]]</f>
        <v>30.84</v>
      </c>
      <c r="K108" s="18">
        <f t="shared" si="7"/>
        <v>0</v>
      </c>
    </row>
    <row r="109" spans="1:11" x14ac:dyDescent="0.2">
      <c r="A109" s="3"/>
      <c r="B109" s="6">
        <f>Tableau33[[#This Row],[Colonne1]]</f>
        <v>22209</v>
      </c>
      <c r="C109" s="57" t="str">
        <f>Tableau33[[#This Row],[Colonne2]]</f>
        <v>Olives noires Nature</v>
      </c>
      <c r="D109" s="16">
        <f>Tableau33[[#This Row],[Colonne3]]</f>
        <v>5</v>
      </c>
      <c r="E109" s="16" t="str">
        <f>Tableau33[[#This Row],[Colonne4]]</f>
        <v>kg</v>
      </c>
      <c r="F109" s="16">
        <f>Tableau33[[#This Row],[Colonne5]]</f>
        <v>1</v>
      </c>
      <c r="G109" s="37"/>
      <c r="H109" s="17">
        <f>Tableau33[[#This Row],[Colonne7]]</f>
        <v>26.51</v>
      </c>
      <c r="I109" s="16">
        <f>Tableau33[[#This Row],[Colonne8]]</f>
        <v>5.5</v>
      </c>
      <c r="J109" s="17">
        <f>Tableau33[[#This Row],[Colonne9]]</f>
        <v>27.97</v>
      </c>
      <c r="K109" s="18">
        <f t="shared" si="7"/>
        <v>0</v>
      </c>
    </row>
    <row r="110" spans="1:11" x14ac:dyDescent="0.2">
      <c r="A110" s="3"/>
      <c r="B110" s="6">
        <f>Tableau33[[#This Row],[Colonne1]]</f>
        <v>22210</v>
      </c>
      <c r="C110" s="57" t="str">
        <f>Tableau33[[#This Row],[Colonne2]]</f>
        <v>Olives noires à la provençale</v>
      </c>
      <c r="D110" s="16">
        <f>Tableau33[[#This Row],[Colonne3]]</f>
        <v>5</v>
      </c>
      <c r="E110" s="16" t="str">
        <f>Tableau33[[#This Row],[Colonne4]]</f>
        <v>kg</v>
      </c>
      <c r="F110" s="16">
        <f>Tableau33[[#This Row],[Colonne5]]</f>
        <v>1</v>
      </c>
      <c r="G110" s="37"/>
      <c r="H110" s="17">
        <f>Tableau33[[#This Row],[Colonne7]]</f>
        <v>29.9</v>
      </c>
      <c r="I110" s="16">
        <f>Tableau33[[#This Row],[Colonne8]]</f>
        <v>5.5</v>
      </c>
      <c r="J110" s="17">
        <f>Tableau33[[#This Row],[Colonne9]]</f>
        <v>31.54</v>
      </c>
      <c r="K110" s="18">
        <f t="shared" si="7"/>
        <v>0</v>
      </c>
    </row>
    <row r="111" spans="1:11" x14ac:dyDescent="0.2">
      <c r="A111" s="3"/>
      <c r="B111" s="6">
        <f>Tableau33[[#This Row],[Colonne1]]</f>
        <v>22205</v>
      </c>
      <c r="C111" s="57" t="str">
        <f>Tableau33[[#This Row],[Colonne2]]</f>
        <v>Olives noires dénoyautées</v>
      </c>
      <c r="D111" s="16">
        <f>Tableau33[[#This Row],[Colonne3]]</f>
        <v>5</v>
      </c>
      <c r="E111" s="16" t="str">
        <f>Tableau33[[#This Row],[Colonne4]]</f>
        <v>kg</v>
      </c>
      <c r="F111" s="16">
        <f>Tableau33[[#This Row],[Colonne5]]</f>
        <v>1</v>
      </c>
      <c r="G111" s="37"/>
      <c r="H111" s="17">
        <f>Tableau33[[#This Row],[Colonne7]]</f>
        <v>44.6</v>
      </c>
      <c r="I111" s="16">
        <f>Tableau33[[#This Row],[Colonne8]]</f>
        <v>5.5</v>
      </c>
      <c r="J111" s="17">
        <f>Tableau33[[#This Row],[Colonne9]]</f>
        <v>47.05</v>
      </c>
      <c r="K111" s="18">
        <f t="shared" si="7"/>
        <v>0</v>
      </c>
    </row>
    <row r="112" spans="1:11" x14ac:dyDescent="0.2">
      <c r="A112" s="3"/>
      <c r="B112" s="6">
        <f>Tableau33[[#This Row],[Colonne1]]</f>
        <v>21209</v>
      </c>
      <c r="C112" s="57" t="str">
        <f>Tableau33[[#This Row],[Colonne2]]</f>
        <v>Pulpe de tomate</v>
      </c>
      <c r="D112" s="16">
        <f>Tableau33[[#This Row],[Colonne3]]</f>
        <v>500</v>
      </c>
      <c r="E112" s="16" t="str">
        <f>Tableau33[[#This Row],[Colonne4]]</f>
        <v>gr</v>
      </c>
      <c r="F112" s="16">
        <f>Tableau33[[#This Row],[Colonne5]]</f>
        <v>12</v>
      </c>
      <c r="G112" s="37"/>
      <c r="H112" s="17">
        <f>Tableau33[[#This Row],[Colonne7]]</f>
        <v>1.63</v>
      </c>
      <c r="I112" s="16">
        <f>Tableau33[[#This Row],[Colonne8]]</f>
        <v>5.5</v>
      </c>
      <c r="J112" s="17">
        <f>Tableau33[[#This Row],[Colonne9]]</f>
        <v>1.72</v>
      </c>
      <c r="K112" s="18">
        <f t="shared" si="7"/>
        <v>0</v>
      </c>
    </row>
    <row r="113" spans="1:11" x14ac:dyDescent="0.2">
      <c r="A113" s="3"/>
      <c r="B113" s="6">
        <f>Tableau33[[#This Row],[Colonne1]]</f>
        <v>33125</v>
      </c>
      <c r="C113" s="57" t="str">
        <f>Tableau33[[#This Row],[Colonne2]]</f>
        <v>Passata de tomate</v>
      </c>
      <c r="D113" s="16">
        <f>Tableau33[[#This Row],[Colonne3]]</f>
        <v>680</v>
      </c>
      <c r="E113" s="16" t="str">
        <f>Tableau33[[#This Row],[Colonne4]]</f>
        <v>gr</v>
      </c>
      <c r="F113" s="16">
        <f>Tableau33[[#This Row],[Colonne5]]</f>
        <v>12</v>
      </c>
      <c r="G113" s="37"/>
      <c r="H113" s="17">
        <f>Tableau33[[#This Row],[Colonne7]]</f>
        <v>1.2</v>
      </c>
      <c r="I113" s="16">
        <f>Tableau33[[#This Row],[Colonne8]]</f>
        <v>5.5</v>
      </c>
      <c r="J113" s="17">
        <f>Tableau33[[#This Row],[Colonne9]]</f>
        <v>1.27</v>
      </c>
      <c r="K113" s="18">
        <f t="shared" si="7"/>
        <v>0</v>
      </c>
    </row>
    <row r="114" spans="1:11" x14ac:dyDescent="0.2">
      <c r="A114" s="3"/>
      <c r="B114" s="6">
        <f>Tableau33[[#This Row],[Colonne1]]</f>
        <v>27231</v>
      </c>
      <c r="C114" s="57" t="str">
        <f>Tableau33[[#This Row],[Colonne2]]</f>
        <v>Vinaigre d'alcool (bidon plastique)</v>
      </c>
      <c r="D114" s="16">
        <f>Tableau33[[#This Row],[Colonne3]]</f>
        <v>5</v>
      </c>
      <c r="E114" s="16" t="str">
        <f>Tableau33[[#This Row],[Colonne4]]</f>
        <v>L</v>
      </c>
      <c r="F114" s="16">
        <f>Tableau33[[#This Row],[Colonne5]]</f>
        <v>2</v>
      </c>
      <c r="G114" s="37"/>
      <c r="H114" s="17">
        <f>Tableau33[[#This Row],[Colonne7]]</f>
        <v>7.8</v>
      </c>
      <c r="I114" s="16">
        <f>Tableau33[[#This Row],[Colonne8]]</f>
        <v>5.5</v>
      </c>
      <c r="J114" s="17">
        <f>Tableau33[[#This Row],[Colonne9]]</f>
        <v>8.23</v>
      </c>
      <c r="K114" s="18">
        <f t="shared" si="7"/>
        <v>0</v>
      </c>
    </row>
    <row r="115" spans="1:11" x14ac:dyDescent="0.2">
      <c r="A115" s="3"/>
      <c r="B115" s="6">
        <f>Tableau33[[#This Row],[Colonne1]]</f>
        <v>24321</v>
      </c>
      <c r="C115" s="57" t="str">
        <f>Tableau33[[#This Row],[Colonne2]]</f>
        <v>Vinaigre de cidre</v>
      </c>
      <c r="D115" s="16">
        <f>Tableau33[[#This Row],[Colonne3]]</f>
        <v>1</v>
      </c>
      <c r="E115" s="16" t="str">
        <f>Tableau33[[#This Row],[Colonne4]]</f>
        <v>L</v>
      </c>
      <c r="F115" s="16">
        <f>Tableau33[[#This Row],[Colonne5]]</f>
        <v>6</v>
      </c>
      <c r="G115" s="37"/>
      <c r="H115" s="17">
        <f>Tableau33[[#This Row],[Colonne7]]</f>
        <v>3.49</v>
      </c>
      <c r="I115" s="16">
        <f>Tableau33[[#This Row],[Colonne8]]</f>
        <v>5.5</v>
      </c>
      <c r="J115" s="17">
        <f>Tableau33[[#This Row],[Colonne9]]</f>
        <v>3.68</v>
      </c>
      <c r="K115" s="18">
        <f t="shared" si="7"/>
        <v>0</v>
      </c>
    </row>
    <row r="116" spans="1:11" x14ac:dyDescent="0.2">
      <c r="A116" s="3"/>
      <c r="B116" s="6">
        <f>Tableau33[[#This Row],[Colonne1]]</f>
        <v>30459</v>
      </c>
      <c r="C116" s="57" t="str">
        <f>Tableau33[[#This Row],[Colonne2]]</f>
        <v>Vinaigre balsamique de Modène</v>
      </c>
      <c r="D116" s="16">
        <f>Tableau33[[#This Row],[Colonne3]]</f>
        <v>50</v>
      </c>
      <c r="E116" s="16" t="str">
        <f>Tableau33[[#This Row],[Colonne4]]</f>
        <v>cl</v>
      </c>
      <c r="F116" s="16">
        <f>Tableau33[[#This Row],[Colonne5]]</f>
        <v>6</v>
      </c>
      <c r="G116" s="37"/>
      <c r="H116" s="17">
        <f>Tableau33[[#This Row],[Colonne7]]</f>
        <v>4.8099999999999996</v>
      </c>
      <c r="I116" s="16">
        <f>Tableau33[[#This Row],[Colonne8]]</f>
        <v>5.5</v>
      </c>
      <c r="J116" s="17">
        <f>Tableau33[[#This Row],[Colonne9]]</f>
        <v>5.07</v>
      </c>
      <c r="K116" s="18">
        <f t="shared" si="7"/>
        <v>0</v>
      </c>
    </row>
    <row r="117" spans="1:11" x14ac:dyDescent="0.2">
      <c r="A117" s="3"/>
      <c r="B117" s="7">
        <f>Tableau33[[#This Row],[Colonne1]]</f>
        <v>24023</v>
      </c>
      <c r="C117" s="58" t="str">
        <f>Tableau33[[#This Row],[Colonne2]]</f>
        <v>sauce tomate à la provencale</v>
      </c>
      <c r="D117" s="20">
        <f>Tableau33[[#This Row],[Colonne3]]</f>
        <v>340</v>
      </c>
      <c r="E117" s="20" t="str">
        <f>Tableau33[[#This Row],[Colonne4]]</f>
        <v>gr</v>
      </c>
      <c r="F117" s="20">
        <f>Tableau33[[#This Row],[Colonne5]]</f>
        <v>6</v>
      </c>
      <c r="G117" s="38"/>
      <c r="H117" s="21">
        <f>Tableau33[[#This Row],[Colonne7]]</f>
        <v>2.31</v>
      </c>
      <c r="I117" s="20">
        <f>Tableau33[[#This Row],[Colonne8]]</f>
        <v>5.5</v>
      </c>
      <c r="J117" s="21">
        <f>Tableau33[[#This Row],[Colonne9]]</f>
        <v>2.44</v>
      </c>
      <c r="K117" s="22">
        <f t="shared" si="7"/>
        <v>0</v>
      </c>
    </row>
    <row r="118" spans="1:11" x14ac:dyDescent="0.2">
      <c r="A118" s="3"/>
      <c r="B118" s="4"/>
      <c r="C118" s="56"/>
      <c r="D118" s="25">
        <f>Tableau33[[#This Row],[Colonne3]]</f>
        <v>0</v>
      </c>
      <c r="G118" s="39"/>
      <c r="H118" s="26"/>
      <c r="J118" s="27" t="s">
        <v>13</v>
      </c>
      <c r="K118" s="26">
        <f>SUM(K99:K117)</f>
        <v>0</v>
      </c>
    </row>
    <row r="119" spans="1:11" x14ac:dyDescent="0.2">
      <c r="A119" s="3"/>
      <c r="B119" s="23" t="s">
        <v>110</v>
      </c>
      <c r="C119" s="56"/>
      <c r="D119" s="25">
        <f>Tableau33[[#This Row],[Colonne3]]</f>
        <v>0</v>
      </c>
      <c r="G119" s="39"/>
      <c r="H119" s="26"/>
      <c r="J119" s="26"/>
      <c r="K119" s="26"/>
    </row>
    <row r="120" spans="1:11" x14ac:dyDescent="0.2">
      <c r="A120" s="3"/>
      <c r="B120" s="5">
        <f>Tableau33[[#This Row],[Colonne1]]</f>
        <v>25231</v>
      </c>
      <c r="C120" s="54" t="str">
        <f>Tableau33[[#This Row],[Colonne2]]</f>
        <v>Sel fin de l'atlantique</v>
      </c>
      <c r="D120" s="13">
        <f>Tableau33[[#This Row],[Colonne3]]</f>
        <v>25</v>
      </c>
      <c r="E120" s="13" t="str">
        <f>Tableau33[[#This Row],[Colonne4]]</f>
        <v>kg</v>
      </c>
      <c r="F120" s="13">
        <f>Tableau33[[#This Row],[Colonne5]]</f>
        <v>1</v>
      </c>
      <c r="G120" s="36"/>
      <c r="H120" s="14">
        <f>Tableau33[[#This Row],[Colonne7]]</f>
        <v>26.75</v>
      </c>
      <c r="I120" s="13">
        <f>Tableau33[[#This Row],[Colonne8]]</f>
        <v>5.5</v>
      </c>
      <c r="J120" s="14">
        <f>Tableau33[[#This Row],[Colonne9]]</f>
        <v>28.22</v>
      </c>
      <c r="K120" s="15">
        <f t="shared" ref="K120:K145" si="8">G120*J120</f>
        <v>0</v>
      </c>
    </row>
    <row r="121" spans="1:11" x14ac:dyDescent="0.2">
      <c r="A121" s="3"/>
      <c r="B121" s="5">
        <f>Tableau33[[#This Row],[Colonne1]]</f>
        <v>25617</v>
      </c>
      <c r="C121" s="57" t="str">
        <f>Tableau33[[#This Row],[Colonne2]]</f>
        <v>Sel fin</v>
      </c>
      <c r="D121" s="16">
        <f>Tableau33[[#This Row],[Colonne3]]</f>
        <v>5</v>
      </c>
      <c r="E121" s="16" t="str">
        <f>Tableau33[[#This Row],[Colonne4]]</f>
        <v>kg</v>
      </c>
      <c r="F121" s="16">
        <f>Tableau33[[#This Row],[Colonne5]]</f>
        <v>1</v>
      </c>
      <c r="G121" s="37"/>
      <c r="H121" s="17">
        <f>Tableau33[[#This Row],[Colonne7]]</f>
        <v>11.24</v>
      </c>
      <c r="I121" s="16">
        <f>Tableau33[[#This Row],[Colonne8]]</f>
        <v>5.5</v>
      </c>
      <c r="J121" s="17">
        <f>Tableau33[[#This Row],[Colonne9]]</f>
        <v>11.86</v>
      </c>
      <c r="K121" s="18">
        <f t="shared" si="8"/>
        <v>0</v>
      </c>
    </row>
    <row r="122" spans="1:11" x14ac:dyDescent="0.2">
      <c r="A122" s="3"/>
      <c r="B122" s="5">
        <f>Tableau33[[#This Row],[Colonne1]]</f>
        <v>25616</v>
      </c>
      <c r="C122" s="57" t="str">
        <f>Tableau33[[#This Row],[Colonne2]]</f>
        <v>Sel gros</v>
      </c>
      <c r="D122" s="16">
        <f>Tableau33[[#This Row],[Colonne3]]</f>
        <v>5</v>
      </c>
      <c r="E122" s="16" t="str">
        <f>Tableau33[[#This Row],[Colonne4]]</f>
        <v>kg</v>
      </c>
      <c r="F122" s="16">
        <f>Tableau33[[#This Row],[Colonne5]]</f>
        <v>1</v>
      </c>
      <c r="G122" s="37"/>
      <c r="H122" s="17">
        <f>Tableau33[[#This Row],[Colonne7]]</f>
        <v>6.49</v>
      </c>
      <c r="I122" s="16">
        <f>Tableau33[[#This Row],[Colonne8]]</f>
        <v>5.5</v>
      </c>
      <c r="J122" s="17">
        <f>Tableau33[[#This Row],[Colonne9]]</f>
        <v>6.85</v>
      </c>
      <c r="K122" s="18">
        <f t="shared" si="8"/>
        <v>0</v>
      </c>
    </row>
    <row r="123" spans="1:11" x14ac:dyDescent="0.2">
      <c r="A123" s="3"/>
      <c r="B123" s="5">
        <f>Tableau33[[#This Row],[Colonne1]]</f>
        <v>22890</v>
      </c>
      <c r="C123" s="57" t="str">
        <f>Tableau33[[#This Row],[Colonne2]]</f>
        <v>Aïl semoule</v>
      </c>
      <c r="D123" s="16">
        <f>Tableau33[[#This Row],[Colonne3]]</f>
        <v>150</v>
      </c>
      <c r="E123" s="16" t="str">
        <f>Tableau33[[#This Row],[Colonne4]]</f>
        <v>gr</v>
      </c>
      <c r="F123" s="16">
        <f>Tableau33[[#This Row],[Colonne5]]</f>
        <v>6</v>
      </c>
      <c r="G123" s="37"/>
      <c r="H123" s="17">
        <f>Tableau33[[#This Row],[Colonne7]]</f>
        <v>3.97</v>
      </c>
      <c r="I123" s="16">
        <f>Tableau33[[#This Row],[Colonne8]]</f>
        <v>5.5</v>
      </c>
      <c r="J123" s="17">
        <f>Tableau33[[#This Row],[Colonne9]]</f>
        <v>4.1900000000000004</v>
      </c>
      <c r="K123" s="18">
        <f t="shared" si="8"/>
        <v>0</v>
      </c>
    </row>
    <row r="124" spans="1:11" x14ac:dyDescent="0.2">
      <c r="A124" s="3"/>
      <c r="B124" s="5">
        <f>Tableau33[[#This Row],[Colonne1]]</f>
        <v>23528</v>
      </c>
      <c r="C124" s="57" t="str">
        <f>Tableau33[[#This Row],[Colonne2]]</f>
        <v>Basilic</v>
      </c>
      <c r="D124" s="16">
        <f>Tableau33[[#This Row],[Colonne3]]</f>
        <v>30</v>
      </c>
      <c r="E124" s="16" t="str">
        <f>Tableau33[[#This Row],[Colonne4]]</f>
        <v>gr</v>
      </c>
      <c r="F124" s="16">
        <f>Tableau33[[#This Row],[Colonne5]]</f>
        <v>6</v>
      </c>
      <c r="G124" s="37"/>
      <c r="H124" s="17">
        <f>Tableau33[[#This Row],[Colonne7]]</f>
        <v>2.15</v>
      </c>
      <c r="I124" s="16">
        <f>Tableau33[[#This Row],[Colonne8]]</f>
        <v>5.5</v>
      </c>
      <c r="J124" s="17">
        <f>Tableau33[[#This Row],[Colonne9]]</f>
        <v>2.27</v>
      </c>
      <c r="K124" s="18">
        <f t="shared" si="8"/>
        <v>0</v>
      </c>
    </row>
    <row r="125" spans="1:11" x14ac:dyDescent="0.2">
      <c r="A125" s="3"/>
      <c r="B125" s="5">
        <f>Tableau33[[#This Row],[Colonne1]]</f>
        <v>22892</v>
      </c>
      <c r="C125" s="57" t="str">
        <f>Tableau33[[#This Row],[Colonne2]]</f>
        <v>Cannelle en poudre</v>
      </c>
      <c r="D125" s="16">
        <f>Tableau33[[#This Row],[Colonne3]]</f>
        <v>80</v>
      </c>
      <c r="E125" s="16" t="str">
        <f>Tableau33[[#This Row],[Colonne4]]</f>
        <v>gr</v>
      </c>
      <c r="F125" s="16">
        <f>Tableau33[[#This Row],[Colonne5]]</f>
        <v>6</v>
      </c>
      <c r="G125" s="37"/>
      <c r="H125" s="17">
        <f>Tableau33[[#This Row],[Colonne7]]</f>
        <v>2.37</v>
      </c>
      <c r="I125" s="16">
        <f>Tableau33[[#This Row],[Colonne8]]</f>
        <v>5.5</v>
      </c>
      <c r="J125" s="17">
        <f>Tableau33[[#This Row],[Colonne9]]</f>
        <v>2.5</v>
      </c>
      <c r="K125" s="18">
        <f t="shared" si="8"/>
        <v>0</v>
      </c>
    </row>
    <row r="126" spans="1:11" x14ac:dyDescent="0.2">
      <c r="A126" s="3"/>
      <c r="B126" s="5">
        <f>Tableau33[[#This Row],[Colonne1]]</f>
        <v>22474</v>
      </c>
      <c r="C126" s="57" t="str">
        <f>Tableau33[[#This Row],[Colonne2]]</f>
        <v>Cannelle tuyau</v>
      </c>
      <c r="D126" s="16">
        <f>Tableau33[[#This Row],[Colonne3]]</f>
        <v>12</v>
      </c>
      <c r="E126" s="16" t="str">
        <f>Tableau33[[#This Row],[Colonne4]]</f>
        <v>gr</v>
      </c>
      <c r="F126" s="16">
        <f>Tableau33[[#This Row],[Colonne5]]</f>
        <v>3</v>
      </c>
      <c r="G126" s="37"/>
      <c r="H126" s="17">
        <f>Tableau33[[#This Row],[Colonne7]]</f>
        <v>1.78</v>
      </c>
      <c r="I126" s="16">
        <f>Tableau33[[#This Row],[Colonne8]]</f>
        <v>5.5</v>
      </c>
      <c r="J126" s="17">
        <f>Tableau33[[#This Row],[Colonne9]]</f>
        <v>1.88</v>
      </c>
      <c r="K126" s="18">
        <f t="shared" si="8"/>
        <v>0</v>
      </c>
    </row>
    <row r="127" spans="1:11" x14ac:dyDescent="0.2">
      <c r="A127" s="3"/>
      <c r="B127" s="5">
        <f>Tableau33[[#This Row],[Colonne1]]</f>
        <v>22478</v>
      </c>
      <c r="C127" s="57" t="str">
        <f>Tableau33[[#This Row],[Colonne2]]</f>
        <v>Clou de Girofle</v>
      </c>
      <c r="D127" s="16">
        <f>Tableau33[[#This Row],[Colonne3]]</f>
        <v>30</v>
      </c>
      <c r="E127" s="16" t="str">
        <f>Tableau33[[#This Row],[Colonne4]]</f>
        <v>gr</v>
      </c>
      <c r="F127" s="16">
        <f>Tableau33[[#This Row],[Colonne5]]</f>
        <v>3</v>
      </c>
      <c r="G127" s="37"/>
      <c r="H127" s="17">
        <f>Tableau33[[#This Row],[Colonne7]]</f>
        <v>2.2400000000000002</v>
      </c>
      <c r="I127" s="16">
        <f>Tableau33[[#This Row],[Colonne8]]</f>
        <v>5.5</v>
      </c>
      <c r="J127" s="17">
        <f>Tableau33[[#This Row],[Colonne9]]</f>
        <v>2.36</v>
      </c>
      <c r="K127" s="18">
        <f t="shared" si="8"/>
        <v>0</v>
      </c>
    </row>
    <row r="128" spans="1:11" x14ac:dyDescent="0.2">
      <c r="A128" s="3"/>
      <c r="B128" s="5">
        <f>Tableau33[[#This Row],[Colonne1]]</f>
        <v>30392</v>
      </c>
      <c r="C128" s="57" t="str">
        <f>Tableau33[[#This Row],[Colonne2]]</f>
        <v>Cumin moulu</v>
      </c>
      <c r="D128" s="16">
        <f>Tableau33[[#This Row],[Colonne3]]</f>
        <v>80</v>
      </c>
      <c r="E128" s="16" t="str">
        <f>Tableau33[[#This Row],[Colonne4]]</f>
        <v>gr</v>
      </c>
      <c r="F128" s="16">
        <f>Tableau33[[#This Row],[Colonne5]]</f>
        <v>6</v>
      </c>
      <c r="G128" s="37"/>
      <c r="H128" s="17">
        <f>Tableau33[[#This Row],[Colonne7]]</f>
        <v>3.48</v>
      </c>
      <c r="I128" s="16">
        <f>Tableau33[[#This Row],[Colonne8]]</f>
        <v>5.5</v>
      </c>
      <c r="J128" s="17">
        <f>Tableau33[[#This Row],[Colonne9]]</f>
        <v>3.67</v>
      </c>
      <c r="K128" s="18">
        <f t="shared" si="8"/>
        <v>0</v>
      </c>
    </row>
    <row r="129" spans="1:11" x14ac:dyDescent="0.2">
      <c r="A129" s="3"/>
      <c r="B129" s="5">
        <f>Tableau33[[#This Row],[Colonne1]]</f>
        <v>22893</v>
      </c>
      <c r="C129" s="57" t="str">
        <f>Tableau33[[#This Row],[Colonne2]]</f>
        <v>Curcuma poudre</v>
      </c>
      <c r="D129" s="16">
        <f>Tableau33[[#This Row],[Colonne3]]</f>
        <v>80</v>
      </c>
      <c r="E129" s="16" t="str">
        <f>Tableau33[[#This Row],[Colonne4]]</f>
        <v>gr</v>
      </c>
      <c r="F129" s="16">
        <f>Tableau33[[#This Row],[Colonne5]]</f>
        <v>6</v>
      </c>
      <c r="G129" s="37"/>
      <c r="H129" s="17">
        <f>Tableau33[[#This Row],[Colonne7]]</f>
        <v>2.67</v>
      </c>
      <c r="I129" s="16">
        <f>Tableau33[[#This Row],[Colonne8]]</f>
        <v>5.5</v>
      </c>
      <c r="J129" s="17">
        <f>Tableau33[[#This Row],[Colonne9]]</f>
        <v>2.82</v>
      </c>
      <c r="K129" s="18">
        <f t="shared" si="8"/>
        <v>0</v>
      </c>
    </row>
    <row r="130" spans="1:11" x14ac:dyDescent="0.2">
      <c r="A130" s="3"/>
      <c r="B130" s="5">
        <f>Tableau33[[#This Row],[Colonne1]]</f>
        <v>22933</v>
      </c>
      <c r="C130" s="57" t="str">
        <f>Tableau33[[#This Row],[Colonne2]]</f>
        <v>Curry</v>
      </c>
      <c r="D130" s="16">
        <f>Tableau33[[#This Row],[Colonne3]]</f>
        <v>80</v>
      </c>
      <c r="E130" s="16" t="str">
        <f>Tableau33[[#This Row],[Colonne4]]</f>
        <v>gr</v>
      </c>
      <c r="F130" s="16">
        <f>Tableau33[[#This Row],[Colonne5]]</f>
        <v>6</v>
      </c>
      <c r="G130" s="37"/>
      <c r="H130" s="17">
        <f>Tableau33[[#This Row],[Colonne7]]</f>
        <v>2.77</v>
      </c>
      <c r="I130" s="16">
        <f>Tableau33[[#This Row],[Colonne8]]</f>
        <v>5.5</v>
      </c>
      <c r="J130" s="17">
        <f>Tableau33[[#This Row],[Colonne9]]</f>
        <v>2.92</v>
      </c>
      <c r="K130" s="18">
        <f t="shared" si="8"/>
        <v>0</v>
      </c>
    </row>
    <row r="131" spans="1:11" x14ac:dyDescent="0.2">
      <c r="A131" s="3"/>
      <c r="B131" s="5">
        <f>Tableau33[[#This Row],[Colonne1]]</f>
        <v>22483</v>
      </c>
      <c r="C131" s="57" t="str">
        <f>Tableau33[[#This Row],[Colonne2]]</f>
        <v>Estragon</v>
      </c>
      <c r="D131" s="16">
        <f>Tableau33[[#This Row],[Colonne3]]</f>
        <v>15</v>
      </c>
      <c r="E131" s="16" t="str">
        <f>Tableau33[[#This Row],[Colonne4]]</f>
        <v>gr</v>
      </c>
      <c r="F131" s="16">
        <f>Tableau33[[#This Row],[Colonne5]]</f>
        <v>3</v>
      </c>
      <c r="G131" s="37"/>
      <c r="H131" s="17">
        <f>Tableau33[[#This Row],[Colonne7]]</f>
        <v>2.0299999999999998</v>
      </c>
      <c r="I131" s="16">
        <f>Tableau33[[#This Row],[Colonne8]]</f>
        <v>5.5</v>
      </c>
      <c r="J131" s="17">
        <f>Tableau33[[#This Row],[Colonne9]]</f>
        <v>2.14</v>
      </c>
      <c r="K131" s="18">
        <f t="shared" si="8"/>
        <v>0</v>
      </c>
    </row>
    <row r="132" spans="1:11" x14ac:dyDescent="0.2">
      <c r="A132" s="3"/>
      <c r="B132" s="5">
        <f>Tableau33[[#This Row],[Colonne1]]</f>
        <v>22851</v>
      </c>
      <c r="C132" s="57" t="str">
        <f>Tableau33[[#This Row],[Colonne2]]</f>
        <v>Garam masala poudre</v>
      </c>
      <c r="D132" s="16">
        <f>Tableau33[[#This Row],[Colonne3]]</f>
        <v>35</v>
      </c>
      <c r="E132" s="16" t="str">
        <f>Tableau33[[#This Row],[Colonne4]]</f>
        <v>gr</v>
      </c>
      <c r="F132" s="16">
        <f>Tableau33[[#This Row],[Colonne5]]</f>
        <v>3</v>
      </c>
      <c r="G132" s="37"/>
      <c r="H132" s="17">
        <f>Tableau33[[#This Row],[Colonne7]]</f>
        <v>2.21</v>
      </c>
      <c r="I132" s="16">
        <f>Tableau33[[#This Row],[Colonne8]]</f>
        <v>5.5</v>
      </c>
      <c r="J132" s="17">
        <f>Tableau33[[#This Row],[Colonne9]]</f>
        <v>2.33</v>
      </c>
      <c r="K132" s="18">
        <f t="shared" si="8"/>
        <v>0</v>
      </c>
    </row>
    <row r="133" spans="1:11" x14ac:dyDescent="0.2">
      <c r="A133" s="3"/>
      <c r="B133" s="5">
        <f>Tableau33[[#This Row],[Colonne1]]</f>
        <v>22819</v>
      </c>
      <c r="C133" s="57" t="str">
        <f>Tableau33[[#This Row],[Colonne2]]</f>
        <v>Herbes de provence feuilles entières</v>
      </c>
      <c r="D133" s="16">
        <f>Tableau33[[#This Row],[Colonne3]]</f>
        <v>500</v>
      </c>
      <c r="E133" s="16" t="str">
        <f>Tableau33[[#This Row],[Colonne4]]</f>
        <v>gr</v>
      </c>
      <c r="F133" s="16">
        <f>Tableau33[[#This Row],[Colonne5]]</f>
        <v>1</v>
      </c>
      <c r="G133" s="37"/>
      <c r="H133" s="17">
        <f>Tableau33[[#This Row],[Colonne7]]</f>
        <v>13.64</v>
      </c>
      <c r="I133" s="16">
        <f>Tableau33[[#This Row],[Colonne8]]</f>
        <v>5.5</v>
      </c>
      <c r="J133" s="17">
        <f>Tableau33[[#This Row],[Colonne9]]</f>
        <v>14.39</v>
      </c>
      <c r="K133" s="18">
        <f t="shared" si="8"/>
        <v>0</v>
      </c>
    </row>
    <row r="134" spans="1:11" x14ac:dyDescent="0.2">
      <c r="A134" s="3"/>
      <c r="B134" s="5">
        <f>Tableau33[[#This Row],[Colonne1]]</f>
        <v>23480</v>
      </c>
      <c r="C134" s="57" t="str">
        <f>Tableau33[[#This Row],[Colonne2]]</f>
        <v>Herbes de provence</v>
      </c>
      <c r="D134" s="16">
        <f>Tableau33[[#This Row],[Colonne3]]</f>
        <v>80</v>
      </c>
      <c r="E134" s="16" t="str">
        <f>Tableau33[[#This Row],[Colonne4]]</f>
        <v>gr</v>
      </c>
      <c r="F134" s="16">
        <f>Tableau33[[#This Row],[Colonne5]]</f>
        <v>6</v>
      </c>
      <c r="G134" s="37"/>
      <c r="H134" s="17">
        <f>Tableau33[[#This Row],[Colonne7]]</f>
        <v>3.9</v>
      </c>
      <c r="I134" s="16">
        <f>Tableau33[[#This Row],[Colonne8]]</f>
        <v>5.5</v>
      </c>
      <c r="J134" s="17">
        <f>Tableau33[[#This Row],[Colonne9]]</f>
        <v>4.1100000000000003</v>
      </c>
      <c r="K134" s="18">
        <f t="shared" si="8"/>
        <v>0</v>
      </c>
    </row>
    <row r="135" spans="1:11" x14ac:dyDescent="0.2">
      <c r="A135" s="3"/>
      <c r="B135" s="5">
        <f>Tableau33[[#This Row],[Colonne1]]</f>
        <v>23486</v>
      </c>
      <c r="C135" s="57" t="str">
        <f>Tableau33[[#This Row],[Colonne2]]</f>
        <v>Mélange 4 baies</v>
      </c>
      <c r="D135" s="16">
        <f>Tableau33[[#This Row],[Colonne3]]</f>
        <v>35</v>
      </c>
      <c r="E135" s="16" t="str">
        <f>Tableau33[[#This Row],[Colonne4]]</f>
        <v>gr</v>
      </c>
      <c r="F135" s="16">
        <f>Tableau33[[#This Row],[Colonne5]]</f>
        <v>3</v>
      </c>
      <c r="G135" s="37"/>
      <c r="H135" s="17">
        <f>Tableau33[[#This Row],[Colonne7]]</f>
        <v>3.43</v>
      </c>
      <c r="I135" s="16">
        <f>Tableau33[[#This Row],[Colonne8]]</f>
        <v>5.5</v>
      </c>
      <c r="J135" s="17">
        <f>Tableau33[[#This Row],[Colonne9]]</f>
        <v>3.62</v>
      </c>
      <c r="K135" s="18">
        <f t="shared" si="8"/>
        <v>0</v>
      </c>
    </row>
    <row r="136" spans="1:11" x14ac:dyDescent="0.2">
      <c r="A136" s="3"/>
      <c r="B136" s="5">
        <f>Tableau33[[#This Row],[Colonne1]]</f>
        <v>22491</v>
      </c>
      <c r="C136" s="57" t="str">
        <f>Tableau33[[#This Row],[Colonne2]]</f>
        <v>Noix de muscade</v>
      </c>
      <c r="D136" s="16">
        <f>Tableau33[[#This Row],[Colonne3]]</f>
        <v>30</v>
      </c>
      <c r="E136" s="16" t="str">
        <f>Tableau33[[#This Row],[Colonne4]]</f>
        <v>gr</v>
      </c>
      <c r="F136" s="16">
        <f>Tableau33[[#This Row],[Colonne5]]</f>
        <v>3</v>
      </c>
      <c r="G136" s="37"/>
      <c r="H136" s="17">
        <f>Tableau33[[#This Row],[Colonne7]]</f>
        <v>3.37</v>
      </c>
      <c r="I136" s="16">
        <f>Tableau33[[#This Row],[Colonne8]]</f>
        <v>5.5</v>
      </c>
      <c r="J136" s="17">
        <f>Tableau33[[#This Row],[Colonne9]]</f>
        <v>3.56</v>
      </c>
      <c r="K136" s="18">
        <f t="shared" si="8"/>
        <v>0</v>
      </c>
    </row>
    <row r="137" spans="1:11" x14ac:dyDescent="0.2">
      <c r="A137" s="3"/>
      <c r="B137" s="5">
        <f>Tableau33[[#This Row],[Colonne1]]</f>
        <v>22489</v>
      </c>
      <c r="C137" s="57" t="str">
        <f>Tableau33[[#This Row],[Colonne2]]</f>
        <v>noix de muscade moulue</v>
      </c>
      <c r="D137" s="16">
        <f>Tableau33[[#This Row],[Colonne3]]</f>
        <v>35</v>
      </c>
      <c r="E137" s="16" t="str">
        <f>Tableau33[[#This Row],[Colonne4]]</f>
        <v>gr</v>
      </c>
      <c r="F137" s="16">
        <f>Tableau33[[#This Row],[Colonne5]]</f>
        <v>3</v>
      </c>
      <c r="G137" s="37"/>
      <c r="H137" s="17">
        <f>Tableau33[[#This Row],[Colonne7]]</f>
        <v>4.0199999999999996</v>
      </c>
      <c r="I137" s="16">
        <f>Tableau33[[#This Row],[Colonne8]]</f>
        <v>5.5</v>
      </c>
      <c r="J137" s="17">
        <f>Tableau33[[#This Row],[Colonne9]]</f>
        <v>4.24</v>
      </c>
      <c r="K137" s="18">
        <f t="shared" si="8"/>
        <v>0</v>
      </c>
    </row>
    <row r="138" spans="1:11" x14ac:dyDescent="0.2">
      <c r="A138" s="3"/>
      <c r="B138" s="5">
        <f>Tableau33[[#This Row],[Colonne1]]</f>
        <v>22517</v>
      </c>
      <c r="C138" s="57" t="str">
        <f>Tableau33[[#This Row],[Colonne2]]</f>
        <v>Paprika doux</v>
      </c>
      <c r="D138" s="16">
        <f>Tableau33[[#This Row],[Colonne3]]</f>
        <v>40</v>
      </c>
      <c r="E138" s="16" t="str">
        <f>Tableau33[[#This Row],[Colonne4]]</f>
        <v>gr</v>
      </c>
      <c r="F138" s="16">
        <f>Tableau33[[#This Row],[Colonne5]]</f>
        <v>3</v>
      </c>
      <c r="G138" s="37"/>
      <c r="H138" s="17">
        <f>Tableau33[[#This Row],[Colonne7]]</f>
        <v>2.2799999999999998</v>
      </c>
      <c r="I138" s="16">
        <f>Tableau33[[#This Row],[Colonne8]]</f>
        <v>5.5</v>
      </c>
      <c r="J138" s="17">
        <f>Tableau33[[#This Row],[Colonne9]]</f>
        <v>2.41</v>
      </c>
      <c r="K138" s="18">
        <f t="shared" si="8"/>
        <v>0</v>
      </c>
    </row>
    <row r="139" spans="1:11" x14ac:dyDescent="0.2">
      <c r="A139" s="3"/>
      <c r="B139" s="5">
        <f>Tableau33[[#This Row],[Colonne1]]</f>
        <v>22503</v>
      </c>
      <c r="C139" s="57" t="str">
        <f>Tableau33[[#This Row],[Colonne2]]</f>
        <v>piment Cayenne</v>
      </c>
      <c r="D139" s="16">
        <f>Tableau33[[#This Row],[Colonne3]]</f>
        <v>40</v>
      </c>
      <c r="E139" s="16" t="str">
        <f>Tableau33[[#This Row],[Colonne4]]</f>
        <v>gr</v>
      </c>
      <c r="F139" s="16">
        <f>Tableau33[[#This Row],[Colonne5]]</f>
        <v>3</v>
      </c>
      <c r="G139" s="37"/>
      <c r="H139" s="17">
        <f>Tableau33[[#This Row],[Colonne7]]</f>
        <v>2.13</v>
      </c>
      <c r="I139" s="16">
        <f>Tableau33[[#This Row],[Colonne8]]</f>
        <v>5.5</v>
      </c>
      <c r="J139" s="17">
        <f>Tableau33[[#This Row],[Colonne9]]</f>
        <v>2.25</v>
      </c>
      <c r="K139" s="18">
        <f t="shared" si="8"/>
        <v>0</v>
      </c>
    </row>
    <row r="140" spans="1:11" x14ac:dyDescent="0.2">
      <c r="A140" s="3"/>
      <c r="B140" s="5">
        <f>Tableau33[[#This Row],[Colonne1]]</f>
        <v>23481</v>
      </c>
      <c r="C140" s="57" t="str">
        <f>Tableau33[[#This Row],[Colonne2]]</f>
        <v>Poivre noir en grains</v>
      </c>
      <c r="D140" s="16">
        <f>Tableau33[[#This Row],[Colonne3]]</f>
        <v>200</v>
      </c>
      <c r="E140" s="16" t="str">
        <f>Tableau33[[#This Row],[Colonne4]]</f>
        <v>gr</v>
      </c>
      <c r="F140" s="16">
        <f>Tableau33[[#This Row],[Colonne5]]</f>
        <v>6</v>
      </c>
      <c r="G140" s="37"/>
      <c r="H140" s="17">
        <f>Tableau33[[#This Row],[Colonne7]]</f>
        <v>9</v>
      </c>
      <c r="I140" s="16">
        <f>Tableau33[[#This Row],[Colonne8]]</f>
        <v>5.5</v>
      </c>
      <c r="J140" s="17">
        <f>Tableau33[[#This Row],[Colonne9]]</f>
        <v>9.5</v>
      </c>
      <c r="K140" s="18">
        <f t="shared" si="8"/>
        <v>0</v>
      </c>
    </row>
    <row r="141" spans="1:11" x14ac:dyDescent="0.2">
      <c r="A141" s="3"/>
      <c r="B141" s="5">
        <f>Tableau33[[#This Row],[Colonne1]]</f>
        <v>23482</v>
      </c>
      <c r="C141" s="57" t="str">
        <f>Tableau33[[#This Row],[Colonne2]]</f>
        <v>Poivre noir en poudre</v>
      </c>
      <c r="D141" s="16">
        <f>Tableau33[[#This Row],[Colonne3]]</f>
        <v>220</v>
      </c>
      <c r="E141" s="16" t="str">
        <f>Tableau33[[#This Row],[Colonne4]]</f>
        <v>gr</v>
      </c>
      <c r="F141" s="16">
        <f>Tableau33[[#This Row],[Colonne5]]</f>
        <v>6</v>
      </c>
      <c r="G141" s="37"/>
      <c r="H141" s="17">
        <f>Tableau33[[#This Row],[Colonne7]]</f>
        <v>9.3699999999999992</v>
      </c>
      <c r="I141" s="16">
        <f>Tableau33[[#This Row],[Colonne8]]</f>
        <v>5.5</v>
      </c>
      <c r="J141" s="17">
        <f>Tableau33[[#This Row],[Colonne9]]</f>
        <v>9.89</v>
      </c>
      <c r="K141" s="18">
        <f t="shared" si="8"/>
        <v>0</v>
      </c>
    </row>
    <row r="142" spans="1:11" x14ac:dyDescent="0.2">
      <c r="A142" s="3"/>
      <c r="B142" s="5">
        <f>Tableau33[[#This Row],[Colonne1]]</f>
        <v>22920</v>
      </c>
      <c r="C142" s="57" t="str">
        <f>Tableau33[[#This Row],[Colonne2]]</f>
        <v>Ras el hanout poudre</v>
      </c>
      <c r="D142" s="16">
        <f>Tableau33[[#This Row],[Colonne3]]</f>
        <v>35</v>
      </c>
      <c r="E142" s="16" t="str">
        <f>Tableau33[[#This Row],[Colonne4]]</f>
        <v>gr</v>
      </c>
      <c r="F142" s="16">
        <f>Tableau33[[#This Row],[Colonne5]]</f>
        <v>3</v>
      </c>
      <c r="G142" s="37"/>
      <c r="H142" s="17">
        <f>Tableau33[[#This Row],[Colonne7]]</f>
        <v>2.09</v>
      </c>
      <c r="I142" s="16">
        <f>Tableau33[[#This Row],[Colonne8]]</f>
        <v>5.5</v>
      </c>
      <c r="J142" s="17">
        <f>Tableau33[[#This Row],[Colonne9]]</f>
        <v>2.2000000000000002</v>
      </c>
      <c r="K142" s="18">
        <f t="shared" si="8"/>
        <v>0</v>
      </c>
    </row>
    <row r="143" spans="1:11" x14ac:dyDescent="0.2">
      <c r="A143" s="3"/>
      <c r="B143" s="5">
        <f>Tableau33[[#This Row],[Colonne1]]</f>
        <v>22818</v>
      </c>
      <c r="C143" s="57" t="str">
        <f>Tableau33[[#This Row],[Colonne2]]</f>
        <v>Safran poudre</v>
      </c>
      <c r="D143" s="16">
        <f>Tableau33[[#This Row],[Colonne3]]</f>
        <v>1</v>
      </c>
      <c r="E143" s="16" t="str">
        <f>Tableau33[[#This Row],[Colonne4]]</f>
        <v>gr</v>
      </c>
      <c r="F143" s="16">
        <f>Tableau33[[#This Row],[Colonne5]]</f>
        <v>3</v>
      </c>
      <c r="G143" s="37"/>
      <c r="H143" s="17">
        <f>Tableau33[[#This Row],[Colonne7]]</f>
        <v>8.36</v>
      </c>
      <c r="I143" s="16">
        <f>Tableau33[[#This Row],[Colonne8]]</f>
        <v>5.5</v>
      </c>
      <c r="J143" s="17">
        <f>Tableau33[[#This Row],[Colonne9]]</f>
        <v>8.82</v>
      </c>
      <c r="K143" s="18">
        <f t="shared" si="8"/>
        <v>0</v>
      </c>
    </row>
    <row r="144" spans="1:11" x14ac:dyDescent="0.2">
      <c r="A144" s="3"/>
      <c r="B144" s="5">
        <f>Tableau33[[#This Row],[Colonne1]]</f>
        <v>22929</v>
      </c>
      <c r="C144" s="57" t="str">
        <f>Tableau33[[#This Row],[Colonne2]]</f>
        <v>Thym</v>
      </c>
      <c r="D144" s="16">
        <f>Tableau33[[#This Row],[Colonne3]]</f>
        <v>45</v>
      </c>
      <c r="E144" s="16" t="str">
        <f>Tableau33[[#This Row],[Colonne4]]</f>
        <v>gr</v>
      </c>
      <c r="F144" s="16">
        <f>Tableau33[[#This Row],[Colonne5]]</f>
        <v>6</v>
      </c>
      <c r="G144" s="37"/>
      <c r="H144" s="17">
        <f>Tableau33[[#This Row],[Colonne7]]</f>
        <v>2.85</v>
      </c>
      <c r="I144" s="16">
        <f>Tableau33[[#This Row],[Colonne8]]</f>
        <v>5.5</v>
      </c>
      <c r="J144" s="17">
        <f>Tableau33[[#This Row],[Colonne9]]</f>
        <v>3.01</v>
      </c>
      <c r="K144" s="18">
        <f t="shared" si="8"/>
        <v>0</v>
      </c>
    </row>
    <row r="145" spans="1:11" x14ac:dyDescent="0.2">
      <c r="A145" s="3"/>
      <c r="B145" s="5">
        <f>Tableau33[[#This Row],[Colonne1]]</f>
        <v>22514</v>
      </c>
      <c r="C145" s="58" t="str">
        <f>Tableau33[[#This Row],[Colonne2]]</f>
        <v>Vanille bourbon deux gousses</v>
      </c>
      <c r="D145" s="20">
        <f>Tableau33[[#This Row],[Colonne3]]</f>
        <v>7</v>
      </c>
      <c r="E145" s="20" t="str">
        <f>Tableau33[[#This Row],[Colonne4]]</f>
        <v>gr</v>
      </c>
      <c r="F145" s="20">
        <f>Tableau33[[#This Row],[Colonne5]]</f>
        <v>3</v>
      </c>
      <c r="G145" s="38"/>
      <c r="H145" s="21">
        <f>Tableau33[[#This Row],[Colonne7]]</f>
        <v>4.37</v>
      </c>
      <c r="I145" s="20">
        <f>Tableau33[[#This Row],[Colonne8]]</f>
        <v>5.5</v>
      </c>
      <c r="J145" s="21">
        <f>Tableau33[[#This Row],[Colonne9]]</f>
        <v>4.6100000000000003</v>
      </c>
      <c r="K145" s="22">
        <f t="shared" si="8"/>
        <v>0</v>
      </c>
    </row>
    <row r="146" spans="1:11" x14ac:dyDescent="0.2">
      <c r="A146" s="3"/>
      <c r="B146" s="4"/>
      <c r="C146" s="56"/>
      <c r="D146" s="25">
        <f>Tableau33[[#This Row],[Colonne3]]</f>
        <v>0</v>
      </c>
      <c r="G146" s="39"/>
      <c r="H146" s="26"/>
      <c r="J146" s="27" t="s">
        <v>13</v>
      </c>
      <c r="K146" s="26">
        <f>SUM(K120:K145)</f>
        <v>0</v>
      </c>
    </row>
    <row r="147" spans="1:11" x14ac:dyDescent="0.2">
      <c r="A147" s="3"/>
      <c r="B147" s="23" t="s">
        <v>137</v>
      </c>
      <c r="C147" s="56"/>
      <c r="D147" s="25">
        <f>Tableau33[[#This Row],[Colonne3]]</f>
        <v>0</v>
      </c>
      <c r="G147" s="39"/>
      <c r="H147" s="26"/>
      <c r="J147" s="26"/>
      <c r="K147" s="26"/>
    </row>
    <row r="148" spans="1:11" x14ac:dyDescent="0.2">
      <c r="A148" s="3"/>
      <c r="B148" s="5">
        <f>Tableau33[[#This Row],[Colonne1]]</f>
        <v>23683</v>
      </c>
      <c r="C148" s="54" t="str">
        <f>Tableau33[[#This Row],[Colonne2]]</f>
        <v>Huile de colza vierge (Bag in Box)</v>
      </c>
      <c r="D148" s="13">
        <f>Tableau33[[#This Row],[Colonne3]]</f>
        <v>3</v>
      </c>
      <c r="E148" s="13" t="str">
        <f>Tableau33[[#This Row],[Colonne4]]</f>
        <v>l</v>
      </c>
      <c r="F148" s="13">
        <f>Tableau33[[#This Row],[Colonne5]]</f>
        <v>1</v>
      </c>
      <c r="G148" s="36"/>
      <c r="H148" s="14">
        <f>Tableau33[[#This Row],[Colonne7]]</f>
        <v>15.22</v>
      </c>
      <c r="I148" s="13">
        <f>Tableau33[[#This Row],[Colonne8]]</f>
        <v>5.5</v>
      </c>
      <c r="J148" s="14">
        <f>Tableau33[[#This Row],[Colonne9]]</f>
        <v>16.059999999999999</v>
      </c>
      <c r="K148" s="15">
        <f>G148*J148</f>
        <v>0</v>
      </c>
    </row>
    <row r="149" spans="1:11" x14ac:dyDescent="0.2">
      <c r="A149" s="3"/>
      <c r="B149" s="6">
        <f>Tableau33[[#This Row],[Colonne1]]</f>
        <v>20809</v>
      </c>
      <c r="C149" s="57" t="str">
        <f>Tableau33[[#This Row],[Colonne2]]</f>
        <v>Huile de tournesol vierge (Bag in box)</v>
      </c>
      <c r="D149" s="16">
        <f>Tableau33[[#This Row],[Colonne3]]</f>
        <v>3</v>
      </c>
      <c r="E149" s="16" t="str">
        <f>Tableau33[[#This Row],[Colonne4]]</f>
        <v>l</v>
      </c>
      <c r="F149" s="16">
        <f>Tableau33[[#This Row],[Colonne5]]</f>
        <v>1</v>
      </c>
      <c r="G149" s="37"/>
      <c r="H149" s="17">
        <f>Tableau33[[#This Row],[Colonne7]]</f>
        <v>11.36</v>
      </c>
      <c r="I149" s="16">
        <f>Tableau33[[#This Row],[Colonne8]]</f>
        <v>5.5</v>
      </c>
      <c r="J149" s="17">
        <f>Tableau33[[#This Row],[Colonne9]]</f>
        <v>11.98</v>
      </c>
      <c r="K149" s="18">
        <f>G149*J149</f>
        <v>0</v>
      </c>
    </row>
    <row r="150" spans="1:11" x14ac:dyDescent="0.2">
      <c r="A150" s="3"/>
      <c r="B150" s="8" t="str">
        <f>Tableau33[[#This Row],[Colonne1]]</f>
        <v>20114C</v>
      </c>
      <c r="C150" s="57" t="str">
        <f>Tableau33[[#This Row],[Colonne2]]</f>
        <v>Huile de tournesol désodorisée (bidon plastique)</v>
      </c>
      <c r="D150" s="16">
        <f>Tableau33[[#This Row],[Colonne3]]</f>
        <v>5</v>
      </c>
      <c r="E150" s="16" t="str">
        <f>Tableau33[[#This Row],[Colonne4]]</f>
        <v>l</v>
      </c>
      <c r="F150" s="16">
        <f>Tableau33[[#This Row],[Colonne5]]</f>
        <v>1</v>
      </c>
      <c r="G150" s="37"/>
      <c r="H150" s="17">
        <f>Tableau33[[#This Row],[Colonne7]]</f>
        <v>20.89</v>
      </c>
      <c r="I150" s="16">
        <f>Tableau33[[#This Row],[Colonne8]]</f>
        <v>5.5</v>
      </c>
      <c r="J150" s="17">
        <f>Tableau33[[#This Row],[Colonne9]]</f>
        <v>22.04</v>
      </c>
      <c r="K150" s="18">
        <f>G150*J150</f>
        <v>0</v>
      </c>
    </row>
    <row r="151" spans="1:11" x14ac:dyDescent="0.2">
      <c r="A151" s="3"/>
      <c r="B151" s="6">
        <f>Tableau33[[#This Row],[Colonne1]]</f>
        <v>21101</v>
      </c>
      <c r="C151" s="57" t="str">
        <f>Tableau33[[#This Row],[Colonne2]]</f>
        <v>Huile de coco vierge</v>
      </c>
      <c r="D151" s="16">
        <f>Tableau33[[#This Row],[Colonne3]]</f>
        <v>200</v>
      </c>
      <c r="E151" s="16" t="str">
        <f>Tableau33[[#This Row],[Colonne4]]</f>
        <v>ml</v>
      </c>
      <c r="F151" s="16">
        <f>Tableau33[[#This Row],[Colonne5]]</f>
        <v>6</v>
      </c>
      <c r="G151" s="37"/>
      <c r="H151" s="17">
        <f>Tableau33[[#This Row],[Colonne7]]</f>
        <v>3.61</v>
      </c>
      <c r="I151" s="16">
        <f>Tableau33[[#This Row],[Colonne8]]</f>
        <v>5.5</v>
      </c>
      <c r="J151" s="17">
        <f>Tableau33[[#This Row],[Colonne9]]</f>
        <v>3.81</v>
      </c>
      <c r="K151" s="18">
        <f>G151*J151</f>
        <v>0</v>
      </c>
    </row>
    <row r="152" spans="1:11" x14ac:dyDescent="0.2">
      <c r="A152" s="3"/>
      <c r="B152" s="7">
        <f>Tableau33[[#This Row],[Colonne1]]</f>
        <v>28626</v>
      </c>
      <c r="C152" s="58" t="str">
        <f>Tableau33[[#This Row],[Colonne2]]</f>
        <v>Huile de sesame vierge</v>
      </c>
      <c r="D152" s="20">
        <f>Tableau33[[#This Row],[Colonne3]]</f>
        <v>1</v>
      </c>
      <c r="E152" s="20" t="str">
        <f>Tableau33[[#This Row],[Colonne4]]</f>
        <v>L</v>
      </c>
      <c r="F152" s="20">
        <f>Tableau33[[#This Row],[Colonne5]]</f>
        <v>6</v>
      </c>
      <c r="G152" s="38"/>
      <c r="H152" s="21">
        <f>Tableau33[[#This Row],[Colonne7]]</f>
        <v>9.91</v>
      </c>
      <c r="I152" s="20">
        <f>Tableau33[[#This Row],[Colonne8]]</f>
        <v>5.5</v>
      </c>
      <c r="J152" s="21">
        <f>Tableau33[[#This Row],[Colonne9]]</f>
        <v>10.46</v>
      </c>
      <c r="K152" s="22">
        <f>G152*J152</f>
        <v>0</v>
      </c>
    </row>
    <row r="153" spans="1:11" x14ac:dyDescent="0.2">
      <c r="A153" s="3"/>
      <c r="B153" s="4"/>
      <c r="C153" s="56"/>
      <c r="D153" s="25">
        <f>Tableau33[[#This Row],[Colonne3]]</f>
        <v>0</v>
      </c>
      <c r="G153" s="39"/>
      <c r="H153" s="26"/>
      <c r="J153" s="27" t="s">
        <v>13</v>
      </c>
      <c r="K153" s="26">
        <f>SUM(K148:K152)</f>
        <v>0</v>
      </c>
    </row>
    <row r="154" spans="1:11" x14ac:dyDescent="0.2">
      <c r="A154" s="3"/>
      <c r="B154" s="23" t="s">
        <v>144</v>
      </c>
      <c r="C154" s="56"/>
      <c r="D154" s="25">
        <f>Tableau33[[#This Row],[Colonne3]]</f>
        <v>0</v>
      </c>
      <c r="G154" s="39"/>
      <c r="H154" s="26"/>
      <c r="J154" s="26"/>
      <c r="K154" s="26"/>
    </row>
    <row r="155" spans="1:11" x14ac:dyDescent="0.2">
      <c r="A155" s="3"/>
      <c r="B155" s="5">
        <f>Tableau33[[#This Row],[Colonne1]]</f>
        <v>23405</v>
      </c>
      <c r="C155" s="54" t="str">
        <f>Tableau33[[#This Row],[Colonne2]]</f>
        <v>flocons de levure</v>
      </c>
      <c r="D155" s="13">
        <f>Tableau33[[#This Row],[Colonne3]]</f>
        <v>150</v>
      </c>
      <c r="E155" s="13" t="str">
        <f>Tableau33[[#This Row],[Colonne4]]</f>
        <v>gr</v>
      </c>
      <c r="F155" s="13">
        <f>Tableau33[[#This Row],[Colonne5]]</f>
        <v>6</v>
      </c>
      <c r="G155" s="36"/>
      <c r="H155" s="14">
        <f>Tableau33[[#This Row],[Colonne7]]</f>
        <v>4.55</v>
      </c>
      <c r="I155" s="13">
        <f>Tableau33[[#This Row],[Colonne8]]</f>
        <v>5.5</v>
      </c>
      <c r="J155" s="14">
        <f>Tableau33[[#This Row],[Colonne9]]</f>
        <v>4.8</v>
      </c>
      <c r="K155" s="15">
        <f t="shared" ref="K155:K166" si="9">G155*J155</f>
        <v>0</v>
      </c>
    </row>
    <row r="156" spans="1:11" x14ac:dyDescent="0.2">
      <c r="A156" s="3"/>
      <c r="B156" s="6">
        <f>Tableau33[[#This Row],[Colonne1]]</f>
        <v>32933</v>
      </c>
      <c r="C156" s="57" t="str">
        <f>Tableau33[[#This Row],[Colonne2]]</f>
        <v>Levure de bière pailettes</v>
      </c>
      <c r="D156" s="16">
        <f>Tableau33[[#This Row],[Colonne3]]</f>
        <v>175</v>
      </c>
      <c r="E156" s="16" t="str">
        <f>Tableau33[[#This Row],[Colonne4]]</f>
        <v>gr</v>
      </c>
      <c r="F156" s="16">
        <f>Tableau33[[#This Row],[Colonne5]]</f>
        <v>12</v>
      </c>
      <c r="G156" s="37"/>
      <c r="H156" s="17">
        <f>Tableau33[[#This Row],[Colonne7]]</f>
        <v>2.73</v>
      </c>
      <c r="I156" s="16">
        <f>Tableau33[[#This Row],[Colonne8]]</f>
        <v>5.5</v>
      </c>
      <c r="J156" s="17">
        <f>Tableau33[[#This Row],[Colonne9]]</f>
        <v>2.88</v>
      </c>
      <c r="K156" s="18">
        <f t="shared" si="9"/>
        <v>0</v>
      </c>
    </row>
    <row r="157" spans="1:11" x14ac:dyDescent="0.2">
      <c r="A157" s="3"/>
      <c r="B157" s="6">
        <f>Tableau33[[#This Row],[Colonne1]]</f>
        <v>32274</v>
      </c>
      <c r="C157" s="57" t="str">
        <f>Tableau33[[#This Row],[Colonne2]]</f>
        <v>Levure maltée</v>
      </c>
      <c r="D157" s="16">
        <f>Tableau33[[#This Row],[Colonne3]]</f>
        <v>1</v>
      </c>
      <c r="E157" s="16" t="str">
        <f>Tableau33[[#This Row],[Colonne4]]</f>
        <v>kg</v>
      </c>
      <c r="F157" s="16">
        <f>Tableau33[[#This Row],[Colonne5]]</f>
        <v>1</v>
      </c>
      <c r="G157" s="37"/>
      <c r="H157" s="17">
        <f>Tableau33[[#This Row],[Colonne7]]</f>
        <v>9.77</v>
      </c>
      <c r="I157" s="16">
        <f>Tableau33[[#This Row],[Colonne8]]</f>
        <v>5.5</v>
      </c>
      <c r="J157" s="17">
        <f>Tableau33[[#This Row],[Colonne9]]</f>
        <v>10.31</v>
      </c>
      <c r="K157" s="18">
        <f t="shared" si="9"/>
        <v>0</v>
      </c>
    </row>
    <row r="158" spans="1:11" x14ac:dyDescent="0.2">
      <c r="A158" s="3"/>
      <c r="B158" s="6">
        <f>Tableau33[[#This Row],[Colonne1]]</f>
        <v>31378</v>
      </c>
      <c r="C158" s="57" t="str">
        <f>Tableau33[[#This Row],[Colonne2]]</f>
        <v>Agar agar en poudre</v>
      </c>
      <c r="D158" s="16">
        <f>Tableau33[[#This Row],[Colonne3]]</f>
        <v>55</v>
      </c>
      <c r="E158" s="16" t="str">
        <f>Tableau33[[#This Row],[Colonne4]]</f>
        <v>gr</v>
      </c>
      <c r="F158" s="16">
        <f>Tableau33[[#This Row],[Colonne5]]</f>
        <v>3</v>
      </c>
      <c r="G158" s="37"/>
      <c r="H158" s="17">
        <f>Tableau33[[#This Row],[Colonne7]]</f>
        <v>7.7</v>
      </c>
      <c r="I158" s="16">
        <f>Tableau33[[#This Row],[Colonne8]]</f>
        <v>5.5</v>
      </c>
      <c r="J158" s="17">
        <f>Tableau33[[#This Row],[Colonne9]]</f>
        <v>8.1199999999999992</v>
      </c>
      <c r="K158" s="18">
        <f t="shared" si="9"/>
        <v>0</v>
      </c>
    </row>
    <row r="159" spans="1:11" x14ac:dyDescent="0.2">
      <c r="A159" s="3"/>
      <c r="B159" s="6">
        <f>Tableau33[[#This Row],[Colonne1]]</f>
        <v>34720</v>
      </c>
      <c r="C159" s="57" t="str">
        <f>Tableau33[[#This Row],[Colonne2]]</f>
        <v>Chapelure extra</v>
      </c>
      <c r="D159" s="16">
        <f>Tableau33[[#This Row],[Colonne3]]</f>
        <v>300</v>
      </c>
      <c r="E159" s="16" t="str">
        <f>Tableau33[[#This Row],[Colonne4]]</f>
        <v>gr</v>
      </c>
      <c r="F159" s="16">
        <f>Tableau33[[#This Row],[Colonne5]]</f>
        <v>10</v>
      </c>
      <c r="G159" s="37"/>
      <c r="H159" s="17">
        <f>Tableau33[[#This Row],[Colonne7]]</f>
        <v>1.91</v>
      </c>
      <c r="I159" s="16">
        <f>Tableau33[[#This Row],[Colonne8]]</f>
        <v>5.5</v>
      </c>
      <c r="J159" s="17">
        <f>Tableau33[[#This Row],[Colonne9]]</f>
        <v>2.02</v>
      </c>
      <c r="K159" s="18">
        <f t="shared" si="9"/>
        <v>0</v>
      </c>
    </row>
    <row r="160" spans="1:11" x14ac:dyDescent="0.2">
      <c r="A160" s="3"/>
      <c r="B160" s="6">
        <f>Tableau33[[#This Row],[Colonne1]]</f>
        <v>32648</v>
      </c>
      <c r="C160" s="57" t="str">
        <f>Tableau33[[#This Row],[Colonne2]]</f>
        <v>Bouillon clair de légume (en poudre, bocal)</v>
      </c>
      <c r="D160" s="16">
        <f>Tableau33[[#This Row],[Colonne3]]</f>
        <v>250</v>
      </c>
      <c r="E160" s="16" t="str">
        <f>Tableau33[[#This Row],[Colonne4]]</f>
        <v>gr</v>
      </c>
      <c r="F160" s="16">
        <f>Tableau33[[#This Row],[Colonne5]]</f>
        <v>6</v>
      </c>
      <c r="G160" s="37"/>
      <c r="H160" s="17">
        <f>Tableau33[[#This Row],[Colonne7]]</f>
        <v>4.24</v>
      </c>
      <c r="I160" s="16">
        <f>Tableau33[[#This Row],[Colonne8]]</f>
        <v>5.5</v>
      </c>
      <c r="J160" s="17">
        <f>Tableau33[[#This Row],[Colonne9]]</f>
        <v>4.47</v>
      </c>
      <c r="K160" s="18">
        <f t="shared" si="9"/>
        <v>0</v>
      </c>
    </row>
    <row r="161" spans="1:11" x14ac:dyDescent="0.2">
      <c r="A161" s="3"/>
      <c r="B161" s="6">
        <f>Tableau33[[#This Row],[Colonne1]]</f>
        <v>33532</v>
      </c>
      <c r="C161" s="57" t="str">
        <f>Tableau33[[#This Row],[Colonne2]]</f>
        <v>Bouillon de poulet (en poude, en pot)</v>
      </c>
      <c r="D161" s="16">
        <f>Tableau33[[#This Row],[Colonne3]]</f>
        <v>100</v>
      </c>
      <c r="E161" s="16" t="str">
        <f>Tableau33[[#This Row],[Colonne4]]</f>
        <v>gr</v>
      </c>
      <c r="F161" s="16">
        <f>Tableau33[[#This Row],[Colonne5]]</f>
        <v>6</v>
      </c>
      <c r="G161" s="37"/>
      <c r="H161" s="17">
        <f>Tableau33[[#This Row],[Colonne7]]</f>
        <v>2.74</v>
      </c>
      <c r="I161" s="16">
        <f>Tableau33[[#This Row],[Colonne8]]</f>
        <v>5.5</v>
      </c>
      <c r="J161" s="17">
        <f>Tableau33[[#This Row],[Colonne9]]</f>
        <v>2.89</v>
      </c>
      <c r="K161" s="18">
        <f t="shared" si="9"/>
        <v>0</v>
      </c>
    </row>
    <row r="162" spans="1:11" x14ac:dyDescent="0.2">
      <c r="A162" s="3"/>
      <c r="B162" s="6">
        <f>Tableau33[[#This Row],[Colonne1]]</f>
        <v>33533</v>
      </c>
      <c r="C162" s="57" t="str">
        <f>Tableau33[[#This Row],[Colonne2]]</f>
        <v>Bouillon de bœuf (en poudre, en pot)</v>
      </c>
      <c r="D162" s="16">
        <f>Tableau33[[#This Row],[Colonne3]]</f>
        <v>100</v>
      </c>
      <c r="E162" s="16" t="str">
        <f>Tableau33[[#This Row],[Colonne4]]</f>
        <v>gr</v>
      </c>
      <c r="F162" s="16">
        <f>Tableau33[[#This Row],[Colonne5]]</f>
        <v>6</v>
      </c>
      <c r="G162" s="37"/>
      <c r="H162" s="17">
        <f>Tableau33[[#This Row],[Colonne7]]</f>
        <v>2.74</v>
      </c>
      <c r="I162" s="16">
        <f>Tableau33[[#This Row],[Colonne8]]</f>
        <v>5.5</v>
      </c>
      <c r="J162" s="17">
        <f>Tableau33[[#This Row],[Colonne9]]</f>
        <v>2.89</v>
      </c>
      <c r="K162" s="18">
        <f t="shared" si="9"/>
        <v>0</v>
      </c>
    </row>
    <row r="163" spans="1:11" x14ac:dyDescent="0.2">
      <c r="A163" s="3"/>
      <c r="B163" s="6">
        <f>Tableau33[[#This Row],[Colonne1]]</f>
        <v>28552</v>
      </c>
      <c r="C163" s="57" t="str">
        <f>Tableau33[[#This Row],[Colonne2]]</f>
        <v>Fécule de maïs</v>
      </c>
      <c r="D163" s="16">
        <f>Tableau33[[#This Row],[Colonne3]]</f>
        <v>250</v>
      </c>
      <c r="E163" s="16" t="str">
        <f>Tableau33[[#This Row],[Colonne4]]</f>
        <v>gr</v>
      </c>
      <c r="F163" s="16">
        <f>Tableau33[[#This Row],[Colonne5]]</f>
        <v>6</v>
      </c>
      <c r="G163" s="37"/>
      <c r="H163" s="17">
        <f>Tableau33[[#This Row],[Colonne7]]</f>
        <v>1.5</v>
      </c>
      <c r="I163" s="16">
        <f>Tableau33[[#This Row],[Colonne8]]</f>
        <v>5.5</v>
      </c>
      <c r="J163" s="17">
        <f>Tableau33[[#This Row],[Colonne9]]</f>
        <v>1.58</v>
      </c>
      <c r="K163" s="18">
        <f t="shared" si="9"/>
        <v>0</v>
      </c>
    </row>
    <row r="164" spans="1:11" x14ac:dyDescent="0.2">
      <c r="A164" s="3"/>
      <c r="B164" s="6">
        <f>Tableau33[[#This Row],[Colonne1]]</f>
        <v>28464</v>
      </c>
      <c r="C164" s="57" t="str">
        <f>Tableau33[[#This Row],[Colonne2]]</f>
        <v>Poudre à lever</v>
      </c>
      <c r="D164" s="16">
        <f>Tableau33[[#This Row],[Colonne3]]</f>
        <v>50</v>
      </c>
      <c r="E164" s="16" t="str">
        <f>Tableau33[[#This Row],[Colonne4]]</f>
        <v>gr</v>
      </c>
      <c r="F164" s="16">
        <f>Tableau33[[#This Row],[Colonne5]]</f>
        <v>15</v>
      </c>
      <c r="G164" s="37"/>
      <c r="H164" s="17">
        <f>Tableau33[[#This Row],[Colonne7]]</f>
        <v>0.81</v>
      </c>
      <c r="I164" s="16">
        <f>Tableau33[[#This Row],[Colonne8]]</f>
        <v>5.5</v>
      </c>
      <c r="J164" s="17">
        <f>Tableau33[[#This Row],[Colonne9]]</f>
        <v>0.85</v>
      </c>
      <c r="K164" s="18">
        <f t="shared" si="9"/>
        <v>0</v>
      </c>
    </row>
    <row r="165" spans="1:11" x14ac:dyDescent="0.2">
      <c r="A165" s="3"/>
      <c r="B165" s="6">
        <f>Tableau33[[#This Row],[Colonne1]]</f>
        <v>28355</v>
      </c>
      <c r="C165" s="57" t="str">
        <f>Tableau33[[#This Row],[Colonne2]]</f>
        <v>Lev'Blé</v>
      </c>
      <c r="D165" s="16">
        <f>Tableau33[[#This Row],[Colonne3]]</f>
        <v>260</v>
      </c>
      <c r="E165" s="16" t="str">
        <f>Tableau33[[#This Row],[Colonne4]]</f>
        <v>gr</v>
      </c>
      <c r="F165" s="16">
        <f>Tableau33[[#This Row],[Colonne5]]</f>
        <v>6</v>
      </c>
      <c r="G165" s="37"/>
      <c r="H165" s="17">
        <f>Tableau33[[#This Row],[Colonne7]]</f>
        <v>3.08</v>
      </c>
      <c r="I165" s="16">
        <f>Tableau33[[#This Row],[Colonne8]]</f>
        <v>5.5</v>
      </c>
      <c r="J165" s="17">
        <f>Tableau33[[#This Row],[Colonne9]]</f>
        <v>3.25</v>
      </c>
      <c r="K165" s="18">
        <f t="shared" si="9"/>
        <v>0</v>
      </c>
    </row>
    <row r="166" spans="1:11" x14ac:dyDescent="0.2">
      <c r="A166" s="3"/>
      <c r="B166" s="7">
        <f>Tableau33[[#This Row],[Colonne1]]</f>
        <v>30773</v>
      </c>
      <c r="C166" s="58" t="str">
        <f>Tableau33[[#This Row],[Colonne2]]</f>
        <v>Présure</v>
      </c>
      <c r="D166" s="20">
        <f>Tableau33[[#This Row],[Colonne3]]</f>
        <v>30</v>
      </c>
      <c r="E166" s="20" t="str">
        <f>Tableau33[[#This Row],[Colonne4]]</f>
        <v>ml</v>
      </c>
      <c r="F166" s="20">
        <f>Tableau33[[#This Row],[Colonne5]]</f>
        <v>7</v>
      </c>
      <c r="G166" s="38"/>
      <c r="H166" s="21">
        <f>Tableau33[[#This Row],[Colonne7]]</f>
        <v>2.34</v>
      </c>
      <c r="I166" s="20">
        <f>Tableau33[[#This Row],[Colonne8]]</f>
        <v>20</v>
      </c>
      <c r="J166" s="21">
        <f>Tableau33[[#This Row],[Colonne9]]</f>
        <v>2.81</v>
      </c>
      <c r="K166" s="22">
        <f t="shared" si="9"/>
        <v>0</v>
      </c>
    </row>
    <row r="167" spans="1:11" x14ac:dyDescent="0.2">
      <c r="A167" s="3"/>
      <c r="B167" s="4"/>
      <c r="C167" s="56"/>
      <c r="D167" s="25">
        <f>Tableau33[[#This Row],[Colonne3]]</f>
        <v>0</v>
      </c>
      <c r="G167" s="39"/>
      <c r="H167" s="26"/>
      <c r="J167" s="27" t="s">
        <v>13</v>
      </c>
      <c r="K167" s="26">
        <f>SUM(K155:K166)</f>
        <v>0</v>
      </c>
    </row>
    <row r="168" spans="1:11" x14ac:dyDescent="0.2">
      <c r="A168" s="3"/>
      <c r="B168" s="23" t="s">
        <v>157</v>
      </c>
      <c r="C168" s="56"/>
      <c r="D168" s="25">
        <f>Tableau33[[#This Row],[Colonne3]]</f>
        <v>0</v>
      </c>
      <c r="G168" s="39"/>
      <c r="H168" s="26"/>
      <c r="J168" s="26"/>
      <c r="K168" s="26"/>
    </row>
    <row r="169" spans="1:11" x14ac:dyDescent="0.2">
      <c r="A169" s="3"/>
      <c r="B169" s="5">
        <f>Tableau33[[#This Row],[Colonne1]]</f>
        <v>30652</v>
      </c>
      <c r="C169" s="54" t="str">
        <f>Tableau33[[#This Row],[Colonne2]]</f>
        <v>Spaghetti blancs</v>
      </c>
      <c r="D169" s="13">
        <f>Tableau33[[#This Row],[Colonne3]]</f>
        <v>5</v>
      </c>
      <c r="E169" s="13" t="str">
        <f>Tableau33[[#This Row],[Colonne4]]</f>
        <v>kg</v>
      </c>
      <c r="F169" s="13">
        <f>Tableau33[[#This Row],[Colonne5]]</f>
        <v>1</v>
      </c>
      <c r="G169" s="36"/>
      <c r="H169" s="14">
        <f>Tableau33[[#This Row],[Colonne7]]</f>
        <v>9.9</v>
      </c>
      <c r="I169" s="13">
        <f>Tableau33[[#This Row],[Colonne8]]</f>
        <v>5.5</v>
      </c>
      <c r="J169" s="14">
        <f>Tableau33[[#This Row],[Colonne9]]</f>
        <v>10.44</v>
      </c>
      <c r="K169" s="15">
        <f>G169*J169</f>
        <v>0</v>
      </c>
    </row>
    <row r="170" spans="1:11" x14ac:dyDescent="0.2">
      <c r="A170" s="3"/>
      <c r="B170" s="6">
        <f>Tableau33[[#This Row],[Colonne1]]</f>
        <v>30650</v>
      </c>
      <c r="C170" s="57" t="str">
        <f>Tableau33[[#This Row],[Colonne2]]</f>
        <v>Coquillettes semi-complètes</v>
      </c>
      <c r="D170" s="16">
        <f>Tableau33[[#This Row],[Colonne3]]</f>
        <v>5</v>
      </c>
      <c r="E170" s="16" t="str">
        <f>Tableau33[[#This Row],[Colonne4]]</f>
        <v>kg</v>
      </c>
      <c r="F170" s="16">
        <f>Tableau33[[#This Row],[Colonne5]]</f>
        <v>1</v>
      </c>
      <c r="G170" s="37"/>
      <c r="H170" s="17">
        <f>Tableau33[[#This Row],[Colonne7]]</f>
        <v>9.9</v>
      </c>
      <c r="I170" s="16">
        <f>Tableau33[[#This Row],[Colonne8]]</f>
        <v>5.5</v>
      </c>
      <c r="J170" s="17">
        <f>Tableau33[[#This Row],[Colonne9]]</f>
        <v>10.44</v>
      </c>
      <c r="K170" s="18">
        <f>G170*J170</f>
        <v>0</v>
      </c>
    </row>
    <row r="171" spans="1:11" x14ac:dyDescent="0.2">
      <c r="A171" s="3"/>
      <c r="B171" s="6">
        <f>Tableau33[[#This Row],[Colonne1]]</f>
        <v>30651</v>
      </c>
      <c r="C171" s="57" t="str">
        <f>Tableau33[[#This Row],[Colonne2]]</f>
        <v>Macaronis semi-complet</v>
      </c>
      <c r="D171" s="16">
        <f>Tableau33[[#This Row],[Colonne3]]</f>
        <v>5</v>
      </c>
      <c r="E171" s="16" t="str">
        <f>Tableau33[[#This Row],[Colonne4]]</f>
        <v>kg</v>
      </c>
      <c r="F171" s="16">
        <f>Tableau33[[#This Row],[Colonne5]]</f>
        <v>1</v>
      </c>
      <c r="G171" s="37"/>
      <c r="H171" s="17">
        <f>Tableau33[[#This Row],[Colonne7]]</f>
        <v>9.9</v>
      </c>
      <c r="I171" s="16">
        <f>Tableau33[[#This Row],[Colonne8]]</f>
        <v>5.5</v>
      </c>
      <c r="J171" s="17">
        <f>Tableau33[[#This Row],[Colonne9]]</f>
        <v>10.44</v>
      </c>
      <c r="K171" s="18">
        <f>G171*J171</f>
        <v>0</v>
      </c>
    </row>
    <row r="172" spans="1:11" x14ac:dyDescent="0.2">
      <c r="A172" s="3"/>
      <c r="B172" s="6">
        <f>Tableau33[[#This Row],[Colonne1]]</f>
        <v>30653</v>
      </c>
      <c r="C172" s="57" t="str">
        <f>Tableau33[[#This Row],[Colonne2]]</f>
        <v>Spirales blanches</v>
      </c>
      <c r="D172" s="16">
        <f>Tableau33[[#This Row],[Colonne3]]</f>
        <v>5</v>
      </c>
      <c r="E172" s="16" t="str">
        <f>Tableau33[[#This Row],[Colonne4]]</f>
        <v>kg</v>
      </c>
      <c r="F172" s="16">
        <f>Tableau33[[#This Row],[Colonne5]]</f>
        <v>1</v>
      </c>
      <c r="G172" s="37"/>
      <c r="H172" s="17">
        <f>Tableau33[[#This Row],[Colonne7]]</f>
        <v>9.9</v>
      </c>
      <c r="I172" s="16">
        <f>Tableau33[[#This Row],[Colonne8]]</f>
        <v>5.5</v>
      </c>
      <c r="J172" s="17">
        <f>Tableau33[[#This Row],[Colonne9]]</f>
        <v>10.44</v>
      </c>
      <c r="K172" s="18">
        <f>G172*J172</f>
        <v>0</v>
      </c>
    </row>
    <row r="173" spans="1:11" x14ac:dyDescent="0.2">
      <c r="A173" s="3"/>
      <c r="B173" s="7">
        <f>Tableau33[[#This Row],[Colonne1]]</f>
        <v>29596</v>
      </c>
      <c r="C173" s="58" t="str">
        <f>Tableau33[[#This Row],[Colonne2]]</f>
        <v>lasagnes</v>
      </c>
      <c r="D173" s="20">
        <f>Tableau33[[#This Row],[Colonne3]]</f>
        <v>250</v>
      </c>
      <c r="E173" s="20" t="str">
        <f>Tableau33[[#This Row],[Colonne4]]</f>
        <v>gr</v>
      </c>
      <c r="F173" s="20">
        <f>Tableau33[[#This Row],[Colonne5]]</f>
        <v>12</v>
      </c>
      <c r="G173" s="38"/>
      <c r="H173" s="21">
        <f>Tableau33[[#This Row],[Colonne7]]</f>
        <v>1.59</v>
      </c>
      <c r="I173" s="20">
        <f>Tableau33[[#This Row],[Colonne8]]</f>
        <v>5.5</v>
      </c>
      <c r="J173" s="21">
        <f>Tableau33[[#This Row],[Colonne9]]</f>
        <v>1.68</v>
      </c>
      <c r="K173" s="22">
        <f>G173*J173</f>
        <v>0</v>
      </c>
    </row>
    <row r="174" spans="1:11" x14ac:dyDescent="0.2">
      <c r="A174" s="3"/>
      <c r="B174" s="4"/>
      <c r="C174" s="56"/>
      <c r="D174" s="25">
        <f>Tableau33[[#This Row],[Colonne3]]</f>
        <v>0</v>
      </c>
      <c r="G174" s="39"/>
      <c r="H174" s="26"/>
      <c r="J174" s="27" t="s">
        <v>13</v>
      </c>
      <c r="K174" s="26">
        <f>SUM(K169:K173)</f>
        <v>0</v>
      </c>
    </row>
    <row r="175" spans="1:11" x14ac:dyDescent="0.2">
      <c r="A175" s="3"/>
      <c r="B175" s="23" t="s">
        <v>163</v>
      </c>
      <c r="C175" s="56"/>
      <c r="D175" s="25">
        <f>Tableau33[[#This Row],[Colonne3]]</f>
        <v>0</v>
      </c>
      <c r="G175" s="39"/>
      <c r="H175" s="26"/>
      <c r="J175" s="26"/>
      <c r="K175" s="26"/>
    </row>
    <row r="176" spans="1:11" x14ac:dyDescent="0.2">
      <c r="A176" s="3"/>
      <c r="B176" s="5">
        <f>Tableau33[[#This Row],[Colonne1]]</f>
        <v>20249</v>
      </c>
      <c r="C176" s="54" t="str">
        <f>Tableau33[[#This Row],[Colonne2]]</f>
        <v>Riz basmati blanc</v>
      </c>
      <c r="D176" s="13">
        <f>Tableau33[[#This Row],[Colonne3]]</f>
        <v>5</v>
      </c>
      <c r="E176" s="13" t="str">
        <f>Tableau33[[#This Row],[Colonne4]]</f>
        <v>kg</v>
      </c>
      <c r="F176" s="13">
        <f>Tableau33[[#This Row],[Colonne5]]</f>
        <v>1</v>
      </c>
      <c r="G176" s="36"/>
      <c r="H176" s="14">
        <f>Tableau33[[#This Row],[Colonne7]]</f>
        <v>20.25</v>
      </c>
      <c r="I176" s="13">
        <f>Tableau33[[#This Row],[Colonne8]]</f>
        <v>5.5</v>
      </c>
      <c r="J176" s="14">
        <f>Tableau33[[#This Row],[Colonne9]]</f>
        <v>21.36</v>
      </c>
      <c r="K176" s="15">
        <f t="shared" ref="K176:K183" si="10">G176*J176</f>
        <v>0</v>
      </c>
    </row>
    <row r="177" spans="1:11" x14ac:dyDescent="0.2">
      <c r="A177" s="3"/>
      <c r="B177" s="6">
        <f>Tableau33[[#This Row],[Colonne1]]</f>
        <v>20126</v>
      </c>
      <c r="C177" s="57" t="str">
        <f>Tableau33[[#This Row],[Colonne2]]</f>
        <v>Riz basmati long demi-complet</v>
      </c>
      <c r="D177" s="16">
        <f>Tableau33[[#This Row],[Colonne3]]</f>
        <v>3</v>
      </c>
      <c r="E177" s="16" t="str">
        <f>Tableau33[[#This Row],[Colonne4]]</f>
        <v>kg</v>
      </c>
      <c r="F177" s="16">
        <f>Tableau33[[#This Row],[Colonne5]]</f>
        <v>1</v>
      </c>
      <c r="G177" s="37"/>
      <c r="H177" s="17">
        <f>Tableau33[[#This Row],[Colonne7]]</f>
        <v>10.74</v>
      </c>
      <c r="I177" s="16">
        <f>Tableau33[[#This Row],[Colonne8]]</f>
        <v>5.5</v>
      </c>
      <c r="J177" s="17">
        <f>Tableau33[[#This Row],[Colonne9]]</f>
        <v>11.33</v>
      </c>
      <c r="K177" s="18">
        <f t="shared" si="10"/>
        <v>0</v>
      </c>
    </row>
    <row r="178" spans="1:11" x14ac:dyDescent="0.2">
      <c r="A178" s="3"/>
      <c r="B178" s="6">
        <f>Tableau33[[#This Row],[Colonne1]]</f>
        <v>20124</v>
      </c>
      <c r="C178" s="57" t="str">
        <f>Tableau33[[#This Row],[Colonne2]]</f>
        <v>Riz basmati long complet</v>
      </c>
      <c r="D178" s="16">
        <f>Tableau33[[#This Row],[Colonne3]]</f>
        <v>3</v>
      </c>
      <c r="E178" s="16" t="str">
        <f>Tableau33[[#This Row],[Colonne4]]</f>
        <v>kg</v>
      </c>
      <c r="F178" s="16">
        <f>Tableau33[[#This Row],[Colonne5]]</f>
        <v>1</v>
      </c>
      <c r="G178" s="37"/>
      <c r="H178" s="17">
        <f>Tableau33[[#This Row],[Colonne7]]</f>
        <v>9.27</v>
      </c>
      <c r="I178" s="16">
        <f>Tableau33[[#This Row],[Colonne8]]</f>
        <v>5.5</v>
      </c>
      <c r="J178" s="17">
        <f>Tableau33[[#This Row],[Colonne9]]</f>
        <v>9.7799999999999994</v>
      </c>
      <c r="K178" s="18">
        <f t="shared" si="10"/>
        <v>0</v>
      </c>
    </row>
    <row r="179" spans="1:11" x14ac:dyDescent="0.2">
      <c r="A179" s="3"/>
      <c r="B179" s="6">
        <f>Tableau33[[#This Row],[Colonne1]]</f>
        <v>22285</v>
      </c>
      <c r="C179" s="57" t="str">
        <f>Tableau33[[#This Row],[Colonne2]]</f>
        <v>Riz rond blanc</v>
      </c>
      <c r="D179" s="16">
        <f>Tableau33[[#This Row],[Colonne3]]</f>
        <v>3</v>
      </c>
      <c r="E179" s="16" t="str">
        <f>Tableau33[[#This Row],[Colonne4]]</f>
        <v>kg</v>
      </c>
      <c r="F179" s="16">
        <f>Tableau33[[#This Row],[Colonne5]]</f>
        <v>1</v>
      </c>
      <c r="G179" s="37"/>
      <c r="H179" s="17">
        <f>Tableau33[[#This Row],[Colonne7]]</f>
        <v>9.2100000000000009</v>
      </c>
      <c r="I179" s="16">
        <f>Tableau33[[#This Row],[Colonne8]]</f>
        <v>5.5</v>
      </c>
      <c r="J179" s="17">
        <f>Tableau33[[#This Row],[Colonne9]]</f>
        <v>9.7200000000000006</v>
      </c>
      <c r="K179" s="18">
        <f t="shared" si="10"/>
        <v>0</v>
      </c>
    </row>
    <row r="180" spans="1:11" x14ac:dyDescent="0.2">
      <c r="A180" s="3"/>
      <c r="B180" s="6">
        <f>Tableau33[[#This Row],[Colonne1]]</f>
        <v>20116</v>
      </c>
      <c r="C180" s="57" t="str">
        <f>Tableau33[[#This Row],[Colonne2]]</f>
        <v>Riz rond demi-complet</v>
      </c>
      <c r="D180" s="16">
        <f>Tableau33[[#This Row],[Colonne3]]</f>
        <v>3</v>
      </c>
      <c r="E180" s="16" t="str">
        <f>Tableau33[[#This Row],[Colonne4]]</f>
        <v>kg</v>
      </c>
      <c r="F180" s="16">
        <f>Tableau33[[#This Row],[Colonne5]]</f>
        <v>1</v>
      </c>
      <c r="G180" s="37"/>
      <c r="H180" s="17">
        <f>Tableau33[[#This Row],[Colonne7]]</f>
        <v>8.6999999999999993</v>
      </c>
      <c r="I180" s="16">
        <f>Tableau33[[#This Row],[Colonne8]]</f>
        <v>5.5</v>
      </c>
      <c r="J180" s="17">
        <f>Tableau33[[#This Row],[Colonne9]]</f>
        <v>9.18</v>
      </c>
      <c r="K180" s="18">
        <f t="shared" si="10"/>
        <v>0</v>
      </c>
    </row>
    <row r="181" spans="1:11" x14ac:dyDescent="0.2">
      <c r="A181" s="3"/>
      <c r="B181" s="6">
        <f>Tableau33[[#This Row],[Colonne1]]</f>
        <v>20115</v>
      </c>
      <c r="C181" s="57" t="str">
        <f>Tableau33[[#This Row],[Colonne2]]</f>
        <v>Riz rond complet</v>
      </c>
      <c r="D181" s="16">
        <f>Tableau33[[#This Row],[Colonne3]]</f>
        <v>3</v>
      </c>
      <c r="E181" s="16" t="str">
        <f>Tableau33[[#This Row],[Colonne4]]</f>
        <v>kg</v>
      </c>
      <c r="F181" s="16">
        <f>Tableau33[[#This Row],[Colonne5]]</f>
        <v>1</v>
      </c>
      <c r="G181" s="37"/>
      <c r="H181" s="17">
        <f>Tableau33[[#This Row],[Colonne7]]</f>
        <v>8.49</v>
      </c>
      <c r="I181" s="16">
        <f>Tableau33[[#This Row],[Colonne8]]</f>
        <v>5.5</v>
      </c>
      <c r="J181" s="17">
        <f>Tableau33[[#This Row],[Colonne9]]</f>
        <v>8.9600000000000009</v>
      </c>
      <c r="K181" s="18">
        <f t="shared" si="10"/>
        <v>0</v>
      </c>
    </row>
    <row r="182" spans="1:11" x14ac:dyDescent="0.2">
      <c r="A182" s="3"/>
      <c r="B182" s="6">
        <f>Tableau33[[#This Row],[Colonne1]]</f>
        <v>32950</v>
      </c>
      <c r="C182" s="57" t="str">
        <f>Tableau33[[#This Row],[Colonne2]]</f>
        <v>Riz long blanc</v>
      </c>
      <c r="D182" s="16">
        <f>Tableau33[[#This Row],[Colonne3]]</f>
        <v>5</v>
      </c>
      <c r="E182" s="16" t="str">
        <f>Tableau33[[#This Row],[Colonne4]]</f>
        <v>kg</v>
      </c>
      <c r="F182" s="16">
        <f>Tableau33[[#This Row],[Colonne5]]</f>
        <v>1</v>
      </c>
      <c r="G182" s="37"/>
      <c r="H182" s="17">
        <f>Tableau33[[#This Row],[Colonne7]]</f>
        <v>11.93</v>
      </c>
      <c r="I182" s="16">
        <f>Tableau33[[#This Row],[Colonne8]]</f>
        <v>5.5</v>
      </c>
      <c r="J182" s="17">
        <f>Tableau33[[#This Row],[Colonne9]]</f>
        <v>12.59</v>
      </c>
      <c r="K182" s="18">
        <f t="shared" si="10"/>
        <v>0</v>
      </c>
    </row>
    <row r="183" spans="1:11" x14ac:dyDescent="0.2">
      <c r="A183" s="3"/>
      <c r="B183" s="7">
        <f>Tableau33[[#This Row],[Colonne1]]</f>
        <v>32951</v>
      </c>
      <c r="C183" s="58" t="str">
        <f>Tableau33[[#This Row],[Colonne2]]</f>
        <v>Riz long complet</v>
      </c>
      <c r="D183" s="20">
        <f>Tableau33[[#This Row],[Colonne3]]</f>
        <v>5</v>
      </c>
      <c r="E183" s="20" t="str">
        <f>Tableau33[[#This Row],[Colonne4]]</f>
        <v>kg</v>
      </c>
      <c r="F183" s="20">
        <f>Tableau33[[#This Row],[Colonne5]]</f>
        <v>1</v>
      </c>
      <c r="G183" s="38"/>
      <c r="H183" s="21">
        <f>Tableau33[[#This Row],[Colonne7]]</f>
        <v>11.3</v>
      </c>
      <c r="I183" s="20">
        <f>Tableau33[[#This Row],[Colonne8]]</f>
        <v>5.5</v>
      </c>
      <c r="J183" s="21">
        <f>Tableau33[[#This Row],[Colonne9]]</f>
        <v>11.92</v>
      </c>
      <c r="K183" s="22">
        <f t="shared" si="10"/>
        <v>0</v>
      </c>
    </row>
    <row r="184" spans="1:11" x14ac:dyDescent="0.2">
      <c r="A184" s="3"/>
      <c r="B184" s="4"/>
      <c r="C184" s="56"/>
      <c r="D184" s="25">
        <f>Tableau33[[#This Row],[Colonne3]]</f>
        <v>0</v>
      </c>
      <c r="G184" s="39"/>
      <c r="H184" s="26"/>
      <c r="J184" s="27" t="s">
        <v>13</v>
      </c>
      <c r="K184" s="26">
        <f>SUM(K176:K183)</f>
        <v>0</v>
      </c>
    </row>
    <row r="185" spans="1:11" x14ac:dyDescent="0.2">
      <c r="A185" s="3"/>
      <c r="B185" s="23" t="s">
        <v>172</v>
      </c>
      <c r="C185" s="56"/>
      <c r="D185" s="25">
        <f>Tableau33[[#This Row],[Colonne3]]</f>
        <v>0</v>
      </c>
      <c r="G185" s="39"/>
      <c r="H185" s="26"/>
      <c r="J185" s="26"/>
      <c r="K185" s="26"/>
    </row>
    <row r="186" spans="1:11" x14ac:dyDescent="0.2">
      <c r="A186" s="3"/>
      <c r="B186" s="9">
        <f>Tableau33[[#This Row],[Colonne1]]</f>
        <v>32839</v>
      </c>
      <c r="C186" s="57" t="str">
        <f>Tableau33[[#This Row],[Colonne2]]</f>
        <v>Farine de blé T 150</v>
      </c>
      <c r="D186" s="16">
        <f>Tableau33[[#This Row],[Colonne3]]</f>
        <v>5</v>
      </c>
      <c r="E186" s="16" t="str">
        <f>Tableau33[[#This Row],[Colonne4]]</f>
        <v>kg</v>
      </c>
      <c r="F186" s="16">
        <f>Tableau33[[#This Row],[Colonne5]]</f>
        <v>1</v>
      </c>
      <c r="G186" s="37"/>
      <c r="H186" s="17">
        <f>Tableau33[[#This Row],[Colonne7]]</f>
        <v>6.5</v>
      </c>
      <c r="I186" s="16">
        <f>Tableau33[[#This Row],[Colonne8]]</f>
        <v>5.5</v>
      </c>
      <c r="J186" s="17">
        <f>Tableau33[[#This Row],[Colonne9]]</f>
        <v>6.86</v>
      </c>
      <c r="K186" s="30">
        <f>G186*J186</f>
        <v>0</v>
      </c>
    </row>
    <row r="187" spans="1:11" x14ac:dyDescent="0.2">
      <c r="A187" s="3"/>
      <c r="B187" s="9">
        <f>Tableau33[[#This Row],[Colonne1]]</f>
        <v>25806</v>
      </c>
      <c r="C187" s="57" t="str">
        <f>Tableau33[[#This Row],[Colonne2]]</f>
        <v>Farine complète de blé  Khorasan Kamut</v>
      </c>
      <c r="D187" s="16">
        <f>Tableau33[[#This Row],[Colonne3]]</f>
        <v>500</v>
      </c>
      <c r="E187" s="16" t="str">
        <f>Tableau33[[#This Row],[Colonne4]]</f>
        <v>gr</v>
      </c>
      <c r="F187" s="16">
        <f>Tableau33[[#This Row],[Colonne5]]</f>
        <v>6</v>
      </c>
      <c r="G187" s="37"/>
      <c r="H187" s="17">
        <f>Tableau33[[#This Row],[Colonne7]]</f>
        <v>2.23</v>
      </c>
      <c r="I187" s="16">
        <f>Tableau33[[#This Row],[Colonne8]]</f>
        <v>5.5</v>
      </c>
      <c r="J187" s="17">
        <f>Tableau33[[#This Row],[Colonne9]]</f>
        <v>2.35</v>
      </c>
      <c r="K187" s="30">
        <f>G187*J187</f>
        <v>0</v>
      </c>
    </row>
    <row r="188" spans="1:11" x14ac:dyDescent="0.2">
      <c r="A188" s="3"/>
      <c r="B188" s="9">
        <f>Tableau33[[#This Row],[Colonne1]]</f>
        <v>32748</v>
      </c>
      <c r="C188" s="57" t="str">
        <f>Tableau33[[#This Row],[Colonne2]]</f>
        <v>Farine de sarrasin</v>
      </c>
      <c r="D188" s="16">
        <f>Tableau33[[#This Row],[Colonne3]]</f>
        <v>5</v>
      </c>
      <c r="E188" s="16" t="str">
        <f>Tableau33[[#This Row],[Colonne4]]</f>
        <v>kg</v>
      </c>
      <c r="F188" s="16">
        <f>Tableau33[[#This Row],[Colonne5]]</f>
        <v>1</v>
      </c>
      <c r="G188" s="37"/>
      <c r="H188" s="17">
        <f>Tableau33[[#This Row],[Colonne7]]</f>
        <v>16</v>
      </c>
      <c r="I188" s="16">
        <f>Tableau33[[#This Row],[Colonne8]]</f>
        <v>5.5</v>
      </c>
      <c r="J188" s="17">
        <f>Tableau33[[#This Row],[Colonne9]]</f>
        <v>16.88</v>
      </c>
      <c r="K188" s="30">
        <f>G188*J188</f>
        <v>0</v>
      </c>
    </row>
    <row r="189" spans="1:11" x14ac:dyDescent="0.2">
      <c r="A189" s="3"/>
      <c r="B189" s="4"/>
      <c r="C189" s="56"/>
      <c r="D189" s="25">
        <f>Tableau33[[#This Row],[Colonne3]]</f>
        <v>0</v>
      </c>
      <c r="G189" s="39"/>
      <c r="H189" s="26"/>
      <c r="J189" s="27" t="s">
        <v>13</v>
      </c>
      <c r="K189" s="26">
        <f>SUM(K186:K188)</f>
        <v>0</v>
      </c>
    </row>
    <row r="190" spans="1:11" x14ac:dyDescent="0.2">
      <c r="A190" s="3"/>
      <c r="B190" s="23" t="s">
        <v>176</v>
      </c>
      <c r="C190" s="56"/>
      <c r="D190" s="25">
        <f>Tableau33[[#This Row],[Colonne3]]</f>
        <v>0</v>
      </c>
      <c r="G190" s="39"/>
      <c r="H190" s="26"/>
      <c r="J190" s="26"/>
      <c r="K190" s="26"/>
    </row>
    <row r="191" spans="1:11" x14ac:dyDescent="0.2">
      <c r="A191" s="3"/>
      <c r="B191" s="9">
        <f>Tableau33[[#This Row],[Colonne1]]</f>
        <v>20232</v>
      </c>
      <c r="C191" s="57" t="str">
        <f>Tableau33[[#This Row],[Colonne2]]</f>
        <v>boulgour fin</v>
      </c>
      <c r="D191" s="16">
        <f>Tableau33[[#This Row],[Colonne3]]</f>
        <v>5</v>
      </c>
      <c r="E191" s="16" t="str">
        <f>Tableau33[[#This Row],[Colonne4]]</f>
        <v>kg</v>
      </c>
      <c r="F191" s="16">
        <f>Tableau33[[#This Row],[Colonne5]]</f>
        <v>1</v>
      </c>
      <c r="G191" s="37"/>
      <c r="H191" s="17">
        <f>Tableau33[[#This Row],[Colonne7]]</f>
        <v>11</v>
      </c>
      <c r="I191" s="16">
        <f>Tableau33[[#This Row],[Colonne8]]</f>
        <v>5.5</v>
      </c>
      <c r="J191" s="17">
        <f>Tableau33[[#This Row],[Colonne9]]</f>
        <v>11.61</v>
      </c>
      <c r="K191" s="30">
        <f>G191*J191</f>
        <v>0</v>
      </c>
    </row>
    <row r="192" spans="1:11" x14ac:dyDescent="0.2">
      <c r="A192" s="3"/>
      <c r="B192" s="9">
        <f>Tableau33[[#This Row],[Colonne1]]</f>
        <v>20230</v>
      </c>
      <c r="C192" s="57" t="str">
        <f>Tableau33[[#This Row],[Colonne2]]</f>
        <v>boulgour gros</v>
      </c>
      <c r="D192" s="16">
        <f>Tableau33[[#This Row],[Colonne3]]</f>
        <v>5</v>
      </c>
      <c r="E192" s="16" t="str">
        <f>Tableau33[[#This Row],[Colonne4]]</f>
        <v>kg</v>
      </c>
      <c r="F192" s="16">
        <f>Tableau33[[#This Row],[Colonne5]]</f>
        <v>1</v>
      </c>
      <c r="G192" s="37"/>
      <c r="H192" s="17">
        <f>Tableau33[[#This Row],[Colonne7]]</f>
        <v>11</v>
      </c>
      <c r="I192" s="16">
        <f>Tableau33[[#This Row],[Colonne8]]</f>
        <v>5.5</v>
      </c>
      <c r="J192" s="17">
        <f>Tableau33[[#This Row],[Colonne9]]</f>
        <v>11.61</v>
      </c>
      <c r="K192" s="30">
        <f>G192*J192</f>
        <v>0</v>
      </c>
    </row>
    <row r="193" spans="1:11" x14ac:dyDescent="0.2">
      <c r="A193" s="3"/>
      <c r="B193" s="4"/>
      <c r="C193" s="56"/>
      <c r="D193" s="25">
        <f>Tableau33[[#This Row],[Colonne3]]</f>
        <v>0</v>
      </c>
      <c r="G193" s="39"/>
      <c r="H193" s="26"/>
      <c r="J193" s="27" t="s">
        <v>13</v>
      </c>
      <c r="K193" s="26">
        <f>SUM(K191:K192)</f>
        <v>0</v>
      </c>
    </row>
    <row r="194" spans="1:11" x14ac:dyDescent="0.2">
      <c r="A194" s="3"/>
      <c r="B194" s="23" t="s">
        <v>179</v>
      </c>
      <c r="C194" s="56"/>
      <c r="D194" s="25">
        <f>Tableau33[[#This Row],[Colonne3]]</f>
        <v>0</v>
      </c>
      <c r="G194" s="39"/>
      <c r="H194" s="26"/>
      <c r="J194" s="26"/>
      <c r="K194" s="26"/>
    </row>
    <row r="195" spans="1:11" x14ac:dyDescent="0.2">
      <c r="A195" s="3"/>
      <c r="B195" s="9">
        <f>Tableau33[[#This Row],[Colonne1]]</f>
        <v>20243</v>
      </c>
      <c r="C195" s="57" t="str">
        <f>Tableau33[[#This Row],[Colonne2]]</f>
        <v>couscous complet</v>
      </c>
      <c r="D195" s="16">
        <f>Tableau33[[#This Row],[Colonne3]]</f>
        <v>5</v>
      </c>
      <c r="E195" s="16" t="str">
        <f>Tableau33[[#This Row],[Colonne4]]</f>
        <v>kg</v>
      </c>
      <c r="F195" s="16">
        <f>Tableau33[[#This Row],[Colonne5]]</f>
        <v>1</v>
      </c>
      <c r="G195" s="37"/>
      <c r="H195" s="17">
        <f>Tableau33[[#This Row],[Colonne7]]</f>
        <v>11.8</v>
      </c>
      <c r="I195" s="16">
        <f>Tableau33[[#This Row],[Colonne8]]</f>
        <v>5.5</v>
      </c>
      <c r="J195" s="17">
        <f>Tableau33[[#This Row],[Colonne9]]</f>
        <v>12.45</v>
      </c>
      <c r="K195" s="30">
        <f>G195*J195</f>
        <v>0</v>
      </c>
    </row>
    <row r="196" spans="1:11" x14ac:dyDescent="0.2">
      <c r="A196" s="3"/>
      <c r="B196" s="4"/>
      <c r="C196" s="56"/>
      <c r="D196" s="25">
        <f>Tableau33[[#This Row],[Colonne3]]</f>
        <v>0</v>
      </c>
      <c r="G196" s="39"/>
      <c r="H196" s="26"/>
      <c r="J196" s="27" t="s">
        <v>13</v>
      </c>
      <c r="K196" s="26">
        <f>SUM(K195)</f>
        <v>0</v>
      </c>
    </row>
    <row r="197" spans="1:11" x14ac:dyDescent="0.2">
      <c r="A197" s="3"/>
      <c r="B197" s="23" t="s">
        <v>181</v>
      </c>
      <c r="C197" s="56"/>
      <c r="D197" s="25">
        <f>Tableau33[[#This Row],[Colonne3]]</f>
        <v>0</v>
      </c>
      <c r="G197" s="39"/>
      <c r="H197" s="26"/>
      <c r="J197" s="26"/>
      <c r="K197" s="26"/>
    </row>
    <row r="198" spans="1:11" x14ac:dyDescent="0.2">
      <c r="A198" s="3"/>
      <c r="B198" s="9">
        <f>Tableau33[[#This Row],[Colonne1]]</f>
        <v>20238</v>
      </c>
      <c r="C198" s="57" t="str">
        <f>Tableau33[[#This Row],[Colonne2]]</f>
        <v>millet décortiqué</v>
      </c>
      <c r="D198" s="16">
        <f>Tableau33[[#This Row],[Colonne3]]</f>
        <v>5</v>
      </c>
      <c r="E198" s="16" t="str">
        <f>Tableau33[[#This Row],[Colonne4]]</f>
        <v>kg</v>
      </c>
      <c r="F198" s="16">
        <f>Tableau33[[#This Row],[Colonne5]]</f>
        <v>1</v>
      </c>
      <c r="G198" s="37"/>
      <c r="H198" s="17">
        <f>Tableau33[[#This Row],[Colonne7]]</f>
        <v>11.2</v>
      </c>
      <c r="I198" s="16">
        <f>Tableau33[[#This Row],[Colonne8]]</f>
        <v>5.5</v>
      </c>
      <c r="J198" s="17">
        <f>Tableau33[[#This Row],[Colonne9]]</f>
        <v>11.82</v>
      </c>
      <c r="K198" s="30">
        <f>G198*J198</f>
        <v>0</v>
      </c>
    </row>
    <row r="199" spans="1:11" x14ac:dyDescent="0.2">
      <c r="A199" s="3"/>
      <c r="B199" s="4"/>
      <c r="C199" s="56"/>
      <c r="D199" s="25">
        <f>Tableau33[[#This Row],[Colonne3]]</f>
        <v>0</v>
      </c>
      <c r="G199" s="39"/>
      <c r="H199" s="26"/>
      <c r="J199" s="27" t="s">
        <v>13</v>
      </c>
      <c r="K199" s="26">
        <f>SUM(K198)</f>
        <v>0</v>
      </c>
    </row>
    <row r="200" spans="1:11" x14ac:dyDescent="0.2">
      <c r="A200" s="3"/>
      <c r="B200" s="23" t="s">
        <v>183</v>
      </c>
      <c r="C200" s="56"/>
      <c r="D200" s="25">
        <f>Tableau33[[#This Row],[Colonne3]]</f>
        <v>0</v>
      </c>
      <c r="G200" s="39"/>
      <c r="H200" s="26"/>
      <c r="J200" s="26"/>
      <c r="K200" s="26"/>
    </row>
    <row r="201" spans="1:11" x14ac:dyDescent="0.2">
      <c r="A201" s="3"/>
      <c r="B201" s="9">
        <f>Tableau33[[#This Row],[Colonne1]]</f>
        <v>20245</v>
      </c>
      <c r="C201" s="57" t="str">
        <f>Tableau33[[#This Row],[Colonne2]]</f>
        <v>Quinoa</v>
      </c>
      <c r="D201" s="16">
        <f>Tableau33[[#This Row],[Colonne3]]</f>
        <v>5</v>
      </c>
      <c r="E201" s="16" t="str">
        <f>Tableau33[[#This Row],[Colonne4]]</f>
        <v>kg</v>
      </c>
      <c r="F201" s="16">
        <f>Tableau33[[#This Row],[Colonne5]]</f>
        <v>1</v>
      </c>
      <c r="G201" s="37"/>
      <c r="H201" s="17">
        <f>Tableau33[[#This Row],[Colonne7]]</f>
        <v>26.62</v>
      </c>
      <c r="I201" s="16">
        <f>Tableau33[[#This Row],[Colonne8]]</f>
        <v>5.5</v>
      </c>
      <c r="J201" s="17">
        <f>Tableau33[[#This Row],[Colonne9]]</f>
        <v>28.08</v>
      </c>
      <c r="K201" s="30">
        <f>G201*J201</f>
        <v>0</v>
      </c>
    </row>
    <row r="202" spans="1:11" x14ac:dyDescent="0.2">
      <c r="A202" s="3"/>
      <c r="B202" s="4"/>
      <c r="C202" s="56"/>
      <c r="D202" s="25">
        <f>Tableau33[[#This Row],[Colonne3]]</f>
        <v>0</v>
      </c>
      <c r="G202" s="39"/>
      <c r="H202" s="26"/>
      <c r="J202" s="27" t="s">
        <v>13</v>
      </c>
      <c r="K202" s="26">
        <f>SUM(K201)</f>
        <v>0</v>
      </c>
    </row>
    <row r="203" spans="1:11" x14ac:dyDescent="0.2">
      <c r="A203" s="3"/>
      <c r="B203" s="23" t="s">
        <v>184</v>
      </c>
      <c r="C203" s="56"/>
      <c r="D203" s="25">
        <f>Tableau33[[#This Row],[Colonne3]]</f>
        <v>0</v>
      </c>
      <c r="G203" s="39"/>
      <c r="H203" s="26"/>
      <c r="J203" s="26"/>
      <c r="K203" s="26"/>
    </row>
    <row r="204" spans="1:11" x14ac:dyDescent="0.2">
      <c r="A204" s="3"/>
      <c r="B204" s="9">
        <f>Tableau33[[#This Row],[Colonne1]]</f>
        <v>32946</v>
      </c>
      <c r="C204" s="57" t="str">
        <f>Tableau33[[#This Row],[Colonne2]]</f>
        <v>Lentilles corail</v>
      </c>
      <c r="D204" s="16">
        <f>Tableau33[[#This Row],[Colonne3]]</f>
        <v>5</v>
      </c>
      <c r="E204" s="16" t="str">
        <f>Tableau33[[#This Row],[Colonne4]]</f>
        <v>kg</v>
      </c>
      <c r="F204" s="16">
        <f>Tableau33[[#This Row],[Colonne5]]</f>
        <v>1</v>
      </c>
      <c r="G204" s="37"/>
      <c r="H204" s="17">
        <f>Tableau33[[#This Row],[Colonne7]]</f>
        <v>20</v>
      </c>
      <c r="I204" s="16">
        <f>Tableau33[[#This Row],[Colonne8]]</f>
        <v>5.5</v>
      </c>
      <c r="J204" s="17">
        <f>Tableau33[[#This Row],[Colonne9]]</f>
        <v>21.1</v>
      </c>
      <c r="K204" s="30">
        <f>G204*J204</f>
        <v>0</v>
      </c>
    </row>
    <row r="205" spans="1:11" x14ac:dyDescent="0.2">
      <c r="A205" s="3"/>
      <c r="B205" s="4"/>
      <c r="C205" s="56"/>
      <c r="D205" s="25">
        <f>Tableau33[[#This Row],[Colonne3]]</f>
        <v>0</v>
      </c>
      <c r="G205" s="39"/>
      <c r="H205" s="26"/>
      <c r="J205" s="27" t="s">
        <v>13</v>
      </c>
      <c r="K205" s="26">
        <f>SUM(K204)</f>
        <v>0</v>
      </c>
    </row>
    <row r="206" spans="1:11" x14ac:dyDescent="0.2">
      <c r="A206" s="3"/>
      <c r="B206" s="23" t="s">
        <v>186</v>
      </c>
      <c r="C206" s="56"/>
      <c r="D206" s="25">
        <f>Tableau33[[#This Row],[Colonne3]]</f>
        <v>0</v>
      </c>
      <c r="G206" s="39"/>
      <c r="H206" s="26"/>
      <c r="J206" s="26"/>
      <c r="K206" s="26"/>
    </row>
    <row r="207" spans="1:11" x14ac:dyDescent="0.2">
      <c r="A207" s="3"/>
      <c r="B207" s="9">
        <f>Tableau33[[#This Row],[Colonne1]]</f>
        <v>20262</v>
      </c>
      <c r="C207" s="57" t="str">
        <f>Tableau33[[#This Row],[Colonne2]]</f>
        <v>Pois cassés verts</v>
      </c>
      <c r="D207" s="16">
        <f>Tableau33[[#This Row],[Colonne3]]</f>
        <v>5</v>
      </c>
      <c r="E207" s="16" t="str">
        <f>Tableau33[[#This Row],[Colonne4]]</f>
        <v>kg</v>
      </c>
      <c r="F207" s="16">
        <f>Tableau33[[#This Row],[Colonne5]]</f>
        <v>1</v>
      </c>
      <c r="G207" s="37"/>
      <c r="H207" s="17">
        <f>Tableau33[[#This Row],[Colonne7]]</f>
        <v>15.6</v>
      </c>
      <c r="I207" s="16">
        <f>Tableau33[[#This Row],[Colonne8]]</f>
        <v>5.5</v>
      </c>
      <c r="J207" s="17">
        <f>Tableau33[[#This Row],[Colonne9]]</f>
        <v>16.46</v>
      </c>
      <c r="K207" s="30">
        <f>G207*J207</f>
        <v>0</v>
      </c>
    </row>
    <row r="208" spans="1:11" x14ac:dyDescent="0.2">
      <c r="A208" s="3"/>
      <c r="B208" s="9">
        <f>Tableau33[[#This Row],[Colonne1]]</f>
        <v>20263</v>
      </c>
      <c r="C208" s="57" t="str">
        <f>Tableau33[[#This Row],[Colonne2]]</f>
        <v>Pois chiches</v>
      </c>
      <c r="D208" s="16">
        <f>Tableau33[[#This Row],[Colonne3]]</f>
        <v>5</v>
      </c>
      <c r="E208" s="16" t="str">
        <f>Tableau33[[#This Row],[Colonne4]]</f>
        <v>kg</v>
      </c>
      <c r="F208" s="16">
        <f>Tableau33[[#This Row],[Colonne5]]</f>
        <v>1</v>
      </c>
      <c r="G208" s="37"/>
      <c r="H208" s="17">
        <f>Tableau33[[#This Row],[Colonne7]]</f>
        <v>13.5</v>
      </c>
      <c r="I208" s="16">
        <f>Tableau33[[#This Row],[Colonne8]]</f>
        <v>5.5</v>
      </c>
      <c r="J208" s="17">
        <f>Tableau33[[#This Row],[Colonne9]]</f>
        <v>14.24</v>
      </c>
      <c r="K208" s="30">
        <f>G208*J208</f>
        <v>0</v>
      </c>
    </row>
    <row r="209" spans="1:11" x14ac:dyDescent="0.2">
      <c r="A209" s="3"/>
      <c r="B209" s="4"/>
      <c r="C209" s="56"/>
      <c r="D209" s="25">
        <f>Tableau33[[#This Row],[Colonne3]]</f>
        <v>0</v>
      </c>
      <c r="G209" s="39"/>
      <c r="H209" s="26"/>
      <c r="J209" s="27" t="s">
        <v>13</v>
      </c>
      <c r="K209" s="26">
        <f>SUM(K207:K208)</f>
        <v>0</v>
      </c>
    </row>
    <row r="210" spans="1:11" x14ac:dyDescent="0.2">
      <c r="A210" s="3"/>
      <c r="B210" s="23" t="s">
        <v>189</v>
      </c>
      <c r="C210" s="56"/>
      <c r="D210" s="25">
        <f>Tableau33[[#This Row],[Colonne3]]</f>
        <v>0</v>
      </c>
      <c r="G210" s="39"/>
      <c r="H210" s="26"/>
      <c r="J210" s="26"/>
      <c r="K210" s="26"/>
    </row>
    <row r="211" spans="1:11" x14ac:dyDescent="0.2">
      <c r="A211" s="3"/>
      <c r="B211" s="9">
        <f>Tableau33[[#This Row],[Colonne1]]</f>
        <v>32947</v>
      </c>
      <c r="C211" s="57" t="str">
        <f>Tableau33[[#This Row],[Colonne2]]</f>
        <v>Petit épeautre</v>
      </c>
      <c r="D211" s="16">
        <f>Tableau33[[#This Row],[Colonne3]]</f>
        <v>5</v>
      </c>
      <c r="E211" s="16" t="str">
        <f>Tableau33[[#This Row],[Colonne4]]</f>
        <v>kg</v>
      </c>
      <c r="F211" s="16">
        <f>Tableau33[[#This Row],[Colonne5]]</f>
        <v>1</v>
      </c>
      <c r="G211" s="37"/>
      <c r="H211" s="17">
        <f>Tableau33[[#This Row],[Colonne7]]</f>
        <v>16.7</v>
      </c>
      <c r="I211" s="16">
        <f>Tableau33[[#This Row],[Colonne8]]</f>
        <v>5.5</v>
      </c>
      <c r="J211" s="17">
        <f>Tableau33[[#This Row],[Colonne9]]</f>
        <v>17.62</v>
      </c>
      <c r="K211" s="30">
        <f>G211*J211</f>
        <v>0</v>
      </c>
    </row>
    <row r="212" spans="1:11" x14ac:dyDescent="0.2">
      <c r="A212" s="3"/>
      <c r="B212" s="4"/>
      <c r="C212" s="56"/>
      <c r="D212" s="25">
        <f>Tableau33[[#This Row],[Colonne3]]</f>
        <v>0</v>
      </c>
      <c r="G212" s="39"/>
      <c r="H212" s="26"/>
      <c r="J212" s="27" t="s">
        <v>13</v>
      </c>
      <c r="K212" s="26">
        <f>SUM(K211)</f>
        <v>0</v>
      </c>
    </row>
    <row r="213" spans="1:11" x14ac:dyDescent="0.2">
      <c r="A213" s="3"/>
      <c r="B213" s="23" t="s">
        <v>190</v>
      </c>
      <c r="C213" s="56"/>
      <c r="D213" s="25">
        <f>Tableau33[[#This Row],[Colonne3]]</f>
        <v>0</v>
      </c>
      <c r="G213" s="39"/>
      <c r="H213" s="26"/>
      <c r="J213" s="26"/>
      <c r="K213" s="26"/>
    </row>
    <row r="214" spans="1:11" x14ac:dyDescent="0.2">
      <c r="A214" s="3"/>
      <c r="B214" s="9">
        <f>Tableau33[[#This Row],[Colonne1]]</f>
        <v>20170</v>
      </c>
      <c r="C214" s="57" t="str">
        <f>Tableau33[[#This Row],[Colonne2]]</f>
        <v>Semoule de blé dur complète fine</v>
      </c>
      <c r="D214" s="16">
        <f>Tableau33[[#This Row],[Colonne3]]</f>
        <v>3</v>
      </c>
      <c r="E214" s="16" t="str">
        <f>Tableau33[[#This Row],[Colonne4]]</f>
        <v>kg</v>
      </c>
      <c r="F214" s="16">
        <f>Tableau33[[#This Row],[Colonne5]]</f>
        <v>1</v>
      </c>
      <c r="G214" s="37"/>
      <c r="H214" s="17">
        <f>Tableau33[[#This Row],[Colonne7]]</f>
        <v>5.25</v>
      </c>
      <c r="I214" s="16">
        <f>Tableau33[[#This Row],[Colonne8]]</f>
        <v>5.5</v>
      </c>
      <c r="J214" s="17">
        <f>Tableau33[[#This Row],[Colonne9]]</f>
        <v>5.54</v>
      </c>
      <c r="K214" s="30">
        <f>G214*J214</f>
        <v>0</v>
      </c>
    </row>
    <row r="215" spans="1:11" x14ac:dyDescent="0.2">
      <c r="A215" s="3"/>
      <c r="B215" s="9">
        <f>Tableau33[[#This Row],[Colonne1]]</f>
        <v>22996</v>
      </c>
      <c r="C215" s="57" t="str">
        <f>Tableau33[[#This Row],[Colonne2]]</f>
        <v>Polenta instantanée</v>
      </c>
      <c r="D215" s="16">
        <f>Tableau33[[#This Row],[Colonne3]]</f>
        <v>5</v>
      </c>
      <c r="E215" s="16" t="str">
        <f>Tableau33[[#This Row],[Colonne4]]</f>
        <v>kg</v>
      </c>
      <c r="F215" s="16">
        <f>Tableau33[[#This Row],[Colonne5]]</f>
        <v>1</v>
      </c>
      <c r="G215" s="37"/>
      <c r="H215" s="17">
        <f>Tableau33[[#This Row],[Colonne7]]</f>
        <v>9.4</v>
      </c>
      <c r="I215" s="16">
        <f>Tableau33[[#This Row],[Colonne8]]</f>
        <v>5.5</v>
      </c>
      <c r="J215" s="17">
        <f>Tableau33[[#This Row],[Colonne9]]</f>
        <v>9.92</v>
      </c>
      <c r="K215" s="30">
        <f>G215*J215</f>
        <v>0</v>
      </c>
    </row>
    <row r="216" spans="1:11" x14ac:dyDescent="0.2">
      <c r="A216" s="3"/>
      <c r="B216" s="4"/>
      <c r="C216" s="56"/>
      <c r="D216" s="25">
        <f>Tableau33[[#This Row],[Colonne3]]</f>
        <v>0</v>
      </c>
      <c r="G216" s="39"/>
      <c r="H216" s="26"/>
      <c r="J216" s="27" t="s">
        <v>13</v>
      </c>
      <c r="K216" s="26">
        <f>SUM(K214:K215)</f>
        <v>0</v>
      </c>
    </row>
    <row r="217" spans="1:11" x14ac:dyDescent="0.2">
      <c r="A217" s="3"/>
      <c r="B217" s="23" t="s">
        <v>193</v>
      </c>
      <c r="C217" s="56"/>
      <c r="D217" s="25">
        <f>Tableau33[[#This Row],[Colonne3]]</f>
        <v>0</v>
      </c>
      <c r="G217" s="39"/>
      <c r="H217" s="26"/>
      <c r="J217" s="26"/>
      <c r="K217" s="26"/>
    </row>
    <row r="218" spans="1:11" x14ac:dyDescent="0.2">
      <c r="A218" s="3"/>
      <c r="B218" s="9">
        <f>Tableau33[[#This Row],[Colonne1]]</f>
        <v>27495</v>
      </c>
      <c r="C218" s="57" t="str">
        <f>Tableau33[[#This Row],[Colonne2]]</f>
        <v>filets de maquereaux à la sauce moutarde</v>
      </c>
      <c r="D218" s="16">
        <f>Tableau33[[#This Row],[Colonne3]]</f>
        <v>113</v>
      </c>
      <c r="E218" s="16" t="str">
        <f>Tableau33[[#This Row],[Colonne4]]</f>
        <v>gr</v>
      </c>
      <c r="F218" s="16">
        <f>Tableau33[[#This Row],[Colonne5]]</f>
        <v>11</v>
      </c>
      <c r="G218" s="37"/>
      <c r="H218" s="17">
        <f>Tableau33[[#This Row],[Colonne7]]</f>
        <v>1.93</v>
      </c>
      <c r="I218" s="16">
        <f>Tableau33[[#This Row],[Colonne8]]</f>
        <v>5.5</v>
      </c>
      <c r="J218" s="17">
        <f>Tableau33[[#This Row],[Colonne9]]</f>
        <v>2.04</v>
      </c>
      <c r="K218" s="30">
        <f t="shared" ref="K218:K223" si="11">G218*J218</f>
        <v>0</v>
      </c>
    </row>
    <row r="219" spans="1:11" x14ac:dyDescent="0.2">
      <c r="A219" s="3"/>
      <c r="B219" s="9">
        <f>Tableau33[[#This Row],[Colonne1]]</f>
        <v>28435</v>
      </c>
      <c r="C219" s="57" t="str">
        <f>Tableau33[[#This Row],[Colonne2]]</f>
        <v>filets de maqueraux au vin blanc et aromates</v>
      </c>
      <c r="D219" s="16">
        <f>Tableau33[[#This Row],[Colonne3]]</f>
        <v>118</v>
      </c>
      <c r="E219" s="16" t="str">
        <f>Tableau33[[#This Row],[Colonne4]]</f>
        <v>gr</v>
      </c>
      <c r="F219" s="16">
        <f>Tableau33[[#This Row],[Colonne5]]</f>
        <v>11</v>
      </c>
      <c r="G219" s="37"/>
      <c r="H219" s="17">
        <f>Tableau33[[#This Row],[Colonne7]]</f>
        <v>1.93</v>
      </c>
      <c r="I219" s="16">
        <f>Tableau33[[#This Row],[Colonne8]]</f>
        <v>5.5</v>
      </c>
      <c r="J219" s="17">
        <f>Tableau33[[#This Row],[Colonne9]]</f>
        <v>2.04</v>
      </c>
      <c r="K219" s="30">
        <f t="shared" si="11"/>
        <v>0</v>
      </c>
    </row>
    <row r="220" spans="1:11" x14ac:dyDescent="0.2">
      <c r="A220" s="3"/>
      <c r="B220" s="9">
        <f>Tableau33[[#This Row],[Colonne1]]</f>
        <v>26552</v>
      </c>
      <c r="C220" s="57" t="str">
        <f>Tableau33[[#This Row],[Colonne2]]</f>
        <v>Saumon au naturel</v>
      </c>
      <c r="D220" s="16">
        <f>Tableau33[[#This Row],[Colonne3]]</f>
        <v>93</v>
      </c>
      <c r="E220" s="16" t="str">
        <f>Tableau33[[#This Row],[Colonne4]]</f>
        <v>gr</v>
      </c>
      <c r="F220" s="16">
        <f>Tableau33[[#This Row],[Colonne5]]</f>
        <v>16</v>
      </c>
      <c r="G220" s="37"/>
      <c r="H220" s="17">
        <f>Tableau33[[#This Row],[Colonne7]]</f>
        <v>4.4800000000000004</v>
      </c>
      <c r="I220" s="16">
        <f>Tableau33[[#This Row],[Colonne8]]</f>
        <v>5.5</v>
      </c>
      <c r="J220" s="17">
        <f>Tableau33[[#This Row],[Colonne9]]</f>
        <v>4.7300000000000004</v>
      </c>
      <c r="K220" s="30">
        <f t="shared" si="11"/>
        <v>0</v>
      </c>
    </row>
    <row r="221" spans="1:11" x14ac:dyDescent="0.2">
      <c r="A221" s="3"/>
      <c r="B221" s="9">
        <f>Tableau33[[#This Row],[Colonne1]]</f>
        <v>30632</v>
      </c>
      <c r="C221" s="57" t="str">
        <f>Tableau33[[#This Row],[Colonne2]]</f>
        <v>Filet de truite aux trois huiles</v>
      </c>
      <c r="D221" s="16">
        <f>Tableau33[[#This Row],[Colonne3]]</f>
        <v>130</v>
      </c>
      <c r="E221" s="16" t="str">
        <f>Tableau33[[#This Row],[Colonne4]]</f>
        <v>gr</v>
      </c>
      <c r="F221" s="16">
        <f>Tableau33[[#This Row],[Colonne5]]</f>
        <v>13</v>
      </c>
      <c r="G221" s="37"/>
      <c r="H221" s="17">
        <f>Tableau33[[#This Row],[Colonne7]]</f>
        <v>3.95</v>
      </c>
      <c r="I221" s="16">
        <f>Tableau33[[#This Row],[Colonne8]]</f>
        <v>5.5</v>
      </c>
      <c r="J221" s="17">
        <f>Tableau33[[#This Row],[Colonne9]]</f>
        <v>4.17</v>
      </c>
      <c r="K221" s="30">
        <f t="shared" si="11"/>
        <v>0</v>
      </c>
    </row>
    <row r="222" spans="1:11" x14ac:dyDescent="0.2">
      <c r="A222" s="3"/>
      <c r="B222" s="9">
        <f>Tableau33[[#This Row],[Colonne1]]</f>
        <v>27280</v>
      </c>
      <c r="C222" s="57" t="str">
        <f>Tableau33[[#This Row],[Colonne2]]</f>
        <v>filets de sardines à la sauce citronnée</v>
      </c>
      <c r="D222" s="16">
        <f>Tableau33[[#This Row],[Colonne3]]</f>
        <v>90</v>
      </c>
      <c r="E222" s="16" t="str">
        <f>Tableau33[[#This Row],[Colonne4]]</f>
        <v>gr</v>
      </c>
      <c r="F222" s="16">
        <f>Tableau33[[#This Row],[Colonne5]]</f>
        <v>17</v>
      </c>
      <c r="G222" s="37"/>
      <c r="H222" s="17">
        <f>Tableau33[[#This Row],[Colonne7]]</f>
        <v>2.2200000000000002</v>
      </c>
      <c r="I222" s="16">
        <f>Tableau33[[#This Row],[Colonne8]]</f>
        <v>5.5</v>
      </c>
      <c r="J222" s="17">
        <f>Tableau33[[#This Row],[Colonne9]]</f>
        <v>2.34</v>
      </c>
      <c r="K222" s="30">
        <f t="shared" si="11"/>
        <v>0</v>
      </c>
    </row>
    <row r="223" spans="1:11" x14ac:dyDescent="0.2">
      <c r="A223" s="3"/>
      <c r="B223" s="9">
        <f>Tableau33[[#This Row],[Colonne1]]</f>
        <v>25325</v>
      </c>
      <c r="C223" s="57" t="str">
        <f>Tableau33[[#This Row],[Colonne2]]</f>
        <v>filets de sardines à l'huile d'olive</v>
      </c>
      <c r="D223" s="16">
        <f>Tableau33[[#This Row],[Colonne3]]</f>
        <v>100</v>
      </c>
      <c r="E223" s="16" t="str">
        <f>Tableau33[[#This Row],[Colonne4]]</f>
        <v>gr</v>
      </c>
      <c r="F223" s="16">
        <f>Tableau33[[#This Row],[Colonne5]]</f>
        <v>17</v>
      </c>
      <c r="G223" s="37"/>
      <c r="H223" s="17">
        <f>Tableau33[[#This Row],[Colonne7]]</f>
        <v>2.2200000000000002</v>
      </c>
      <c r="I223" s="16">
        <f>Tableau33[[#This Row],[Colonne8]]</f>
        <v>5.5</v>
      </c>
      <c r="J223" s="17">
        <f>Tableau33[[#This Row],[Colonne9]]</f>
        <v>2.34</v>
      </c>
      <c r="K223" s="30">
        <f t="shared" si="11"/>
        <v>0</v>
      </c>
    </row>
    <row r="224" spans="1:11" x14ac:dyDescent="0.2">
      <c r="A224" s="3"/>
      <c r="B224" s="4"/>
      <c r="C224" s="56"/>
      <c r="D224" s="25">
        <f>Tableau33[[#This Row],[Colonne3]]</f>
        <v>0</v>
      </c>
      <c r="G224" s="39"/>
      <c r="H224" s="26"/>
      <c r="J224" s="27" t="s">
        <v>13</v>
      </c>
      <c r="K224" s="26">
        <f>SUM(K218:K223)</f>
        <v>0</v>
      </c>
    </row>
    <row r="225" spans="1:11" x14ac:dyDescent="0.2">
      <c r="A225" s="3"/>
      <c r="B225" s="23" t="s">
        <v>200</v>
      </c>
      <c r="C225" s="56"/>
      <c r="D225" s="25">
        <f>Tableau33[[#This Row],[Colonne3]]</f>
        <v>0</v>
      </c>
      <c r="G225" s="39"/>
      <c r="H225" s="26"/>
      <c r="J225" s="26"/>
      <c r="K225" s="26"/>
    </row>
    <row r="226" spans="1:11" x14ac:dyDescent="0.2">
      <c r="A226" s="3"/>
      <c r="B226" s="9">
        <f>Tableau33[[#This Row],[Colonne1]]</f>
        <v>29187</v>
      </c>
      <c r="C226" s="57" t="str">
        <f>Tableau33[[#This Row],[Colonne2]]</f>
        <v>Bâtonnets d'oreille</v>
      </c>
      <c r="D226" s="16">
        <f>Tableau33[[#This Row],[Colonne3]]</f>
        <v>200</v>
      </c>
      <c r="E226" s="16" t="str">
        <f>Tableau33[[#This Row],[Colonne4]]</f>
        <v>Pièces</v>
      </c>
      <c r="F226" s="16">
        <f>Tableau33[[#This Row],[Colonne5]]</f>
        <v>12</v>
      </c>
      <c r="G226" s="37"/>
      <c r="H226" s="17">
        <f>Tableau33[[#This Row],[Colonne7]]</f>
        <v>1.48</v>
      </c>
      <c r="I226" s="16">
        <f>Tableau33[[#This Row],[Colonne8]]</f>
        <v>20</v>
      </c>
      <c r="J226" s="17">
        <f>Tableau33[[#This Row],[Colonne9]]</f>
        <v>1.78</v>
      </c>
      <c r="K226" s="30">
        <f t="shared" ref="K226:K244" si="12">G226*J226</f>
        <v>0</v>
      </c>
    </row>
    <row r="227" spans="1:11" x14ac:dyDescent="0.2">
      <c r="A227" s="3"/>
      <c r="B227" s="9">
        <f>Tableau33[[#This Row],[Colonne1]]</f>
        <v>32832</v>
      </c>
      <c r="C227" s="57" t="str">
        <f>Tableau33[[#This Row],[Colonne2]]</f>
        <v>Savon vert de Marseille (sans huile de palme)</v>
      </c>
      <c r="D227" s="16">
        <f>Tableau33[[#This Row],[Colonne3]]</f>
        <v>300</v>
      </c>
      <c r="E227" s="16" t="str">
        <f>Tableau33[[#This Row],[Colonne4]]</f>
        <v>gr</v>
      </c>
      <c r="F227" s="16">
        <f>Tableau33[[#This Row],[Colonne5]]</f>
        <v>10</v>
      </c>
      <c r="G227" s="37"/>
      <c r="H227" s="17">
        <f>Tableau33[[#This Row],[Colonne7]]</f>
        <v>1.68</v>
      </c>
      <c r="I227" s="16">
        <f>Tableau33[[#This Row],[Colonne8]]</f>
        <v>20</v>
      </c>
      <c r="J227" s="17">
        <f>Tableau33[[#This Row],[Colonne9]]</f>
        <v>2.02</v>
      </c>
      <c r="K227" s="30">
        <f t="shared" si="12"/>
        <v>0</v>
      </c>
    </row>
    <row r="228" spans="1:11" x14ac:dyDescent="0.2">
      <c r="A228" s="3"/>
      <c r="B228" s="9">
        <f>Tableau33[[#This Row],[Colonne1]]</f>
        <v>30991</v>
      </c>
      <c r="C228" s="57" t="str">
        <f>Tableau33[[#This Row],[Colonne2]]</f>
        <v>Shampooing douche argile verveine</v>
      </c>
      <c r="D228" s="16">
        <f>Tableau33[[#This Row],[Colonne3]]</f>
        <v>1</v>
      </c>
      <c r="E228" s="16" t="str">
        <f>Tableau33[[#This Row],[Colonne4]]</f>
        <v>l</v>
      </c>
      <c r="F228" s="16">
        <f>Tableau33[[#This Row],[Colonne5]]</f>
        <v>6</v>
      </c>
      <c r="G228" s="37"/>
      <c r="H228" s="17">
        <f>Tableau33[[#This Row],[Colonne7]]</f>
        <v>6.73</v>
      </c>
      <c r="I228" s="16">
        <f>Tableau33[[#This Row],[Colonne8]]</f>
        <v>20</v>
      </c>
      <c r="J228" s="17">
        <f>Tableau33[[#This Row],[Colonne9]]</f>
        <v>8.08</v>
      </c>
      <c r="K228" s="30">
        <f t="shared" si="12"/>
        <v>0</v>
      </c>
    </row>
    <row r="229" spans="1:11" x14ac:dyDescent="0.2">
      <c r="A229" s="3"/>
      <c r="B229" s="9">
        <f>Tableau33[[#This Row],[Colonne1]]</f>
        <v>24171</v>
      </c>
      <c r="C229" s="57" t="str">
        <f>Tableau33[[#This Row],[Colonne2]]</f>
        <v>shampooing douche miel pamplemousse</v>
      </c>
      <c r="D229" s="16">
        <f>Tableau33[[#This Row],[Colonne3]]</f>
        <v>1</v>
      </c>
      <c r="E229" s="16" t="str">
        <f>Tableau33[[#This Row],[Colonne4]]</f>
        <v>l</v>
      </c>
      <c r="F229" s="16">
        <f>Tableau33[[#This Row],[Colonne5]]</f>
        <v>6</v>
      </c>
      <c r="G229" s="37"/>
      <c r="H229" s="17">
        <f>Tableau33[[#This Row],[Colonne7]]</f>
        <v>6.73</v>
      </c>
      <c r="I229" s="16">
        <f>Tableau33[[#This Row],[Colonne8]]</f>
        <v>20</v>
      </c>
      <c r="J229" s="17">
        <f>Tableau33[[#This Row],[Colonne9]]</f>
        <v>8.08</v>
      </c>
      <c r="K229" s="30">
        <f t="shared" si="12"/>
        <v>0</v>
      </c>
    </row>
    <row r="230" spans="1:11" x14ac:dyDescent="0.2">
      <c r="A230" s="3"/>
      <c r="B230" s="9">
        <f>Tableau33[[#This Row],[Colonne1]]</f>
        <v>21463</v>
      </c>
      <c r="C230" s="57" t="str">
        <f>Tableau33[[#This Row],[Colonne2]]</f>
        <v>shampooing douche olive lavandin</v>
      </c>
      <c r="D230" s="16">
        <f>Tableau33[[#This Row],[Colonne3]]</f>
        <v>1</v>
      </c>
      <c r="E230" s="16" t="str">
        <f>Tableau33[[#This Row],[Colonne4]]</f>
        <v>l</v>
      </c>
      <c r="F230" s="16">
        <f>Tableau33[[#This Row],[Colonne5]]</f>
        <v>6</v>
      </c>
      <c r="G230" s="37"/>
      <c r="H230" s="17">
        <f>Tableau33[[#This Row],[Colonne7]]</f>
        <v>6.73</v>
      </c>
      <c r="I230" s="16">
        <f>Tableau33[[#This Row],[Colonne8]]</f>
        <v>20</v>
      </c>
      <c r="J230" s="17">
        <f>Tableau33[[#This Row],[Colonne9]]</f>
        <v>8.08</v>
      </c>
      <c r="K230" s="30">
        <f t="shared" si="12"/>
        <v>0</v>
      </c>
    </row>
    <row r="231" spans="1:11" x14ac:dyDescent="0.2">
      <c r="A231" s="3"/>
      <c r="B231" s="9">
        <f>Tableau33[[#This Row],[Colonne1]]</f>
        <v>20707</v>
      </c>
      <c r="C231" s="57" t="str">
        <f>Tableau33[[#This Row],[Colonne2]]</f>
        <v>savon main lavande</v>
      </c>
      <c r="D231" s="16">
        <f>Tableau33[[#This Row],[Colonne3]]</f>
        <v>1</v>
      </c>
      <c r="E231" s="16" t="str">
        <f>Tableau33[[#This Row],[Colonne4]]</f>
        <v>l</v>
      </c>
      <c r="F231" s="16">
        <f>Tableau33[[#This Row],[Colonne5]]</f>
        <v>6</v>
      </c>
      <c r="G231" s="37"/>
      <c r="H231" s="17">
        <f>Tableau33[[#This Row],[Colonne7]]</f>
        <v>6.09</v>
      </c>
      <c r="I231" s="16">
        <f>Tableau33[[#This Row],[Colonne8]]</f>
        <v>20</v>
      </c>
      <c r="J231" s="17">
        <f>Tableau33[[#This Row],[Colonne9]]</f>
        <v>7.31</v>
      </c>
      <c r="K231" s="30">
        <f t="shared" si="12"/>
        <v>0</v>
      </c>
    </row>
    <row r="232" spans="1:11" x14ac:dyDescent="0.2">
      <c r="A232" s="3"/>
      <c r="B232" s="9">
        <f>Tableau33[[#This Row],[Colonne1]]</f>
        <v>33161</v>
      </c>
      <c r="C232" s="57" t="str">
        <f>Tableau33[[#This Row],[Colonne2]]</f>
        <v>Extrait de pépin de pamplemousse</v>
      </c>
      <c r="D232" s="16">
        <f>Tableau33[[#This Row],[Colonne3]]</f>
        <v>50</v>
      </c>
      <c r="E232" s="16" t="str">
        <f>Tableau33[[#This Row],[Colonne4]]</f>
        <v>ml</v>
      </c>
      <c r="F232" s="16">
        <f>Tableau33[[#This Row],[Colonne5]]</f>
        <v>1</v>
      </c>
      <c r="G232" s="37"/>
      <c r="H232" s="17">
        <f>Tableau33[[#This Row],[Colonne7]]</f>
        <v>7.37</v>
      </c>
      <c r="I232" s="16">
        <f>Tableau33[[#This Row],[Colonne8]]</f>
        <v>5.5</v>
      </c>
      <c r="J232" s="17">
        <f>Tableau33[[#This Row],[Colonne9]]</f>
        <v>7.78</v>
      </c>
      <c r="K232" s="30">
        <f t="shared" si="12"/>
        <v>0</v>
      </c>
    </row>
    <row r="233" spans="1:11" x14ac:dyDescent="0.2">
      <c r="A233" s="3"/>
      <c r="B233" s="9">
        <f>Tableau33[[#This Row],[Colonne1]]</f>
        <v>25817</v>
      </c>
      <c r="C233" s="57" t="str">
        <f>Tableau33[[#This Row],[Colonne2]]</f>
        <v>Savon vert d'Alep</v>
      </c>
      <c r="D233" s="16">
        <f>Tableau33[[#This Row],[Colonne3]]</f>
        <v>200</v>
      </c>
      <c r="E233" s="16" t="str">
        <f>Tableau33[[#This Row],[Colonne4]]</f>
        <v>gr</v>
      </c>
      <c r="F233" s="16">
        <f>Tableau33[[#This Row],[Colonne5]]</f>
        <v>12</v>
      </c>
      <c r="G233" s="37"/>
      <c r="H233" s="17">
        <f>Tableau33[[#This Row],[Colonne7]]</f>
        <v>4.0199999999999996</v>
      </c>
      <c r="I233" s="16">
        <f>Tableau33[[#This Row],[Colonne8]]</f>
        <v>20</v>
      </c>
      <c r="J233" s="17">
        <f>Tableau33[[#This Row],[Colonne9]]</f>
        <v>4.82</v>
      </c>
      <c r="K233" s="30">
        <f t="shared" si="12"/>
        <v>0</v>
      </c>
    </row>
    <row r="234" spans="1:11" x14ac:dyDescent="0.2">
      <c r="A234" s="3"/>
      <c r="B234" s="9">
        <f>Tableau33[[#This Row],[Colonne1]]</f>
        <v>22276</v>
      </c>
      <c r="C234" s="57" t="str">
        <f>Tableau33[[#This Row],[Colonne2]]</f>
        <v>Dentifrice enfants à la fraise</v>
      </c>
      <c r="D234" s="16">
        <f>Tableau33[[#This Row],[Colonne3]]</f>
        <v>75</v>
      </c>
      <c r="E234" s="16" t="str">
        <f>Tableau33[[#This Row],[Colonne4]]</f>
        <v>ml</v>
      </c>
      <c r="F234" s="16">
        <f>Tableau33[[#This Row],[Colonne5]]</f>
        <v>12</v>
      </c>
      <c r="G234" s="37"/>
      <c r="H234" s="17">
        <f>Tableau33[[#This Row],[Colonne7]]</f>
        <v>3.65</v>
      </c>
      <c r="I234" s="16">
        <f>Tableau33[[#This Row],[Colonne8]]</f>
        <v>20</v>
      </c>
      <c r="J234" s="17">
        <f>Tableau33[[#This Row],[Colonne9]]</f>
        <v>4.38</v>
      </c>
      <c r="K234" s="30">
        <f t="shared" si="12"/>
        <v>0</v>
      </c>
    </row>
    <row r="235" spans="1:11" x14ac:dyDescent="0.2">
      <c r="A235" s="3"/>
      <c r="B235" s="9">
        <f>Tableau33[[#This Row],[Colonne1]]</f>
        <v>29001</v>
      </c>
      <c r="C235" s="57" t="str">
        <f>Tableau33[[#This Row],[Colonne2]]</f>
        <v>brosse à dents naturel mi-dure</v>
      </c>
      <c r="D235" s="16">
        <f>Tableau33[[#This Row],[Colonne3]]</f>
        <v>1</v>
      </c>
      <c r="E235" s="16" t="str">
        <f>Tableau33[[#This Row],[Colonne4]]</f>
        <v>Pièce</v>
      </c>
      <c r="F235" s="16">
        <f>Tableau33[[#This Row],[Colonne5]]</f>
        <v>6</v>
      </c>
      <c r="G235" s="37"/>
      <c r="H235" s="17">
        <f>Tableau33[[#This Row],[Colonne7]]</f>
        <v>1.21</v>
      </c>
      <c r="I235" s="16">
        <f>Tableau33[[#This Row],[Colonne8]]</f>
        <v>20</v>
      </c>
      <c r="J235" s="17">
        <f>Tableau33[[#This Row],[Colonne9]]</f>
        <v>1.45</v>
      </c>
      <c r="K235" s="30">
        <f t="shared" si="12"/>
        <v>0</v>
      </c>
    </row>
    <row r="236" spans="1:11" x14ac:dyDescent="0.2">
      <c r="A236" s="3"/>
      <c r="B236" s="9">
        <f>Tableau33[[#This Row],[Colonne1]]</f>
        <v>29007</v>
      </c>
      <c r="C236" s="57" t="str">
        <f>Tableau33[[#This Row],[Colonne2]]</f>
        <v>brosse à dents naturel mi-dure (3 têtes) - Recharge</v>
      </c>
      <c r="D236" s="16">
        <f>Tableau33[[#This Row],[Colonne3]]</f>
        <v>1</v>
      </c>
      <c r="E236" s="16" t="str">
        <f>Tableau33[[#This Row],[Colonne4]]</f>
        <v>Pièce</v>
      </c>
      <c r="F236" s="16">
        <f>Tableau33[[#This Row],[Colonne5]]</f>
        <v>6</v>
      </c>
      <c r="G236" s="37"/>
      <c r="H236" s="17">
        <f>Tableau33[[#This Row],[Colonne7]]</f>
        <v>1.7</v>
      </c>
      <c r="I236" s="16">
        <f>Tableau33[[#This Row],[Colonne8]]</f>
        <v>20</v>
      </c>
      <c r="J236" s="17">
        <f>Tableau33[[#This Row],[Colonne9]]</f>
        <v>2.04</v>
      </c>
      <c r="K236" s="30">
        <f t="shared" si="12"/>
        <v>0</v>
      </c>
    </row>
    <row r="237" spans="1:11" x14ac:dyDescent="0.2">
      <c r="A237" s="3"/>
      <c r="B237" s="9">
        <f>Tableau33[[#This Row],[Colonne1]]</f>
        <v>29002</v>
      </c>
      <c r="C237" s="57" t="str">
        <f>Tableau33[[#This Row],[Colonne2]]</f>
        <v>brosse à dents naturel souple</v>
      </c>
      <c r="D237" s="16">
        <f>Tableau33[[#This Row],[Colonne3]]</f>
        <v>1</v>
      </c>
      <c r="E237" s="16" t="str">
        <f>Tableau33[[#This Row],[Colonne4]]</f>
        <v>Pièce</v>
      </c>
      <c r="F237" s="16">
        <f>Tableau33[[#This Row],[Colonne5]]</f>
        <v>6</v>
      </c>
      <c r="G237" s="37"/>
      <c r="H237" s="17">
        <f>Tableau33[[#This Row],[Colonne7]]</f>
        <v>1.21</v>
      </c>
      <c r="I237" s="16">
        <f>Tableau33[[#This Row],[Colonne8]]</f>
        <v>20</v>
      </c>
      <c r="J237" s="17">
        <f>Tableau33[[#This Row],[Colonne9]]</f>
        <v>1.45</v>
      </c>
      <c r="K237" s="30">
        <f t="shared" si="12"/>
        <v>0</v>
      </c>
    </row>
    <row r="238" spans="1:11" x14ac:dyDescent="0.2">
      <c r="A238" s="3"/>
      <c r="B238" s="9">
        <f>Tableau33[[#This Row],[Colonne1]]</f>
        <v>29008</v>
      </c>
      <c r="C238" s="57" t="str">
        <f>Tableau33[[#This Row],[Colonne2]]</f>
        <v>brosse à dents naturel souple (3 têtes) - Recharge</v>
      </c>
      <c r="D238" s="16">
        <f>Tableau33[[#This Row],[Colonne3]]</f>
        <v>1</v>
      </c>
      <c r="E238" s="16" t="str">
        <f>Tableau33[[#This Row],[Colonne4]]</f>
        <v>Pièce</v>
      </c>
      <c r="F238" s="16">
        <f>Tableau33[[#This Row],[Colonne5]]</f>
        <v>6</v>
      </c>
      <c r="G238" s="37"/>
      <c r="H238" s="17">
        <f>Tableau33[[#This Row],[Colonne7]]</f>
        <v>1.7</v>
      </c>
      <c r="I238" s="16">
        <f>Tableau33[[#This Row],[Colonne8]]</f>
        <v>20</v>
      </c>
      <c r="J238" s="17">
        <f>Tableau33[[#This Row],[Colonne9]]</f>
        <v>2.04</v>
      </c>
      <c r="K238" s="30">
        <f t="shared" si="12"/>
        <v>0</v>
      </c>
    </row>
    <row r="239" spans="1:11" x14ac:dyDescent="0.2">
      <c r="A239" s="3"/>
      <c r="B239" s="9">
        <f>Tableau33[[#This Row],[Colonne1]]</f>
        <v>31335</v>
      </c>
      <c r="C239" s="57" t="str">
        <f>Tableau33[[#This Row],[Colonne2]]</f>
        <v>brosse à dents nylon médium-soft junior</v>
      </c>
      <c r="D239" s="16">
        <f>Tableau33[[#This Row],[Colonne3]]</f>
        <v>1</v>
      </c>
      <c r="E239" s="16" t="str">
        <f>Tableau33[[#This Row],[Colonne4]]</f>
        <v>Pièce</v>
      </c>
      <c r="F239" s="16">
        <f>Tableau33[[#This Row],[Colonne5]]</f>
        <v>6</v>
      </c>
      <c r="G239" s="37"/>
      <c r="H239" s="17">
        <f>Tableau33[[#This Row],[Colonne7]]</f>
        <v>1.04</v>
      </c>
      <c r="I239" s="16">
        <f>Tableau33[[#This Row],[Colonne8]]</f>
        <v>20</v>
      </c>
      <c r="J239" s="17">
        <f>Tableau33[[#This Row],[Colonne9]]</f>
        <v>1.25</v>
      </c>
      <c r="K239" s="30">
        <f t="shared" si="12"/>
        <v>0</v>
      </c>
    </row>
    <row r="240" spans="1:11" x14ac:dyDescent="0.2">
      <c r="A240" s="3"/>
      <c r="B240" s="9">
        <f>Tableau33[[#This Row],[Colonne1]]</f>
        <v>31449</v>
      </c>
      <c r="C240" s="57" t="str">
        <f>Tableau33[[#This Row],[Colonne2]]</f>
        <v>brosse à dents nylon médium-soft junior - Recharge</v>
      </c>
      <c r="D240" s="16">
        <f>Tableau33[[#This Row],[Colonne3]]</f>
        <v>1</v>
      </c>
      <c r="E240" s="16" t="str">
        <f>Tableau33[[#This Row],[Colonne4]]</f>
        <v>Pièce</v>
      </c>
      <c r="F240" s="16">
        <f>Tableau33[[#This Row],[Colonne5]]</f>
        <v>6</v>
      </c>
      <c r="G240" s="37"/>
      <c r="H240" s="17">
        <f>Tableau33[[#This Row],[Colonne7]]</f>
        <v>1.42</v>
      </c>
      <c r="I240" s="16">
        <f>Tableau33[[#This Row],[Colonne8]]</f>
        <v>20</v>
      </c>
      <c r="J240" s="17">
        <f>Tableau33[[#This Row],[Colonne9]]</f>
        <v>1.7</v>
      </c>
      <c r="K240" s="30">
        <f t="shared" si="12"/>
        <v>0</v>
      </c>
    </row>
    <row r="241" spans="1:11" x14ac:dyDescent="0.2">
      <c r="A241" s="3"/>
      <c r="B241" s="9">
        <f>Tableau33[[#This Row],[Colonne1]]</f>
        <v>29003</v>
      </c>
      <c r="C241" s="57" t="str">
        <f>Tableau33[[#This Row],[Colonne2]]</f>
        <v>brosse à dents nylon mi-dure</v>
      </c>
      <c r="D241" s="16">
        <f>Tableau33[[#This Row],[Colonne3]]</f>
        <v>1</v>
      </c>
      <c r="E241" s="16" t="str">
        <f>Tableau33[[#This Row],[Colonne4]]</f>
        <v>Pièce</v>
      </c>
      <c r="F241" s="16">
        <f>Tableau33[[#This Row],[Colonne5]]</f>
        <v>6</v>
      </c>
      <c r="G241" s="37"/>
      <c r="H241" s="17">
        <f>Tableau33[[#This Row],[Colonne7]]</f>
        <v>1.17</v>
      </c>
      <c r="I241" s="16">
        <f>Tableau33[[#This Row],[Colonne8]]</f>
        <v>20</v>
      </c>
      <c r="J241" s="17">
        <f>Tableau33[[#This Row],[Colonne9]]</f>
        <v>1.4</v>
      </c>
      <c r="K241" s="30">
        <f t="shared" si="12"/>
        <v>0</v>
      </c>
    </row>
    <row r="242" spans="1:11" x14ac:dyDescent="0.2">
      <c r="A242" s="3"/>
      <c r="B242" s="9">
        <f>Tableau33[[#This Row],[Colonne1]]</f>
        <v>29009</v>
      </c>
      <c r="C242" s="57" t="str">
        <f>Tableau33[[#This Row],[Colonne2]]</f>
        <v>brosse à dents nylon mi-dure - Recharge</v>
      </c>
      <c r="D242" s="16">
        <f>Tableau33[[#This Row],[Colonne3]]</f>
        <v>1</v>
      </c>
      <c r="E242" s="16" t="str">
        <f>Tableau33[[#This Row],[Colonne4]]</f>
        <v>Pièce</v>
      </c>
      <c r="F242" s="16">
        <f>Tableau33[[#This Row],[Colonne5]]</f>
        <v>6</v>
      </c>
      <c r="G242" s="37"/>
      <c r="H242" s="17">
        <f>Tableau33[[#This Row],[Colonne7]]</f>
        <v>1.5</v>
      </c>
      <c r="I242" s="16">
        <f>Tableau33[[#This Row],[Colonne8]]</f>
        <v>20</v>
      </c>
      <c r="J242" s="17">
        <f>Tableau33[[#This Row],[Colonne9]]</f>
        <v>1.8</v>
      </c>
      <c r="K242" s="30">
        <f t="shared" si="12"/>
        <v>0</v>
      </c>
    </row>
    <row r="243" spans="1:11" x14ac:dyDescent="0.2">
      <c r="A243" s="3"/>
      <c r="B243" s="9">
        <f>Tableau33[[#This Row],[Colonne1]]</f>
        <v>29005</v>
      </c>
      <c r="C243" s="57" t="str">
        <f>Tableau33[[#This Row],[Colonne2]]</f>
        <v>brosse à dents nylon souple</v>
      </c>
      <c r="D243" s="16">
        <f>Tableau33[[#This Row],[Colonne3]]</f>
        <v>1</v>
      </c>
      <c r="E243" s="16" t="str">
        <f>Tableau33[[#This Row],[Colonne4]]</f>
        <v>Pièce</v>
      </c>
      <c r="F243" s="16">
        <f>Tableau33[[#This Row],[Colonne5]]</f>
        <v>6</v>
      </c>
      <c r="G243" s="37"/>
      <c r="H243" s="17">
        <f>Tableau33[[#This Row],[Colonne7]]</f>
        <v>1.17</v>
      </c>
      <c r="I243" s="16">
        <f>Tableau33[[#This Row],[Colonne8]]</f>
        <v>20</v>
      </c>
      <c r="J243" s="17">
        <f>Tableau33[[#This Row],[Colonne9]]</f>
        <v>1.4</v>
      </c>
      <c r="K243" s="30">
        <f t="shared" si="12"/>
        <v>0</v>
      </c>
    </row>
    <row r="244" spans="1:11" x14ac:dyDescent="0.2">
      <c r="A244" s="3"/>
      <c r="B244" s="9">
        <f>Tableau33[[#This Row],[Colonne1]]</f>
        <v>29010</v>
      </c>
      <c r="C244" s="57" t="str">
        <f>Tableau33[[#This Row],[Colonne2]]</f>
        <v>brosse à dents nylon souple - Recharge</v>
      </c>
      <c r="D244" s="16">
        <f>Tableau33[[#This Row],[Colonne3]]</f>
        <v>1</v>
      </c>
      <c r="E244" s="16" t="str">
        <f>Tableau33[[#This Row],[Colonne4]]</f>
        <v>Pièce</v>
      </c>
      <c r="F244" s="16">
        <f>Tableau33[[#This Row],[Colonne5]]</f>
        <v>6</v>
      </c>
      <c r="G244" s="37"/>
      <c r="H244" s="17">
        <f>Tableau33[[#This Row],[Colonne7]]</f>
        <v>1.5</v>
      </c>
      <c r="I244" s="16">
        <f>Tableau33[[#This Row],[Colonne8]]</f>
        <v>20</v>
      </c>
      <c r="J244" s="17">
        <f>Tableau33[[#This Row],[Colonne9]]</f>
        <v>1.8</v>
      </c>
      <c r="K244" s="30">
        <f t="shared" si="12"/>
        <v>0</v>
      </c>
    </row>
    <row r="245" spans="1:11" x14ac:dyDescent="0.2">
      <c r="A245" s="3"/>
      <c r="B245" s="4"/>
      <c r="C245" s="56"/>
      <c r="D245" s="25">
        <f>Tableau33[[#This Row],[Colonne3]]</f>
        <v>0</v>
      </c>
      <c r="G245" s="39"/>
      <c r="H245" s="26"/>
      <c r="J245" s="27" t="s">
        <v>13</v>
      </c>
      <c r="K245" s="26">
        <f>SUM(K226:K243)</f>
        <v>0</v>
      </c>
    </row>
    <row r="246" spans="1:11" x14ac:dyDescent="0.2">
      <c r="A246" s="3"/>
      <c r="B246" s="23" t="s">
        <v>222</v>
      </c>
      <c r="C246" s="56"/>
      <c r="D246" s="25">
        <f>Tableau33[[#This Row],[Colonne3]]</f>
        <v>0</v>
      </c>
      <c r="G246" s="39"/>
      <c r="H246" s="26"/>
      <c r="J246" s="26"/>
      <c r="K246" s="26"/>
    </row>
    <row r="247" spans="1:11" x14ac:dyDescent="0.2">
      <c r="A247" s="3"/>
      <c r="B247" s="9">
        <f>Tableau33[[#This Row],[Colonne1]]</f>
        <v>30094</v>
      </c>
      <c r="C247" s="57" t="str">
        <f>Tableau33[[#This Row],[Colonne2]]</f>
        <v>Rouleaux papier toilette éco naturel</v>
      </c>
      <c r="D247" s="16">
        <f>Tableau33[[#This Row],[Colonne3]]</f>
        <v>12</v>
      </c>
      <c r="E247" s="16" t="str">
        <f>Tableau33[[#This Row],[Colonne4]]</f>
        <v>Roul.</v>
      </c>
      <c r="F247" s="16">
        <f>Tableau33[[#This Row],[Colonne5]]</f>
        <v>8</v>
      </c>
      <c r="G247" s="37"/>
      <c r="H247" s="17">
        <f>Tableau33[[#This Row],[Colonne7]]</f>
        <v>2.17</v>
      </c>
      <c r="I247" s="16">
        <f>Tableau33[[#This Row],[Colonne8]]</f>
        <v>20</v>
      </c>
      <c r="J247" s="17">
        <f>Tableau33[[#This Row],[Colonne9]]</f>
        <v>2.6</v>
      </c>
      <c r="K247" s="30">
        <f>G247*J247</f>
        <v>0</v>
      </c>
    </row>
    <row r="248" spans="1:11" x14ac:dyDescent="0.2">
      <c r="A248" s="3"/>
      <c r="B248" s="9">
        <f>Tableau33[[#This Row],[Colonne1]]</f>
        <v>28483</v>
      </c>
      <c r="C248" s="57" t="str">
        <f>Tableau33[[#This Row],[Colonne2]]</f>
        <v>rouleaux papier essuie-tout</v>
      </c>
      <c r="D248" s="16">
        <f>Tableau33[[#This Row],[Colonne3]]</f>
        <v>2</v>
      </c>
      <c r="E248" s="16" t="str">
        <f>Tableau33[[#This Row],[Colonne4]]</f>
        <v>Roul.</v>
      </c>
      <c r="F248" s="16">
        <f>Tableau33[[#This Row],[Colonne5]]</f>
        <v>12</v>
      </c>
      <c r="G248" s="37"/>
      <c r="H248" s="17">
        <f>Tableau33[[#This Row],[Colonne7]]</f>
        <v>0.72</v>
      </c>
      <c r="I248" s="16">
        <f>Tableau33[[#This Row],[Colonne8]]</f>
        <v>20</v>
      </c>
      <c r="J248" s="17">
        <f>Tableau33[[#This Row],[Colonne9]]</f>
        <v>0.86</v>
      </c>
      <c r="K248" s="30">
        <f>G248*J248</f>
        <v>0</v>
      </c>
    </row>
    <row r="249" spans="1:11" x14ac:dyDescent="0.2">
      <c r="A249" s="3"/>
      <c r="B249" s="4"/>
      <c r="C249" s="56"/>
      <c r="D249" s="25">
        <f>Tableau33[[#This Row],[Colonne3]]</f>
        <v>0</v>
      </c>
      <c r="G249" s="39"/>
      <c r="H249" s="26"/>
      <c r="J249" s="27" t="s">
        <v>13</v>
      </c>
      <c r="K249" s="26">
        <f>SUM(K247:K248)</f>
        <v>0</v>
      </c>
    </row>
    <row r="250" spans="1:11" x14ac:dyDescent="0.2">
      <c r="A250" s="3"/>
      <c r="B250" s="23" t="s">
        <v>226</v>
      </c>
      <c r="C250" s="56"/>
      <c r="D250" s="25">
        <f>Tableau33[[#This Row],[Colonne3]]</f>
        <v>0</v>
      </c>
      <c r="G250" s="39"/>
      <c r="H250" s="26"/>
      <c r="J250" s="26"/>
      <c r="K250" s="26"/>
    </row>
    <row r="251" spans="1:11" x14ac:dyDescent="0.2">
      <c r="A251" s="3"/>
      <c r="B251" s="9">
        <f>Tableau33[[#This Row],[Colonne1]]</f>
        <v>33254</v>
      </c>
      <c r="C251" s="57" t="str">
        <f>Tableau33[[#This Row],[Colonne2]]</f>
        <v>Lessive liquide délicate</v>
      </c>
      <c r="D251" s="16">
        <f>Tableau33[[#This Row],[Colonne3]]</f>
        <v>5</v>
      </c>
      <c r="E251" s="16" t="str">
        <f>Tableau33[[#This Row],[Colonne4]]</f>
        <v>l</v>
      </c>
      <c r="F251" s="16">
        <f>Tableau33[[#This Row],[Colonne5]]</f>
        <v>4</v>
      </c>
      <c r="G251" s="37"/>
      <c r="H251" s="17">
        <f>Tableau33[[#This Row],[Colonne7]]</f>
        <v>14.86</v>
      </c>
      <c r="I251" s="16">
        <f>Tableau33[[#This Row],[Colonne8]]</f>
        <v>20</v>
      </c>
      <c r="J251" s="17">
        <f>Tableau33[[#This Row],[Colonne9]]</f>
        <v>17.829999999999998</v>
      </c>
      <c r="K251" s="30">
        <f t="shared" ref="K251:K263" si="13">G251*J251</f>
        <v>0</v>
      </c>
    </row>
    <row r="252" spans="1:11" x14ac:dyDescent="0.2">
      <c r="A252" s="3"/>
      <c r="B252" s="9">
        <f>Tableau33[[#This Row],[Colonne1]]</f>
        <v>31272</v>
      </c>
      <c r="C252" s="57" t="str">
        <f>Tableau33[[#This Row],[Colonne2]]</f>
        <v>Lessive poudre universelle</v>
      </c>
      <c r="D252" s="16">
        <f>Tableau33[[#This Row],[Colonne3]]</f>
        <v>3</v>
      </c>
      <c r="E252" s="16" t="str">
        <f>Tableau33[[#This Row],[Colonne4]]</f>
        <v>kg</v>
      </c>
      <c r="F252" s="16">
        <f>Tableau33[[#This Row],[Colonne5]]</f>
        <v>3</v>
      </c>
      <c r="G252" s="37"/>
      <c r="H252" s="17">
        <f>Tableau33[[#This Row],[Colonne7]]</f>
        <v>15.78</v>
      </c>
      <c r="I252" s="16">
        <f>Tableau33[[#This Row],[Colonne8]]</f>
        <v>20</v>
      </c>
      <c r="J252" s="17">
        <f>Tableau33[[#This Row],[Colonne9]]</f>
        <v>18.940000000000001</v>
      </c>
      <c r="K252" s="30">
        <f t="shared" si="13"/>
        <v>0</v>
      </c>
    </row>
    <row r="253" spans="1:11" x14ac:dyDescent="0.2">
      <c r="A253" s="3"/>
      <c r="B253" s="9">
        <f>Tableau33[[#This Row],[Colonne1]]</f>
        <v>33256</v>
      </c>
      <c r="C253" s="57" t="str">
        <f>Tableau33[[#This Row],[Colonne2]]</f>
        <v>Lessive liquide</v>
      </c>
      <c r="D253" s="16">
        <f>Tableau33[[#This Row],[Colonne3]]</f>
        <v>5</v>
      </c>
      <c r="E253" s="16" t="str">
        <f>Tableau33[[#This Row],[Colonne4]]</f>
        <v>l</v>
      </c>
      <c r="F253" s="16">
        <f>Tableau33[[#This Row],[Colonne5]]</f>
        <v>4</v>
      </c>
      <c r="G253" s="37"/>
      <c r="H253" s="17">
        <f>Tableau33[[#This Row],[Colonne7]]</f>
        <v>15.89</v>
      </c>
      <c r="I253" s="16">
        <f>Tableau33[[#This Row],[Colonne8]]</f>
        <v>20</v>
      </c>
      <c r="J253" s="17">
        <f>Tableau33[[#This Row],[Colonne9]]</f>
        <v>19.07</v>
      </c>
      <c r="K253" s="30">
        <f t="shared" si="13"/>
        <v>0</v>
      </c>
    </row>
    <row r="254" spans="1:11" x14ac:dyDescent="0.2">
      <c r="A254" s="3"/>
      <c r="B254" s="9">
        <f>Tableau33[[#This Row],[Colonne1]]</f>
        <v>20078</v>
      </c>
      <c r="C254" s="57" t="str">
        <f>Tableau33[[#This Row],[Colonne2]]</f>
        <v>Lessive poudre comp'active</v>
      </c>
      <c r="D254" s="16">
        <f>Tableau33[[#This Row],[Colonne3]]</f>
        <v>4</v>
      </c>
      <c r="E254" s="16" t="str">
        <f>Tableau33[[#This Row],[Colonne4]]</f>
        <v>kg</v>
      </c>
      <c r="F254" s="16">
        <f>Tableau33[[#This Row],[Colonne5]]</f>
        <v>4</v>
      </c>
      <c r="G254" s="37"/>
      <c r="H254" s="17">
        <f>Tableau33[[#This Row],[Colonne7]]</f>
        <v>15.97</v>
      </c>
      <c r="I254" s="16">
        <f>Tableau33[[#This Row],[Colonne8]]</f>
        <v>20</v>
      </c>
      <c r="J254" s="17">
        <f>Tableau33[[#This Row],[Colonne9]]</f>
        <v>19.16</v>
      </c>
      <c r="K254" s="30">
        <f t="shared" si="13"/>
        <v>0</v>
      </c>
    </row>
    <row r="255" spans="1:11" x14ac:dyDescent="0.2">
      <c r="A255" s="3"/>
      <c r="B255" s="9">
        <f>Tableau33[[#This Row],[Colonne1]]</f>
        <v>34501</v>
      </c>
      <c r="C255" s="57" t="str">
        <f>Tableau33[[#This Row],[Colonne2]]</f>
        <v>Blanchissant oxygéné</v>
      </c>
      <c r="D255" s="16">
        <f>Tableau33[[#This Row],[Colonne3]]</f>
        <v>400</v>
      </c>
      <c r="E255" s="16" t="str">
        <f>Tableau33[[#This Row],[Colonne4]]</f>
        <v>g</v>
      </c>
      <c r="F255" s="16">
        <f>Tableau33[[#This Row],[Colonne5]]</f>
        <v>6</v>
      </c>
      <c r="G255" s="37"/>
      <c r="H255" s="17">
        <f>Tableau33[[#This Row],[Colonne7]]</f>
        <v>2.19</v>
      </c>
      <c r="I255" s="16">
        <f>Tableau33[[#This Row],[Colonne8]]</f>
        <v>20</v>
      </c>
      <c r="J255" s="17">
        <f>Tableau33[[#This Row],[Colonne9]]</f>
        <v>2.63</v>
      </c>
      <c r="K255" s="30">
        <f t="shared" si="13"/>
        <v>0</v>
      </c>
    </row>
    <row r="256" spans="1:11" x14ac:dyDescent="0.2">
      <c r="A256" s="3"/>
      <c r="B256" s="9">
        <f>Tableau33[[#This Row],[Colonne1]]</f>
        <v>33243</v>
      </c>
      <c r="C256" s="57" t="str">
        <f>Tableau33[[#This Row],[Colonne2]]</f>
        <v>Liquide vaisselle citron</v>
      </c>
      <c r="D256" s="16">
        <f>Tableau33[[#This Row],[Colonne3]]</f>
        <v>5</v>
      </c>
      <c r="E256" s="16" t="str">
        <f>Tableau33[[#This Row],[Colonne4]]</f>
        <v>l</v>
      </c>
      <c r="F256" s="16">
        <f>Tableau33[[#This Row],[Colonne5]]</f>
        <v>4</v>
      </c>
      <c r="G256" s="37"/>
      <c r="H256" s="17">
        <f>Tableau33[[#This Row],[Colonne7]]</f>
        <v>10.72</v>
      </c>
      <c r="I256" s="16">
        <f>Tableau33[[#This Row],[Colonne8]]</f>
        <v>20</v>
      </c>
      <c r="J256" s="17">
        <f>Tableau33[[#This Row],[Colonne9]]</f>
        <v>12.86</v>
      </c>
      <c r="K256" s="30">
        <f t="shared" si="13"/>
        <v>0</v>
      </c>
    </row>
    <row r="257" spans="1:11" x14ac:dyDescent="0.2">
      <c r="A257" s="3"/>
      <c r="B257" s="9">
        <f>Tableau33[[#This Row],[Colonne1]]</f>
        <v>33209</v>
      </c>
      <c r="C257" s="57" t="str">
        <f>Tableau33[[#This Row],[Colonne2]]</f>
        <v>Liquide vaisselle citron- aloé véra recharge</v>
      </c>
      <c r="D257" s="16">
        <f>Tableau33[[#This Row],[Colonne3]]</f>
        <v>15</v>
      </c>
      <c r="E257" s="16" t="str">
        <f>Tableau33[[#This Row],[Colonne4]]</f>
        <v>l</v>
      </c>
      <c r="F257" s="16">
        <f>Tableau33[[#This Row],[Colonne5]]</f>
        <v>1</v>
      </c>
      <c r="G257" s="37"/>
      <c r="H257" s="17">
        <f>Tableau33[[#This Row],[Colonne7]]</f>
        <v>29.85</v>
      </c>
      <c r="I257" s="16">
        <f>Tableau33[[#This Row],[Colonne8]]</f>
        <v>20</v>
      </c>
      <c r="J257" s="17">
        <f>Tableau33[[#This Row],[Colonne9]]</f>
        <v>35.82</v>
      </c>
      <c r="K257" s="30">
        <f t="shared" si="13"/>
        <v>0</v>
      </c>
    </row>
    <row r="258" spans="1:11" x14ac:dyDescent="0.2">
      <c r="A258" s="3"/>
      <c r="B258" s="9">
        <f>Tableau33[[#This Row],[Colonne1]]</f>
        <v>31521</v>
      </c>
      <c r="C258" s="57" t="str">
        <f>Tableau33[[#This Row],[Colonne2]]</f>
        <v>Robinet pour liquide vaisselle 15L</v>
      </c>
      <c r="D258" s="16">
        <f>Tableau33[[#This Row],[Colonne3]]</f>
        <v>1</v>
      </c>
      <c r="E258" s="16" t="str">
        <f>Tableau33[[#This Row],[Colonne4]]</f>
        <v>pièce</v>
      </c>
      <c r="F258" s="16">
        <f>Tableau33[[#This Row],[Colonne5]]</f>
        <v>1</v>
      </c>
      <c r="G258" s="37"/>
      <c r="H258" s="17">
        <f>Tableau33[[#This Row],[Colonne7]]</f>
        <v>0</v>
      </c>
      <c r="I258" s="16">
        <f>Tableau33[[#This Row],[Colonne8]]</f>
        <v>20</v>
      </c>
      <c r="J258" s="17">
        <f>Tableau33[[#This Row],[Colonne9]]</f>
        <v>0</v>
      </c>
      <c r="K258" s="30">
        <f t="shared" si="13"/>
        <v>0</v>
      </c>
    </row>
    <row r="259" spans="1:11" x14ac:dyDescent="0.2">
      <c r="A259" s="3"/>
      <c r="B259" s="9">
        <f>Tableau33[[#This Row],[Colonne1]]</f>
        <v>32313</v>
      </c>
      <c r="C259" s="57" t="str">
        <f>Tableau33[[#This Row],[Colonne2]]</f>
        <v>Sacs poubelles 30 L ( liens coulissants)</v>
      </c>
      <c r="D259" s="16">
        <f>Tableau33[[#This Row],[Colonne3]]</f>
        <v>15</v>
      </c>
      <c r="E259" s="16" t="str">
        <f>Tableau33[[#This Row],[Colonne4]]</f>
        <v>sacs</v>
      </c>
      <c r="F259" s="16">
        <f>Tableau33[[#This Row],[Colonne5]]</f>
        <v>16</v>
      </c>
      <c r="G259" s="37"/>
      <c r="H259" s="17">
        <f>Tableau33[[#This Row],[Colonne7]]</f>
        <v>4.1900000000000004</v>
      </c>
      <c r="I259" s="16">
        <f>Tableau33[[#This Row],[Colonne8]]</f>
        <v>20</v>
      </c>
      <c r="J259" s="17">
        <f>Tableau33[[#This Row],[Colonne9]]</f>
        <v>5.03</v>
      </c>
      <c r="K259" s="30">
        <f t="shared" si="13"/>
        <v>0</v>
      </c>
    </row>
    <row r="260" spans="1:11" x14ac:dyDescent="0.2">
      <c r="A260" s="3"/>
      <c r="B260" s="9">
        <f>Tableau33[[#This Row],[Colonne1]]</f>
        <v>27422</v>
      </c>
      <c r="C260" s="57" t="str">
        <f>Tableau33[[#This Row],[Colonne2]]</f>
        <v>Bicarbonate de soude (code mini)</v>
      </c>
      <c r="D260" s="16">
        <f>Tableau33[[#This Row],[Colonne3]]</f>
        <v>1</v>
      </c>
      <c r="E260" s="16" t="str">
        <f>Tableau33[[#This Row],[Colonne4]]</f>
        <v>kg</v>
      </c>
      <c r="F260" s="16">
        <f>Tableau33[[#This Row],[Colonne5]]</f>
        <v>3</v>
      </c>
      <c r="G260" s="37"/>
      <c r="H260" s="17">
        <f>Tableau33[[#This Row],[Colonne7]]</f>
        <v>6.27</v>
      </c>
      <c r="I260" s="16">
        <f>Tableau33[[#This Row],[Colonne8]]</f>
        <v>20</v>
      </c>
      <c r="J260" s="17">
        <f>Tableau33[[#This Row],[Colonne9]]</f>
        <v>7.52</v>
      </c>
      <c r="K260" s="30">
        <f t="shared" si="13"/>
        <v>0</v>
      </c>
    </row>
    <row r="261" spans="1:11" x14ac:dyDescent="0.2">
      <c r="A261" s="3"/>
      <c r="B261" s="9">
        <f>Tableau33[[#This Row],[Colonne1]]</f>
        <v>27422</v>
      </c>
      <c r="C261" s="57" t="str">
        <f>Tableau33[[#This Row],[Colonne2]]</f>
        <v>Bicarbonate de soude</v>
      </c>
      <c r="D261" s="16">
        <f>Tableau33[[#This Row],[Colonne3]]</f>
        <v>1</v>
      </c>
      <c r="E261" s="16" t="str">
        <f>Tableau33[[#This Row],[Colonne4]]</f>
        <v>kg</v>
      </c>
      <c r="F261" s="16">
        <f>Tableau33[[#This Row],[Colonne5]]</f>
        <v>24</v>
      </c>
      <c r="G261" s="37"/>
      <c r="H261" s="17">
        <f>Tableau33[[#This Row],[Colonne7]]</f>
        <v>5.7</v>
      </c>
      <c r="I261" s="16">
        <f>Tableau33[[#This Row],[Colonne8]]</f>
        <v>20</v>
      </c>
      <c r="J261" s="17">
        <f>Tableau33[[#This Row],[Colonne9]]</f>
        <v>6.84</v>
      </c>
      <c r="K261" s="30">
        <f t="shared" si="13"/>
        <v>0</v>
      </c>
    </row>
    <row r="262" spans="1:11" x14ac:dyDescent="0.2">
      <c r="A262" s="3"/>
      <c r="B262" s="9">
        <f>Tableau33[[#This Row],[Colonne1]]</f>
        <v>31245</v>
      </c>
      <c r="C262" s="57" t="str">
        <f>Tableau33[[#This Row],[Colonne2]]</f>
        <v>Vinaigre d'alcool blanc</v>
      </c>
      <c r="D262" s="16">
        <f>Tableau33[[#This Row],[Colonne3]]</f>
        <v>1</v>
      </c>
      <c r="E262" s="16" t="str">
        <f>Tableau33[[#This Row],[Colonne4]]</f>
        <v>l</v>
      </c>
      <c r="F262" s="16">
        <f>Tableau33[[#This Row],[Colonne5]]</f>
        <v>12</v>
      </c>
      <c r="G262" s="37"/>
      <c r="H262" s="17">
        <f>Tableau33[[#This Row],[Colonne7]]</f>
        <v>1.27</v>
      </c>
      <c r="I262" s="16">
        <f>Tableau33[[#This Row],[Colonne8]]</f>
        <v>20</v>
      </c>
      <c r="J262" s="17">
        <f>Tableau33[[#This Row],[Colonne9]]</f>
        <v>1.52</v>
      </c>
      <c r="K262" s="30">
        <f t="shared" si="13"/>
        <v>0</v>
      </c>
    </row>
    <row r="263" spans="1:11" x14ac:dyDescent="0.2">
      <c r="A263" s="3"/>
      <c r="B263" s="9">
        <f>Tableau33[[#This Row],[Colonne1]]</f>
        <v>33247</v>
      </c>
      <c r="C263" s="57" t="str">
        <f>Tableau33[[#This Row],[Colonne2]]</f>
        <v>Tablettes lave vaisselle (70 unités)</v>
      </c>
      <c r="D263" s="16">
        <f>Tableau33[[#This Row],[Colonne3]]</f>
        <v>1.4</v>
      </c>
      <c r="E263" s="16" t="str">
        <f>Tableau33[[#This Row],[Colonne4]]</f>
        <v>kg</v>
      </c>
      <c r="F263" s="16">
        <f>Tableau33[[#This Row],[Colonne5]]</f>
        <v>5</v>
      </c>
      <c r="G263" s="37"/>
      <c r="H263" s="17">
        <f>Tableau33[[#This Row],[Colonne7]]</f>
        <v>9.4499999999999993</v>
      </c>
      <c r="I263" s="16">
        <f>Tableau33[[#This Row],[Colonne8]]</f>
        <v>20</v>
      </c>
      <c r="J263" s="17">
        <f>Tableau33[[#This Row],[Colonne9]]</f>
        <v>11.34</v>
      </c>
      <c r="K263" s="30">
        <f t="shared" si="13"/>
        <v>0</v>
      </c>
    </row>
    <row r="264" spans="1:11" x14ac:dyDescent="0.2">
      <c r="A264" s="3"/>
      <c r="B264" s="4"/>
      <c r="C264" s="56"/>
      <c r="D264" s="25">
        <f>Tableau33[[#This Row],[Colonne3]]</f>
        <v>0</v>
      </c>
      <c r="G264" s="39"/>
      <c r="H264" s="26"/>
      <c r="J264" s="27" t="s">
        <v>13</v>
      </c>
      <c r="K264" s="26">
        <f>SUM(K251:K263)</f>
        <v>0</v>
      </c>
    </row>
    <row r="265" spans="1:11" x14ac:dyDescent="0.2">
      <c r="A265" s="3"/>
      <c r="B265" s="23" t="s">
        <v>243</v>
      </c>
      <c r="C265" s="56"/>
      <c r="D265" s="25">
        <f>Tableau33[[#This Row],[Colonne3]]</f>
        <v>0</v>
      </c>
      <c r="G265" s="39"/>
      <c r="H265" s="26"/>
      <c r="J265" s="26"/>
      <c r="K265" s="26"/>
    </row>
    <row r="266" spans="1:11" x14ac:dyDescent="0.2">
      <c r="A266" s="3"/>
      <c r="B266" s="9">
        <f>Tableau33[[#This Row],[Colonne1]]</f>
        <v>1</v>
      </c>
      <c r="C266" s="57" t="str">
        <f>Tableau33[[#This Row],[Colonne2]]</f>
        <v>Campanelle</v>
      </c>
      <c r="D266" s="16">
        <f>Tableau33[[#This Row],[Colonne3]]</f>
        <v>5</v>
      </c>
      <c r="E266" s="16" t="str">
        <f>Tableau33[[#This Row],[Colonne4]]</f>
        <v>kg</v>
      </c>
      <c r="F266" s="16">
        <f>Tableau33[[#This Row],[Colonne5]]</f>
        <v>1</v>
      </c>
      <c r="G266" s="37"/>
      <c r="H266" s="17">
        <f>Tableau33[[#This Row],[Colonne7]]</f>
        <v>0</v>
      </c>
      <c r="I266" s="16">
        <f>Tableau33[[#This Row],[Colonne8]]</f>
        <v>0</v>
      </c>
      <c r="J266" s="17">
        <f>Tableau33[[#This Row],[Colonne9]]</f>
        <v>24</v>
      </c>
      <c r="K266" s="30">
        <f>G266*J266</f>
        <v>0</v>
      </c>
    </row>
    <row r="267" spans="1:11" x14ac:dyDescent="0.2">
      <c r="A267" s="3"/>
      <c r="B267" s="9">
        <f>Tableau33[[#This Row],[Colonne1]]</f>
        <v>2</v>
      </c>
      <c r="C267" s="57" t="str">
        <f>Tableau33[[#This Row],[Colonne2]]</f>
        <v>Penne rigate</v>
      </c>
      <c r="D267" s="16">
        <f>Tableau33[[#This Row],[Colonne3]]</f>
        <v>5</v>
      </c>
      <c r="E267" s="16" t="str">
        <f>Tableau33[[#This Row],[Colonne4]]</f>
        <v>kg</v>
      </c>
      <c r="F267" s="16">
        <f>Tableau33[[#This Row],[Colonne5]]</f>
        <v>1</v>
      </c>
      <c r="G267" s="37"/>
      <c r="H267" s="17">
        <f>Tableau33[[#This Row],[Colonne7]]</f>
        <v>0</v>
      </c>
      <c r="I267" s="16">
        <f>Tableau33[[#This Row],[Colonne8]]</f>
        <v>0</v>
      </c>
      <c r="J267" s="17">
        <f>Tableau33[[#This Row],[Colonne9]]</f>
        <v>24</v>
      </c>
      <c r="K267" s="30">
        <f>G267*J267</f>
        <v>0</v>
      </c>
    </row>
    <row r="268" spans="1:11" x14ac:dyDescent="0.2">
      <c r="A268" s="3"/>
      <c r="B268" s="9">
        <f>Tableau33[[#This Row],[Colonne1]]</f>
        <v>3</v>
      </c>
      <c r="C268" s="57" t="str">
        <f>Tableau33[[#This Row],[Colonne2]]</f>
        <v>Tortillon</v>
      </c>
      <c r="D268" s="16">
        <f>Tableau33[[#This Row],[Colonne3]]</f>
        <v>5</v>
      </c>
      <c r="E268" s="16" t="str">
        <f>Tableau33[[#This Row],[Colonne4]]</f>
        <v>kg</v>
      </c>
      <c r="F268" s="16">
        <f>Tableau33[[#This Row],[Colonne5]]</f>
        <v>1</v>
      </c>
      <c r="G268" s="37"/>
      <c r="H268" s="17">
        <f>Tableau33[[#This Row],[Colonne7]]</f>
        <v>0</v>
      </c>
      <c r="I268" s="16">
        <f>Tableau33[[#This Row],[Colonne8]]</f>
        <v>0</v>
      </c>
      <c r="J268" s="17">
        <f>Tableau33[[#This Row],[Colonne9]]</f>
        <v>24</v>
      </c>
      <c r="K268" s="30">
        <f>G268*J268</f>
        <v>0</v>
      </c>
    </row>
    <row r="269" spans="1:11" x14ac:dyDescent="0.2">
      <c r="A269" s="3"/>
      <c r="B269" s="9">
        <f>Tableau33[[#This Row],[Colonne1]]</f>
        <v>4</v>
      </c>
      <c r="C269" s="57" t="str">
        <f>Tableau33[[#This Row],[Colonne2]]</f>
        <v>Torchiette</v>
      </c>
      <c r="D269" s="16">
        <f>Tableau33[[#This Row],[Colonne3]]</f>
        <v>5</v>
      </c>
      <c r="E269" s="16" t="str">
        <f>Tableau33[[#This Row],[Colonne4]]</f>
        <v>kg</v>
      </c>
      <c r="F269" s="16">
        <f>Tableau33[[#This Row],[Colonne5]]</f>
        <v>1</v>
      </c>
      <c r="G269" s="37"/>
      <c r="H269" s="17">
        <f>Tableau33[[#This Row],[Colonne7]]</f>
        <v>0</v>
      </c>
      <c r="I269" s="16">
        <f>Tableau33[[#This Row],[Colonne8]]</f>
        <v>0</v>
      </c>
      <c r="J269" s="17">
        <f>Tableau33[[#This Row],[Colonne9]]</f>
        <v>24</v>
      </c>
      <c r="K269" s="30">
        <f>G269*J269</f>
        <v>0</v>
      </c>
    </row>
    <row r="270" spans="1:11" x14ac:dyDescent="0.2">
      <c r="A270" s="3"/>
      <c r="B270" s="9">
        <f>Tableau33[[#This Row],[Colonne1]]</f>
        <v>5</v>
      </c>
      <c r="C270" s="57" t="str">
        <f>Tableau33[[#This Row],[Colonne2]]</f>
        <v>Torchiette la printanière</v>
      </c>
      <c r="D270" s="16">
        <f>Tableau33[[#This Row],[Colonne3]]</f>
        <v>5</v>
      </c>
      <c r="E270" s="16" t="str">
        <f>Tableau33[[#This Row],[Colonne4]]</f>
        <v>kg</v>
      </c>
      <c r="F270" s="16">
        <f>Tableau33[[#This Row],[Colonne5]]</f>
        <v>1</v>
      </c>
      <c r="G270" s="37"/>
      <c r="H270" s="17">
        <f>Tableau33[[#This Row],[Colonne7]]</f>
        <v>0</v>
      </c>
      <c r="I270" s="16">
        <f>Tableau33[[#This Row],[Colonne8]]</f>
        <v>0</v>
      </c>
      <c r="J270" s="17">
        <f>Tableau33[[#This Row],[Colonne9]]</f>
        <v>24</v>
      </c>
      <c r="K270" s="30">
        <f>G270*J270</f>
        <v>0</v>
      </c>
    </row>
    <row r="271" spans="1:11" x14ac:dyDescent="0.2">
      <c r="A271" s="3"/>
      <c r="B271" s="23"/>
      <c r="C271" s="56"/>
      <c r="D271" s="25">
        <f>Tableau33[[#This Row],[Colonne3]]</f>
        <v>0</v>
      </c>
      <c r="G271" s="39"/>
      <c r="H271" s="26"/>
      <c r="J271" s="27" t="s">
        <v>13</v>
      </c>
      <c r="K271" s="26">
        <f>SUM(K266:K270)</f>
        <v>0</v>
      </c>
    </row>
    <row r="272" spans="1:11" x14ac:dyDescent="0.2">
      <c r="A272" s="3"/>
      <c r="B272" s="23" t="s">
        <v>249</v>
      </c>
      <c r="C272" s="56"/>
      <c r="D272" s="25">
        <f>Tableau33[[#This Row],[Colonne3]]</f>
        <v>0</v>
      </c>
      <c r="G272" s="39"/>
      <c r="H272" s="26"/>
      <c r="J272" s="26"/>
      <c r="K272" s="26"/>
    </row>
    <row r="273" spans="1:11" x14ac:dyDescent="0.2">
      <c r="A273" s="3"/>
      <c r="B273" s="9">
        <f>Tableau33[[#This Row],[Colonne1]]</f>
        <v>6</v>
      </c>
      <c r="C273" s="57" t="str">
        <f>Tableau33[[#This Row],[Colonne2]]</f>
        <v>Torchiette printanière tomate/basilic</v>
      </c>
      <c r="D273" s="16">
        <f>Tableau33[[#This Row],[Colonne3]]</f>
        <v>5</v>
      </c>
      <c r="E273" s="16" t="str">
        <f>Tableau33[[#This Row],[Colonne4]]</f>
        <v>kg</v>
      </c>
      <c r="F273" s="16">
        <f>Tableau33[[#This Row],[Colonne5]]</f>
        <v>1</v>
      </c>
      <c r="G273" s="37"/>
      <c r="H273" s="17">
        <f>Tableau33[[#This Row],[Colonne7]]</f>
        <v>0</v>
      </c>
      <c r="I273" s="16">
        <f>Tableau33[[#This Row],[Colonne8]]</f>
        <v>0</v>
      </c>
      <c r="J273" s="17">
        <f>Tableau33[[#This Row],[Colonne9]]</f>
        <v>34</v>
      </c>
      <c r="K273" s="30">
        <f t="shared" ref="K273:K278" si="14">G273*J273</f>
        <v>0</v>
      </c>
    </row>
    <row r="274" spans="1:11" x14ac:dyDescent="0.2">
      <c r="A274" s="3"/>
      <c r="B274" s="9">
        <f>Tableau33[[#This Row],[Colonne1]]</f>
        <v>7</v>
      </c>
      <c r="C274" s="57" t="str">
        <f>Tableau33[[#This Row],[Colonne2]]</f>
        <v>Campanelle ail des ours</v>
      </c>
      <c r="D274" s="16">
        <f>Tableau33[[#This Row],[Colonne3]]</f>
        <v>5</v>
      </c>
      <c r="E274" s="16" t="str">
        <f>Tableau33[[#This Row],[Colonne4]]</f>
        <v>kg</v>
      </c>
      <c r="F274" s="16">
        <f>Tableau33[[#This Row],[Colonne5]]</f>
        <v>1</v>
      </c>
      <c r="G274" s="37"/>
      <c r="H274" s="17">
        <f>Tableau33[[#This Row],[Colonne7]]</f>
        <v>0</v>
      </c>
      <c r="I274" s="16">
        <f>Tableau33[[#This Row],[Colonne8]]</f>
        <v>0</v>
      </c>
      <c r="J274" s="17">
        <f>Tableau33[[#This Row],[Colonne9]]</f>
        <v>34</v>
      </c>
      <c r="K274" s="30">
        <f t="shared" si="14"/>
        <v>0</v>
      </c>
    </row>
    <row r="275" spans="1:11" x14ac:dyDescent="0.2">
      <c r="A275" s="3"/>
      <c r="B275" s="9">
        <f>Tableau33[[#This Row],[Colonne1]]</f>
        <v>8</v>
      </c>
      <c r="C275" s="57" t="str">
        <f>Tableau33[[#This Row],[Colonne2]]</f>
        <v>Tortillon aux lentilles blondes</v>
      </c>
      <c r="D275" s="16">
        <f>Tableau33[[#This Row],[Colonne3]]</f>
        <v>5</v>
      </c>
      <c r="E275" s="16" t="str">
        <f>Tableau33[[#This Row],[Colonne4]]</f>
        <v>kg</v>
      </c>
      <c r="F275" s="16">
        <f>Tableau33[[#This Row],[Colonne5]]</f>
        <v>1</v>
      </c>
      <c r="G275" s="37"/>
      <c r="H275" s="17">
        <f>Tableau33[[#This Row],[Colonne7]]</f>
        <v>0</v>
      </c>
      <c r="I275" s="16">
        <f>Tableau33[[#This Row],[Colonne8]]</f>
        <v>0</v>
      </c>
      <c r="J275" s="17">
        <f>Tableau33[[#This Row],[Colonne9]]</f>
        <v>30</v>
      </c>
      <c r="K275" s="30">
        <f t="shared" si="14"/>
        <v>0</v>
      </c>
    </row>
    <row r="276" spans="1:11" x14ac:dyDescent="0.2">
      <c r="A276" s="3"/>
      <c r="B276" s="9">
        <f>Tableau33[[#This Row],[Colonne1]]</f>
        <v>9</v>
      </c>
      <c r="C276" s="57" t="str">
        <f>Tableau33[[#This Row],[Colonne2]]</f>
        <v>Pâtes à potages</v>
      </c>
      <c r="D276" s="16">
        <f>Tableau33[[#This Row],[Colonne3]]</f>
        <v>5</v>
      </c>
      <c r="E276" s="16" t="str">
        <f>Tableau33[[#This Row],[Colonne4]]</f>
        <v>kg</v>
      </c>
      <c r="F276" s="16">
        <f>Tableau33[[#This Row],[Colonne5]]</f>
        <v>1</v>
      </c>
      <c r="G276" s="37"/>
      <c r="H276" s="17">
        <f>Tableau33[[#This Row],[Colonne7]]</f>
        <v>0</v>
      </c>
      <c r="I276" s="16">
        <f>Tableau33[[#This Row],[Colonne8]]</f>
        <v>0</v>
      </c>
      <c r="J276" s="17">
        <f>Tableau33[[#This Row],[Colonne9]]</f>
        <v>24</v>
      </c>
      <c r="K276" s="30">
        <f t="shared" si="14"/>
        <v>0</v>
      </c>
    </row>
    <row r="277" spans="1:11" x14ac:dyDescent="0.2">
      <c r="A277" s="3"/>
      <c r="B277" s="9">
        <f>Tableau33[[#This Row],[Colonne1]]</f>
        <v>10</v>
      </c>
      <c r="C277" s="57" t="str">
        <f>Tableau33[[#This Row],[Colonne2]]</f>
        <v>Tortillon petit épeautre</v>
      </c>
      <c r="D277" s="16">
        <f>Tableau33[[#This Row],[Colonne3]]</f>
        <v>5</v>
      </c>
      <c r="E277" s="16" t="str">
        <f>Tableau33[[#This Row],[Colonne4]]</f>
        <v>kg</v>
      </c>
      <c r="F277" s="16">
        <f>Tableau33[[#This Row],[Colonne5]]</f>
        <v>1</v>
      </c>
      <c r="G277" s="37"/>
      <c r="H277" s="17">
        <f>Tableau33[[#This Row],[Colonne7]]</f>
        <v>0</v>
      </c>
      <c r="I277" s="16">
        <f>Tableau33[[#This Row],[Colonne8]]</f>
        <v>0</v>
      </c>
      <c r="J277" s="17">
        <f>Tableau33[[#This Row],[Colonne9]]</f>
        <v>35</v>
      </c>
      <c r="K277" s="30">
        <f t="shared" si="14"/>
        <v>0</v>
      </c>
    </row>
    <row r="278" spans="1:11" x14ac:dyDescent="0.2">
      <c r="A278" s="3"/>
      <c r="B278" s="9">
        <f>Tableau33[[#This Row],[Colonne1]]</f>
        <v>11</v>
      </c>
      <c r="C278" s="57" t="str">
        <f>Tableau33[[#This Row],[Colonne2]]</f>
        <v>Lentille verte</v>
      </c>
      <c r="D278" s="16">
        <f>Tableau33[[#This Row],[Colonne3]]</f>
        <v>5</v>
      </c>
      <c r="E278" s="16" t="str">
        <f>Tableau33[[#This Row],[Colonne4]]</f>
        <v>kg</v>
      </c>
      <c r="F278" s="16">
        <f>Tableau33[[#This Row],[Colonne5]]</f>
        <v>1</v>
      </c>
      <c r="G278" s="37"/>
      <c r="H278" s="17">
        <f>Tableau33[[#This Row],[Colonne7]]</f>
        <v>0</v>
      </c>
      <c r="I278" s="16">
        <f>Tableau33[[#This Row],[Colonne8]]</f>
        <v>0</v>
      </c>
      <c r="J278" s="17">
        <f>Tableau33[[#This Row],[Colonne9]]</f>
        <v>20</v>
      </c>
      <c r="K278" s="30">
        <f t="shared" si="14"/>
        <v>0</v>
      </c>
    </row>
    <row r="279" spans="1:11" x14ac:dyDescent="0.2">
      <c r="A279" s="3"/>
      <c r="B279" s="23"/>
      <c r="C279" s="56"/>
      <c r="D279" s="25">
        <f>Tableau33[[#This Row],[Colonne3]]</f>
        <v>0</v>
      </c>
      <c r="G279" s="39"/>
      <c r="H279" s="26"/>
      <c r="J279" s="27" t="s">
        <v>13</v>
      </c>
      <c r="K279" s="26">
        <f>SUM(K273:K278)</f>
        <v>0</v>
      </c>
    </row>
    <row r="280" spans="1:11" x14ac:dyDescent="0.2">
      <c r="A280" s="3"/>
      <c r="B280" s="23" t="s">
        <v>256</v>
      </c>
      <c r="C280" s="56"/>
      <c r="D280" s="25">
        <f>Tableau33[[#This Row],[Colonne3]]</f>
        <v>0</v>
      </c>
      <c r="G280" s="39"/>
      <c r="H280" s="26"/>
      <c r="J280" s="26"/>
      <c r="K280" s="26"/>
    </row>
    <row r="281" spans="1:11" x14ac:dyDescent="0.2">
      <c r="A281" s="3"/>
      <c r="B281" s="9">
        <f>Tableau33[[#This Row],[Colonne1]]</f>
        <v>12</v>
      </c>
      <c r="C281" s="57" t="str">
        <f>Tableau33[[#This Row],[Colonne2]]</f>
        <v>Farine de blé T 65</v>
      </c>
      <c r="D281" s="16">
        <f>Tableau33[[#This Row],[Colonne3]]</f>
        <v>5</v>
      </c>
      <c r="E281" s="16" t="str">
        <f>Tableau33[[#This Row],[Colonne4]]</f>
        <v>kg</v>
      </c>
      <c r="F281" s="16">
        <f>Tableau33[[#This Row],[Colonne5]]</f>
        <v>1</v>
      </c>
      <c r="G281" s="37"/>
      <c r="H281" s="17">
        <f>Tableau33[[#This Row],[Colonne7]]</f>
        <v>0</v>
      </c>
      <c r="I281" s="16">
        <f>Tableau33[[#This Row],[Colonne8]]</f>
        <v>0</v>
      </c>
      <c r="J281" s="17">
        <f>Tableau33[[#This Row],[Colonne9]]</f>
        <v>9.8000000000000007</v>
      </c>
      <c r="K281" s="30">
        <f>G281*J281</f>
        <v>0</v>
      </c>
    </row>
    <row r="282" spans="1:11" x14ac:dyDescent="0.2">
      <c r="A282" s="3"/>
      <c r="B282" s="9">
        <f>Tableau33[[#This Row],[Colonne1]]</f>
        <v>13</v>
      </c>
      <c r="C282" s="57" t="str">
        <f>Tableau33[[#This Row],[Colonne2]]</f>
        <v>Farine de blé T 80</v>
      </c>
      <c r="D282" s="16">
        <f>Tableau33[[#This Row],[Colonne3]]</f>
        <v>5</v>
      </c>
      <c r="E282" s="16" t="str">
        <f>Tableau33[[#This Row],[Colonne4]]</f>
        <v>kg</v>
      </c>
      <c r="F282" s="16">
        <f>Tableau33[[#This Row],[Colonne5]]</f>
        <v>1</v>
      </c>
      <c r="G282" s="37"/>
      <c r="H282" s="17">
        <f>Tableau33[[#This Row],[Colonne7]]</f>
        <v>0</v>
      </c>
      <c r="I282" s="16">
        <f>Tableau33[[#This Row],[Colonne8]]</f>
        <v>0</v>
      </c>
      <c r="J282" s="17">
        <f>Tableau33[[#This Row],[Colonne9]]</f>
        <v>9.8000000000000007</v>
      </c>
      <c r="K282" s="30">
        <f>G282*J282</f>
        <v>0</v>
      </c>
    </row>
    <row r="283" spans="1:11" x14ac:dyDescent="0.2">
      <c r="A283" s="3"/>
      <c r="B283" s="9">
        <f>Tableau33[[#This Row],[Colonne1]]</f>
        <v>14</v>
      </c>
      <c r="C283" s="57" t="str">
        <f>Tableau33[[#This Row],[Colonne2]]</f>
        <v>Farine de blé T 110</v>
      </c>
      <c r="D283" s="16">
        <f>Tableau33[[#This Row],[Colonne3]]</f>
        <v>5</v>
      </c>
      <c r="E283" s="16" t="str">
        <f>Tableau33[[#This Row],[Colonne4]]</f>
        <v>kg</v>
      </c>
      <c r="F283" s="16">
        <f>Tableau33[[#This Row],[Colonne5]]</f>
        <v>1</v>
      </c>
      <c r="G283" s="37"/>
      <c r="H283" s="17">
        <f>Tableau33[[#This Row],[Colonne7]]</f>
        <v>0</v>
      </c>
      <c r="I283" s="16">
        <f>Tableau33[[#This Row],[Colonne8]]</f>
        <v>0</v>
      </c>
      <c r="J283" s="17">
        <f>Tableau33[[#This Row],[Colonne9]]</f>
        <v>9.8000000000000007</v>
      </c>
      <c r="K283" s="30">
        <f>G283*J283</f>
        <v>0</v>
      </c>
    </row>
    <row r="284" spans="1:11" x14ac:dyDescent="0.2">
      <c r="A284" s="3"/>
      <c r="B284" s="23"/>
      <c r="C284" s="56"/>
      <c r="D284" s="25">
        <f>Tableau33[[#This Row],[Colonne3]]</f>
        <v>0</v>
      </c>
      <c r="G284" s="39"/>
      <c r="H284" s="26"/>
      <c r="J284" s="27" t="s">
        <v>13</v>
      </c>
      <c r="K284" s="26">
        <f>SUM(K281:K283)</f>
        <v>0</v>
      </c>
    </row>
    <row r="285" spans="1:11" x14ac:dyDescent="0.2">
      <c r="A285" s="3"/>
      <c r="B285" s="23" t="s">
        <v>260</v>
      </c>
      <c r="C285" s="56"/>
      <c r="D285" s="25">
        <f>Tableau33[[#This Row],[Colonne3]]</f>
        <v>0</v>
      </c>
      <c r="G285" s="39"/>
      <c r="H285" s="26"/>
      <c r="J285" s="27"/>
      <c r="K285" s="26"/>
    </row>
    <row r="286" spans="1:11" x14ac:dyDescent="0.2">
      <c r="A286" s="3"/>
      <c r="B286" s="9">
        <f>Tableau33[[#This Row],[Colonne1]]</f>
        <v>15</v>
      </c>
      <c r="C286" s="57" t="str">
        <f>Tableau33[[#This Row],[Colonne2]]</f>
        <v>Colombie grain (suave, légèrement acide et léger)</v>
      </c>
      <c r="D286" s="16">
        <f>Tableau33[[#This Row],[Colonne3]]</f>
        <v>1</v>
      </c>
      <c r="E286" s="16" t="str">
        <f>Tableau33[[#This Row],[Colonne4]]</f>
        <v>kg</v>
      </c>
      <c r="F286" s="16">
        <f>Tableau33[[#This Row],[Colonne5]]</f>
        <v>1</v>
      </c>
      <c r="G286" s="37"/>
      <c r="H286" s="17">
        <f>Tableau33[[#This Row],[Colonne7]]</f>
        <v>12</v>
      </c>
      <c r="I286" s="16">
        <f>Tableau33[[#This Row],[Colonne8]]</f>
        <v>5.5</v>
      </c>
      <c r="J286" s="17">
        <f>Tableau33[[#This Row],[Colonne9]]</f>
        <v>12.66</v>
      </c>
      <c r="K286" s="30">
        <f t="shared" ref="K286:K298" si="15">G286*J286</f>
        <v>0</v>
      </c>
    </row>
    <row r="287" spans="1:11" x14ac:dyDescent="0.2">
      <c r="A287" s="3"/>
      <c r="B287" s="9">
        <f>Tableau33[[#This Row],[Colonne1]]</f>
        <v>16</v>
      </c>
      <c r="C287" s="57" t="str">
        <f>Tableau33[[#This Row],[Colonne2]]</f>
        <v>Colombie moulu  (suave, légèrement acide et léger)</v>
      </c>
      <c r="D287" s="16">
        <f>Tableau33[[#This Row],[Colonne3]]</f>
        <v>1</v>
      </c>
      <c r="E287" s="16" t="str">
        <f>Tableau33[[#This Row],[Colonne4]]</f>
        <v>kg</v>
      </c>
      <c r="F287" s="16">
        <f>Tableau33[[#This Row],[Colonne5]]</f>
        <v>1</v>
      </c>
      <c r="G287" s="37"/>
      <c r="H287" s="17">
        <f>Tableau33[[#This Row],[Colonne7]]</f>
        <v>12</v>
      </c>
      <c r="I287" s="16">
        <f>Tableau33[[#This Row],[Colonne8]]</f>
        <v>5.5</v>
      </c>
      <c r="J287" s="17">
        <f>Tableau33[[#This Row],[Colonne9]]</f>
        <v>12.66</v>
      </c>
      <c r="K287" s="30">
        <f t="shared" si="15"/>
        <v>0</v>
      </c>
    </row>
    <row r="288" spans="1:11" x14ac:dyDescent="0.2">
      <c r="A288" s="3"/>
      <c r="B288" s="9">
        <f>Tableau33[[#This Row],[Colonne1]]</f>
        <v>17</v>
      </c>
      <c r="C288" s="57" t="str">
        <f>Tableau33[[#This Row],[Colonne2]]</f>
        <v>Pérou grain (équilibré et suave)</v>
      </c>
      <c r="D288" s="16">
        <f>Tableau33[[#This Row],[Colonne3]]</f>
        <v>1</v>
      </c>
      <c r="E288" s="16" t="str">
        <f>Tableau33[[#This Row],[Colonne4]]</f>
        <v>kg</v>
      </c>
      <c r="F288" s="16">
        <f>Tableau33[[#This Row],[Colonne5]]</f>
        <v>1</v>
      </c>
      <c r="G288" s="37"/>
      <c r="H288" s="17">
        <f>Tableau33[[#This Row],[Colonne7]]</f>
        <v>12</v>
      </c>
      <c r="I288" s="16">
        <f>Tableau33[[#This Row],[Colonne8]]</f>
        <v>5.5</v>
      </c>
      <c r="J288" s="17">
        <f>Tableau33[[#This Row],[Colonne9]]</f>
        <v>12.66</v>
      </c>
      <c r="K288" s="30">
        <f t="shared" si="15"/>
        <v>0</v>
      </c>
    </row>
    <row r="289" spans="1:11" x14ac:dyDescent="0.2">
      <c r="A289" s="3"/>
      <c r="B289" s="9">
        <f>Tableau33[[#This Row],[Colonne1]]</f>
        <v>18</v>
      </c>
      <c r="C289" s="57" t="str">
        <f>Tableau33[[#This Row],[Colonne2]]</f>
        <v>Pérou moulu (équilibré et suave)</v>
      </c>
      <c r="D289" s="16">
        <f>Tableau33[[#This Row],[Colonne3]]</f>
        <v>1</v>
      </c>
      <c r="E289" s="16" t="str">
        <f>Tableau33[[#This Row],[Colonne4]]</f>
        <v>kg</v>
      </c>
      <c r="F289" s="16">
        <f>Tableau33[[#This Row],[Colonne5]]</f>
        <v>1</v>
      </c>
      <c r="G289" s="37"/>
      <c r="H289" s="17">
        <f>Tableau33[[#This Row],[Colonne7]]</f>
        <v>12</v>
      </c>
      <c r="I289" s="16">
        <f>Tableau33[[#This Row],[Colonne8]]</f>
        <v>5.5</v>
      </c>
      <c r="J289" s="17">
        <f>Tableau33[[#This Row],[Colonne9]]</f>
        <v>12.66</v>
      </c>
      <c r="K289" s="30">
        <f t="shared" si="15"/>
        <v>0</v>
      </c>
    </row>
    <row r="290" spans="1:11" x14ac:dyDescent="0.2">
      <c r="A290" s="3"/>
      <c r="B290" s="9">
        <f>Tableau33[[#This Row],[Colonne1]]</f>
        <v>19</v>
      </c>
      <c r="C290" s="57" t="str">
        <f>Tableau33[[#This Row],[Colonne2]]</f>
        <v>Brésil grain (typé et prononcé)</v>
      </c>
      <c r="D290" s="16">
        <f>Tableau33[[#This Row],[Colonne3]]</f>
        <v>1</v>
      </c>
      <c r="E290" s="16" t="str">
        <f>Tableau33[[#This Row],[Colonne4]]</f>
        <v>kg</v>
      </c>
      <c r="F290" s="16">
        <f>Tableau33[[#This Row],[Colonne5]]</f>
        <v>1</v>
      </c>
      <c r="G290" s="37"/>
      <c r="H290" s="17">
        <f>Tableau33[[#This Row],[Colonne7]]</f>
        <v>12</v>
      </c>
      <c r="I290" s="16">
        <f>Tableau33[[#This Row],[Colonne8]]</f>
        <v>5.5</v>
      </c>
      <c r="J290" s="17">
        <f>Tableau33[[#This Row],[Colonne9]]</f>
        <v>12.66</v>
      </c>
      <c r="K290" s="30">
        <f t="shared" si="15"/>
        <v>0</v>
      </c>
    </row>
    <row r="291" spans="1:11" x14ac:dyDescent="0.2">
      <c r="A291" s="3"/>
      <c r="B291" s="9">
        <f>Tableau33[[#This Row],[Colonne1]]</f>
        <v>20</v>
      </c>
      <c r="C291" s="57" t="str">
        <f>Tableau33[[#This Row],[Colonne2]]</f>
        <v>Brésil moulu (typé et prononcé)</v>
      </c>
      <c r="D291" s="16">
        <f>Tableau33[[#This Row],[Colonne3]]</f>
        <v>1</v>
      </c>
      <c r="E291" s="16" t="str">
        <f>Tableau33[[#This Row],[Colonne4]]</f>
        <v>kg</v>
      </c>
      <c r="F291" s="16">
        <f>Tableau33[[#This Row],[Colonne5]]</f>
        <v>1</v>
      </c>
      <c r="G291" s="37"/>
      <c r="H291" s="17">
        <f>Tableau33[[#This Row],[Colonne7]]</f>
        <v>12</v>
      </c>
      <c r="I291" s="16">
        <f>Tableau33[[#This Row],[Colonne8]]</f>
        <v>5.5</v>
      </c>
      <c r="J291" s="17">
        <f>Tableau33[[#This Row],[Colonne9]]</f>
        <v>12.66</v>
      </c>
      <c r="K291" s="30">
        <f t="shared" si="15"/>
        <v>0</v>
      </c>
    </row>
    <row r="292" spans="1:11" x14ac:dyDescent="0.2">
      <c r="A292" s="3"/>
      <c r="B292" s="9">
        <f>Tableau33[[#This Row],[Colonne1]]</f>
        <v>21</v>
      </c>
      <c r="C292" s="57" t="str">
        <f>Tableau33[[#This Row],[Colonne2]]</f>
        <v>Mexique grain (intense, équilibré et légèrement vanillé)</v>
      </c>
      <c r="D292" s="16">
        <f>Tableau33[[#This Row],[Colonne3]]</f>
        <v>1</v>
      </c>
      <c r="E292" s="16" t="str">
        <f>Tableau33[[#This Row],[Colonne4]]</f>
        <v>kg</v>
      </c>
      <c r="F292" s="16">
        <f>Tableau33[[#This Row],[Colonne5]]</f>
        <v>1</v>
      </c>
      <c r="G292" s="37"/>
      <c r="H292" s="17">
        <f>Tableau33[[#This Row],[Colonne7]]</f>
        <v>12</v>
      </c>
      <c r="I292" s="16">
        <f>Tableau33[[#This Row],[Colonne8]]</f>
        <v>5.5</v>
      </c>
      <c r="J292" s="17">
        <f>Tableau33[[#This Row],[Colonne9]]</f>
        <v>12.66</v>
      </c>
      <c r="K292" s="30">
        <f t="shared" si="15"/>
        <v>0</v>
      </c>
    </row>
    <row r="293" spans="1:11" x14ac:dyDescent="0.2">
      <c r="A293" s="3"/>
      <c r="B293" s="9">
        <f>Tableau33[[#This Row],[Colonne1]]</f>
        <v>22</v>
      </c>
      <c r="C293" s="57" t="str">
        <f>Tableau33[[#This Row],[Colonne2]]</f>
        <v>Mexique moulu (intense, équilibré et légèrement vanillé)</v>
      </c>
      <c r="D293" s="16">
        <f>Tableau33[[#This Row],[Colonne3]]</f>
        <v>1</v>
      </c>
      <c r="E293" s="16" t="str">
        <f>Tableau33[[#This Row],[Colonne4]]</f>
        <v>kg</v>
      </c>
      <c r="F293" s="16">
        <f>Tableau33[[#This Row],[Colonne5]]</f>
        <v>1</v>
      </c>
      <c r="G293" s="37"/>
      <c r="H293" s="17">
        <f>Tableau33[[#This Row],[Colonne7]]</f>
        <v>12</v>
      </c>
      <c r="I293" s="16">
        <f>Tableau33[[#This Row],[Colonne8]]</f>
        <v>5.5</v>
      </c>
      <c r="J293" s="17">
        <f>Tableau33[[#This Row],[Colonne9]]</f>
        <v>12.66</v>
      </c>
      <c r="K293" s="30">
        <f t="shared" si="15"/>
        <v>0</v>
      </c>
    </row>
    <row r="294" spans="1:11" x14ac:dyDescent="0.2">
      <c r="A294" s="3"/>
      <c r="B294" s="9">
        <f>Tableau33[[#This Row],[Colonne1]]</f>
        <v>23</v>
      </c>
      <c r="C294" s="57" t="str">
        <f>Tableau33[[#This Row],[Colonne2]]</f>
        <v>Honduras grain (légèrement corsé, doux et équilibré)</v>
      </c>
      <c r="D294" s="16">
        <f>Tableau33[[#This Row],[Colonne3]]</f>
        <v>1</v>
      </c>
      <c r="E294" s="16" t="str">
        <f>Tableau33[[#This Row],[Colonne4]]</f>
        <v>kg</v>
      </c>
      <c r="F294" s="16">
        <f>Tableau33[[#This Row],[Colonne5]]</f>
        <v>1</v>
      </c>
      <c r="G294" s="37"/>
      <c r="H294" s="17">
        <f>Tableau33[[#This Row],[Colonne7]]</f>
        <v>12</v>
      </c>
      <c r="I294" s="16">
        <f>Tableau33[[#This Row],[Colonne8]]</f>
        <v>5.5</v>
      </c>
      <c r="J294" s="17">
        <f>Tableau33[[#This Row],[Colonne9]]</f>
        <v>12.66</v>
      </c>
      <c r="K294" s="30">
        <f t="shared" si="15"/>
        <v>0</v>
      </c>
    </row>
    <row r="295" spans="1:11" x14ac:dyDescent="0.2">
      <c r="A295" s="3"/>
      <c r="B295" s="9">
        <f>Tableau33[[#This Row],[Colonne1]]</f>
        <v>24</v>
      </c>
      <c r="C295" s="57" t="str">
        <f>Tableau33[[#This Row],[Colonne2]]</f>
        <v>Bolivie grain (délicat et floral, noisetté, intense et velouté)</v>
      </c>
      <c r="D295" s="16">
        <f>Tableau33[[#This Row],[Colonne3]]</f>
        <v>1</v>
      </c>
      <c r="E295" s="16" t="str">
        <f>Tableau33[[#This Row],[Colonne4]]</f>
        <v>kg</v>
      </c>
      <c r="F295" s="16">
        <f>Tableau33[[#This Row],[Colonne5]]</f>
        <v>1</v>
      </c>
      <c r="G295" s="37"/>
      <c r="H295" s="17">
        <f>Tableau33[[#This Row],[Colonne7]]</f>
        <v>12</v>
      </c>
      <c r="I295" s="16">
        <f>Tableau33[[#This Row],[Colonne8]]</f>
        <v>5.5</v>
      </c>
      <c r="J295" s="17">
        <f>Tableau33[[#This Row],[Colonne9]]</f>
        <v>12.66</v>
      </c>
      <c r="K295" s="30">
        <f t="shared" si="15"/>
        <v>0</v>
      </c>
    </row>
    <row r="296" spans="1:11" x14ac:dyDescent="0.2">
      <c r="A296" s="3"/>
      <c r="B296" s="9">
        <f>Tableau33[[#This Row],[Colonne1]]</f>
        <v>25</v>
      </c>
      <c r="C296" s="57" t="str">
        <f>Tableau33[[#This Row],[Colonne2]]</f>
        <v>Bolivie moulu (délicat et floral, noisetté, intense et velouté)</v>
      </c>
      <c r="D296" s="16">
        <f>Tableau33[[#This Row],[Colonne3]]</f>
        <v>1</v>
      </c>
      <c r="E296" s="16" t="str">
        <f>Tableau33[[#This Row],[Colonne4]]</f>
        <v>kg</v>
      </c>
      <c r="F296" s="16">
        <f>Tableau33[[#This Row],[Colonne5]]</f>
        <v>1</v>
      </c>
      <c r="G296" s="37"/>
      <c r="H296" s="17">
        <f>Tableau33[[#This Row],[Colonne7]]</f>
        <v>12</v>
      </c>
      <c r="I296" s="16">
        <f>Tableau33[[#This Row],[Colonne8]]</f>
        <v>5.5</v>
      </c>
      <c r="J296" s="17">
        <f>Tableau33[[#This Row],[Colonne9]]</f>
        <v>12.66</v>
      </c>
      <c r="K296" s="30">
        <f t="shared" si="15"/>
        <v>0</v>
      </c>
    </row>
    <row r="297" spans="1:11" x14ac:dyDescent="0.2">
      <c r="A297" s="3"/>
      <c r="B297" s="9">
        <f>Tableau33[[#This Row],[Colonne1]]</f>
        <v>26</v>
      </c>
      <c r="C297" s="57" t="str">
        <f>Tableau33[[#This Row],[Colonne2]]</f>
        <v>Gatemala grain (acidulé et corsé)</v>
      </c>
      <c r="D297" s="16">
        <f>Tableau33[[#This Row],[Colonne3]]</f>
        <v>1</v>
      </c>
      <c r="E297" s="16" t="str">
        <f>Tableau33[[#This Row],[Colonne4]]</f>
        <v>kg</v>
      </c>
      <c r="F297" s="16">
        <f>Tableau33[[#This Row],[Colonne5]]</f>
        <v>1</v>
      </c>
      <c r="G297" s="37"/>
      <c r="H297" s="17">
        <f>Tableau33[[#This Row],[Colonne7]]</f>
        <v>12</v>
      </c>
      <c r="I297" s="16">
        <f>Tableau33[[#This Row],[Colonne8]]</f>
        <v>5.5</v>
      </c>
      <c r="J297" s="17">
        <f>Tableau33[[#This Row],[Colonne9]]</f>
        <v>12.66</v>
      </c>
      <c r="K297" s="30">
        <f t="shared" si="15"/>
        <v>0</v>
      </c>
    </row>
    <row r="298" spans="1:11" x14ac:dyDescent="0.2">
      <c r="A298" s="3"/>
      <c r="B298" s="9">
        <f>Tableau33[[#This Row],[Colonne1]]</f>
        <v>27</v>
      </c>
      <c r="C298" s="57" t="str">
        <f>Tableau33[[#This Row],[Colonne2]]</f>
        <v>Gatemala moulu (acidulé et corsé)</v>
      </c>
      <c r="D298" s="16">
        <f>Tableau33[[#This Row],[Colonne3]]</f>
        <v>1</v>
      </c>
      <c r="E298" s="16" t="str">
        <f>Tableau33[[#This Row],[Colonne4]]</f>
        <v>kg</v>
      </c>
      <c r="F298" s="16">
        <f>Tableau33[[#This Row],[Colonne5]]</f>
        <v>1</v>
      </c>
      <c r="G298" s="37"/>
      <c r="H298" s="17">
        <f>Tableau33[[#This Row],[Colonne7]]</f>
        <v>12</v>
      </c>
      <c r="I298" s="16">
        <f>Tableau33[[#This Row],[Colonne8]]</f>
        <v>5.5</v>
      </c>
      <c r="J298" s="17">
        <f>Tableau33[[#This Row],[Colonne9]]</f>
        <v>12.66</v>
      </c>
      <c r="K298" s="30">
        <f t="shared" si="15"/>
        <v>0</v>
      </c>
    </row>
    <row r="299" spans="1:11" x14ac:dyDescent="0.2">
      <c r="A299" s="3"/>
      <c r="B299" s="4"/>
      <c r="C299" s="3"/>
      <c r="H299" s="26"/>
      <c r="J299" s="52" t="s">
        <v>286</v>
      </c>
      <c r="K299" s="26">
        <f>SUM(K286:K297)</f>
        <v>0</v>
      </c>
    </row>
    <row r="300" spans="1:11" x14ac:dyDescent="0.2">
      <c r="A300" s="3"/>
      <c r="B300" s="4"/>
      <c r="C300" s="3"/>
      <c r="D300" s="32"/>
      <c r="E300" s="59" t="s">
        <v>287</v>
      </c>
      <c r="F300" s="60"/>
      <c r="G300" s="60"/>
      <c r="H300" s="60"/>
      <c r="I300" s="60"/>
      <c r="J300" s="60"/>
      <c r="K300" s="26">
        <f>K264+K249+K245+K224+K216+K212+K209+K205+K202+K199+K196+K193+K189+K184+K174+K167+K153+K146+K118+K97+K77+K66+K54+K46+K30+K20</f>
        <v>0</v>
      </c>
    </row>
    <row r="301" spans="1:11" x14ac:dyDescent="0.2">
      <c r="A301" s="3"/>
      <c r="B301" s="4"/>
      <c r="C301" s="3"/>
      <c r="E301" s="61" t="s">
        <v>288</v>
      </c>
      <c r="F301" s="61"/>
      <c r="G301" s="61"/>
      <c r="H301" s="61"/>
      <c r="I301" s="61"/>
      <c r="J301" s="61"/>
      <c r="K301" s="26">
        <f>K299</f>
        <v>0</v>
      </c>
    </row>
    <row r="302" spans="1:11" x14ac:dyDescent="0.2">
      <c r="B302" s="4"/>
      <c r="C302" s="3"/>
      <c r="E302" s="61" t="s">
        <v>289</v>
      </c>
      <c r="F302" s="61"/>
      <c r="G302" s="61"/>
      <c r="H302" s="61"/>
      <c r="I302" s="61"/>
      <c r="J302" s="61"/>
      <c r="K302" s="26">
        <f>K284+K279+K271</f>
        <v>0</v>
      </c>
    </row>
  </sheetData>
  <sheetProtection formatCells="0"/>
  <protectedRanges>
    <protectedRange sqref="K9:K350" name="Plage4"/>
    <protectedRange sqref="B9:F350" name="Plage2"/>
    <protectedRange sqref="G9:G350" name="Plage1"/>
    <protectedRange sqref="H9:K350" name="Plage3"/>
  </protectedRanges>
  <mergeCells count="3">
    <mergeCell ref="E300:J300"/>
    <mergeCell ref="E301:J301"/>
    <mergeCell ref="E302:J30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3:O302"/>
  <sheetViews>
    <sheetView showGridLines="0" showZeros="0" zoomScaleNormal="100" workbookViewId="0">
      <selection activeCell="G9" sqref="G9"/>
    </sheetView>
  </sheetViews>
  <sheetFormatPr baseColWidth="10" defaultColWidth="11.375" defaultRowHeight="11.55" x14ac:dyDescent="0.2"/>
  <cols>
    <col min="1" max="1" width="11.375" style="1"/>
    <col min="2" max="2" width="7.625" style="1" customWidth="1"/>
    <col min="3" max="3" width="43.125" style="1" bestFit="1" customWidth="1"/>
    <col min="4" max="4" width="8.25" style="25" customWidth="1"/>
    <col min="5" max="5" width="6.375" style="25" bestFit="1" customWidth="1"/>
    <col min="6" max="6" width="7.875" style="25" bestFit="1" customWidth="1"/>
    <col min="7" max="7" width="7.625" style="25" bestFit="1" customWidth="1"/>
    <col min="8" max="8" width="7.875" style="25" bestFit="1" customWidth="1"/>
    <col min="9" max="9" width="4" style="25" bestFit="1" customWidth="1"/>
    <col min="10" max="10" width="7.875" style="25" bestFit="1" customWidth="1"/>
    <col min="11" max="11" width="11.875" style="25" customWidth="1"/>
    <col min="12" max="16384" width="11.375" style="1"/>
  </cols>
  <sheetData>
    <row r="3" spans="1:13" ht="19.899999999999999" customHeight="1" x14ac:dyDescent="0.25">
      <c r="C3" s="42" t="s">
        <v>304</v>
      </c>
    </row>
    <row r="4" spans="1:13" ht="19.899999999999999" customHeight="1" thickBot="1" x14ac:dyDescent="0.3">
      <c r="C4" s="42" t="s">
        <v>305</v>
      </c>
    </row>
    <row r="5" spans="1:13" ht="12.25" hidden="1" thickBot="1" x14ac:dyDescent="0.25"/>
    <row r="6" spans="1:13" ht="12.25" hidden="1" thickBot="1" x14ac:dyDescent="0.25">
      <c r="A6" s="3"/>
      <c r="D6" s="1"/>
      <c r="E6" s="1"/>
      <c r="F6" s="1"/>
      <c r="G6" s="1"/>
      <c r="H6" s="1"/>
      <c r="I6" s="1"/>
      <c r="J6" s="1"/>
      <c r="K6" s="1"/>
    </row>
    <row r="7" spans="1:13" ht="80.349999999999994" customHeight="1" thickTop="1" thickBot="1" x14ac:dyDescent="0.25">
      <c r="A7" s="3"/>
      <c r="B7" s="44" t="s">
        <v>290</v>
      </c>
      <c r="C7" s="33" t="s">
        <v>291</v>
      </c>
      <c r="D7" s="43" t="str">
        <f>Tableau33[[#This Row],[Colonne3]]</f>
        <v>Conditionnement</v>
      </c>
      <c r="E7" s="33" t="s">
        <v>278</v>
      </c>
      <c r="F7" s="33" t="s">
        <v>279</v>
      </c>
      <c r="G7" s="33" t="s">
        <v>280</v>
      </c>
      <c r="H7" s="34" t="s">
        <v>281</v>
      </c>
      <c r="I7" s="33" t="s">
        <v>282</v>
      </c>
      <c r="J7" s="34" t="s">
        <v>283</v>
      </c>
      <c r="K7" s="35" t="s">
        <v>284</v>
      </c>
      <c r="M7" s="41"/>
    </row>
    <row r="8" spans="1:13" ht="12.25" thickTop="1" x14ac:dyDescent="0.2">
      <c r="A8" s="3"/>
      <c r="B8" s="2" t="s">
        <v>0</v>
      </c>
      <c r="C8" s="2"/>
      <c r="D8" s="10"/>
      <c r="E8" s="11"/>
      <c r="F8" s="11"/>
      <c r="G8" s="11"/>
      <c r="H8" s="12"/>
      <c r="I8" s="11"/>
      <c r="J8" s="12"/>
      <c r="K8" s="12"/>
    </row>
    <row r="9" spans="1:13" x14ac:dyDescent="0.2">
      <c r="A9" s="3"/>
      <c r="B9" s="5">
        <f>Tableau33[[#This Row],[Colonne1]]</f>
        <v>27453</v>
      </c>
      <c r="C9" s="54" t="str">
        <f>Tableau33[[#This Row],[Colonne2]]</f>
        <v>Abricots secs calibre 2/3 (Turquie)</v>
      </c>
      <c r="D9" s="13">
        <f>Tableau33[[#This Row],[Colonne3]]</f>
        <v>5</v>
      </c>
      <c r="E9" s="13" t="str">
        <f>Tableau33[[#This Row],[Colonne4]]</f>
        <v>kg</v>
      </c>
      <c r="F9" s="13">
        <f>Tableau33[[#This Row],[Colonne5]]</f>
        <v>1</v>
      </c>
      <c r="G9" s="36"/>
      <c r="H9" s="14">
        <f>Tableau33[[#This Row],[Colonne7]]</f>
        <v>53.95</v>
      </c>
      <c r="I9" s="13">
        <f>Tableau33[[#This Row],[Colonne8]]</f>
        <v>5.5</v>
      </c>
      <c r="J9" s="14">
        <f>Tableau33[[#This Row],[Colonne9]]</f>
        <v>56.92</v>
      </c>
      <c r="K9" s="15">
        <f t="shared" ref="K9:K19" si="0">G9*J9</f>
        <v>0</v>
      </c>
    </row>
    <row r="10" spans="1:13" x14ac:dyDescent="0.2">
      <c r="A10" s="3"/>
      <c r="B10" s="6">
        <f>Tableau33[[#This Row],[Colonne1]]</f>
        <v>32224</v>
      </c>
      <c r="C10" s="54" t="str">
        <f>Tableau33[[#This Row],[Colonne2]]</f>
        <v>Amandes blanches natures</v>
      </c>
      <c r="D10" s="13">
        <f>Tableau33[[#This Row],[Colonne3]]</f>
        <v>3</v>
      </c>
      <c r="E10" s="16" t="str">
        <f>Tableau33[[#This Row],[Colonne4]]</f>
        <v>kg</v>
      </c>
      <c r="F10" s="16">
        <f>Tableau33[[#This Row],[Colonne5]]</f>
        <v>1</v>
      </c>
      <c r="G10" s="37"/>
      <c r="H10" s="17">
        <f>Tableau33[[#This Row],[Colonne7]]</f>
        <v>76.41</v>
      </c>
      <c r="I10" s="13">
        <f>Tableau33[[#This Row],[Colonne8]]</f>
        <v>5.5</v>
      </c>
      <c r="J10" s="14">
        <f>Tableau33[[#This Row],[Colonne9]]</f>
        <v>80.61</v>
      </c>
      <c r="K10" s="18">
        <f t="shared" si="0"/>
        <v>0</v>
      </c>
    </row>
    <row r="11" spans="1:13" x14ac:dyDescent="0.2">
      <c r="A11" s="3"/>
      <c r="B11" s="6">
        <f>Tableau33[[#This Row],[Colonne1]]</f>
        <v>32494</v>
      </c>
      <c r="C11" s="54" t="str">
        <f>Tableau33[[#This Row],[Colonne2]]</f>
        <v>Amandes décortiquées cal. 34/36 (Italie)</v>
      </c>
      <c r="D11" s="13">
        <f>Tableau33[[#This Row],[Colonne3]]</f>
        <v>10</v>
      </c>
      <c r="E11" s="16" t="str">
        <f>Tableau33[[#This Row],[Colonne4]]</f>
        <v>kg</v>
      </c>
      <c r="F11" s="16">
        <f>Tableau33[[#This Row],[Colonne5]]</f>
        <v>1</v>
      </c>
      <c r="G11" s="37"/>
      <c r="H11" s="17">
        <f>Tableau33[[#This Row],[Colonne7]]</f>
        <v>169.9</v>
      </c>
      <c r="I11" s="13">
        <f>Tableau33[[#This Row],[Colonne8]]</f>
        <v>5.5</v>
      </c>
      <c r="J11" s="14">
        <f>Tableau33[[#This Row],[Colonne9]]</f>
        <v>179.24</v>
      </c>
      <c r="K11" s="18">
        <f t="shared" si="0"/>
        <v>0</v>
      </c>
    </row>
    <row r="12" spans="1:13" x14ac:dyDescent="0.2">
      <c r="A12" s="3"/>
      <c r="B12" s="6">
        <f>Tableau33[[#This Row],[Colonne1]]</f>
        <v>20310</v>
      </c>
      <c r="C12" s="54" t="str">
        <f>Tableau33[[#This Row],[Colonne2]]</f>
        <v>noisettes décortiquées</v>
      </c>
      <c r="D12" s="13">
        <f>Tableau33[[#This Row],[Colonne3]]</f>
        <v>5</v>
      </c>
      <c r="E12" s="16" t="str">
        <f>Tableau33[[#This Row],[Colonne4]]</f>
        <v>kg</v>
      </c>
      <c r="F12" s="16">
        <f>Tableau33[[#This Row],[Colonne5]]</f>
        <v>1</v>
      </c>
      <c r="G12" s="37"/>
      <c r="H12" s="17">
        <f>Tableau33[[#This Row],[Colonne7]]</f>
        <v>85.45</v>
      </c>
      <c r="I12" s="13">
        <f>Tableau33[[#This Row],[Colonne8]]</f>
        <v>5.5</v>
      </c>
      <c r="J12" s="14">
        <f>Tableau33[[#This Row],[Colonne9]]</f>
        <v>90.15</v>
      </c>
      <c r="K12" s="18">
        <f t="shared" si="0"/>
        <v>0</v>
      </c>
    </row>
    <row r="13" spans="1:13" x14ac:dyDescent="0.2">
      <c r="A13" s="3"/>
      <c r="B13" s="6">
        <f>Tableau33[[#This Row],[Colonne1]]</f>
        <v>20324</v>
      </c>
      <c r="C13" s="54" t="str">
        <f>Tableau33[[#This Row],[Colonne2]]</f>
        <v>Noix de cajou (Viet Nam)</v>
      </c>
      <c r="D13" s="13">
        <f>Tableau33[[#This Row],[Colonne3]]</f>
        <v>3</v>
      </c>
      <c r="E13" s="16" t="str">
        <f>Tableau33[[#This Row],[Colonne4]]</f>
        <v>kg</v>
      </c>
      <c r="F13" s="16">
        <f>Tableau33[[#This Row],[Colonne5]]</f>
        <v>1</v>
      </c>
      <c r="G13" s="37"/>
      <c r="H13" s="17">
        <f>Tableau33[[#This Row],[Colonne7]]</f>
        <v>45.04</v>
      </c>
      <c r="I13" s="13">
        <f>Tableau33[[#This Row],[Colonne8]]</f>
        <v>5.5</v>
      </c>
      <c r="J13" s="14">
        <f>Tableau33[[#This Row],[Colonne9]]</f>
        <v>47.52</v>
      </c>
      <c r="K13" s="18">
        <f t="shared" si="0"/>
        <v>0</v>
      </c>
    </row>
    <row r="14" spans="1:13" x14ac:dyDescent="0.2">
      <c r="A14" s="3"/>
      <c r="B14" s="6">
        <f>Tableau33[[#This Row],[Colonne1]]</f>
        <v>20297</v>
      </c>
      <c r="C14" s="54" t="str">
        <f>Tableau33[[#This Row],[Colonne2]]</f>
        <v>figues</v>
      </c>
      <c r="D14" s="13">
        <f>Tableau33[[#This Row],[Colonne3]]</f>
        <v>5</v>
      </c>
      <c r="E14" s="16" t="str">
        <f>Tableau33[[#This Row],[Colonne4]]</f>
        <v>kg</v>
      </c>
      <c r="F14" s="16">
        <f>Tableau33[[#This Row],[Colonne5]]</f>
        <v>1</v>
      </c>
      <c r="G14" s="37"/>
      <c r="H14" s="17">
        <f>Tableau33[[#This Row],[Colonne7]]</f>
        <v>39.9</v>
      </c>
      <c r="I14" s="13">
        <f>Tableau33[[#This Row],[Colonne8]]</f>
        <v>5.5</v>
      </c>
      <c r="J14" s="14">
        <f>Tableau33[[#This Row],[Colonne9]]</f>
        <v>42.09</v>
      </c>
      <c r="K14" s="18">
        <f t="shared" si="0"/>
        <v>0</v>
      </c>
    </row>
    <row r="15" spans="1:13" x14ac:dyDescent="0.2">
      <c r="A15" s="3"/>
      <c r="B15" s="6">
        <f>Tableau33[[#This Row],[Colonne1]]</f>
        <v>34956</v>
      </c>
      <c r="C15" s="54" t="str">
        <f>Tableau33[[#This Row],[Colonne2]]</f>
        <v>raisins sultanine (Ouzbekistan)</v>
      </c>
      <c r="D15" s="13">
        <f>Tableau33[[#This Row],[Colonne3]]</f>
        <v>12.5</v>
      </c>
      <c r="E15" s="16" t="str">
        <f>Tableau33[[#This Row],[Colonne4]]</f>
        <v>kg</v>
      </c>
      <c r="F15" s="16">
        <f>Tableau33[[#This Row],[Colonne5]]</f>
        <v>1</v>
      </c>
      <c r="G15" s="37"/>
      <c r="H15" s="17">
        <f>Tableau33[[#This Row],[Colonne7]]</f>
        <v>62.05</v>
      </c>
      <c r="I15" s="13">
        <f>Tableau33[[#This Row],[Colonne8]]</f>
        <v>5.5</v>
      </c>
      <c r="J15" s="14">
        <f>Tableau33[[#This Row],[Colonne9]]</f>
        <v>65.459999999999994</v>
      </c>
      <c r="K15" s="18">
        <f t="shared" si="0"/>
        <v>0</v>
      </c>
    </row>
    <row r="16" spans="1:13" x14ac:dyDescent="0.2">
      <c r="A16" s="3"/>
      <c r="B16" s="6">
        <f>Tableau33[[#This Row],[Colonne1]]</f>
        <v>15091</v>
      </c>
      <c r="C16" s="54" t="str">
        <f>Tableau33[[#This Row],[Colonne2]]</f>
        <v>Pistaches coques grillées salées (Italie)</v>
      </c>
      <c r="D16" s="13">
        <f>Tableau33[[#This Row],[Colonne3]]</f>
        <v>5</v>
      </c>
      <c r="E16" s="16" t="str">
        <f>Tableau33[[#This Row],[Colonne4]]</f>
        <v>kg</v>
      </c>
      <c r="F16" s="16">
        <f>Tableau33[[#This Row],[Colonne5]]</f>
        <v>1</v>
      </c>
      <c r="G16" s="37"/>
      <c r="H16" s="17">
        <f>Tableau33[[#This Row],[Colonne7]]</f>
        <v>81.599999999999994</v>
      </c>
      <c r="I16" s="13">
        <f>Tableau33[[#This Row],[Colonne8]]</f>
        <v>5.5</v>
      </c>
      <c r="J16" s="14">
        <f>Tableau33[[#This Row],[Colonne9]]</f>
        <v>86.09</v>
      </c>
      <c r="K16" s="18">
        <f t="shared" si="0"/>
        <v>0</v>
      </c>
    </row>
    <row r="17" spans="1:15" x14ac:dyDescent="0.2">
      <c r="A17" s="3"/>
      <c r="B17" s="6">
        <f>Tableau33[[#This Row],[Colonne1]]</f>
        <v>26442</v>
      </c>
      <c r="C17" s="54" t="str">
        <f>Tableau33[[#This Row],[Colonne2]]</f>
        <v>Poudre d'amande blanche</v>
      </c>
      <c r="D17" s="13">
        <f>Tableau33[[#This Row],[Colonne3]]</f>
        <v>2</v>
      </c>
      <c r="E17" s="16" t="str">
        <f>Tableau33[[#This Row],[Colonne4]]</f>
        <v>kg</v>
      </c>
      <c r="F17" s="16">
        <f>Tableau33[[#This Row],[Colonne5]]</f>
        <v>1</v>
      </c>
      <c r="G17" s="37"/>
      <c r="H17" s="17">
        <f>Tableau33[[#This Row],[Colonne7]]</f>
        <v>59.38</v>
      </c>
      <c r="I17" s="13">
        <f>Tableau33[[#This Row],[Colonne8]]</f>
        <v>5.5</v>
      </c>
      <c r="J17" s="14">
        <f>Tableau33[[#This Row],[Colonne9]]</f>
        <v>62.65</v>
      </c>
      <c r="K17" s="18">
        <f t="shared" si="0"/>
        <v>0</v>
      </c>
      <c r="O17" s="19"/>
    </row>
    <row r="18" spans="1:15" x14ac:dyDescent="0.2">
      <c r="A18" s="3"/>
      <c r="B18" s="6">
        <f>Tableau33[[#This Row],[Colonne1]]</f>
        <v>31398</v>
      </c>
      <c r="C18" s="54" t="str">
        <f>Tableau33[[#This Row],[Colonne2]]</f>
        <v>Pruneau géant calibre 44/55</v>
      </c>
      <c r="D18" s="13">
        <f>Tableau33[[#This Row],[Colonne3]]</f>
        <v>2.5</v>
      </c>
      <c r="E18" s="16" t="str">
        <f>Tableau33[[#This Row],[Colonne4]]</f>
        <v>kg</v>
      </c>
      <c r="F18" s="16">
        <f>Tableau33[[#This Row],[Colonne5]]</f>
        <v>1</v>
      </c>
      <c r="G18" s="37"/>
      <c r="H18" s="17">
        <f>Tableau33[[#This Row],[Colonne7]]</f>
        <v>17.68</v>
      </c>
      <c r="I18" s="13">
        <f>Tableau33[[#This Row],[Colonne8]]</f>
        <v>5.5</v>
      </c>
      <c r="J18" s="14">
        <f>Tableau33[[#This Row],[Colonne9]]</f>
        <v>18.649999999999999</v>
      </c>
      <c r="K18" s="18">
        <f t="shared" si="0"/>
        <v>0</v>
      </c>
    </row>
    <row r="19" spans="1:15" x14ac:dyDescent="0.2">
      <c r="A19" s="3"/>
      <c r="B19" s="7">
        <f>Tableau33[[#This Row],[Colonne1]]</f>
        <v>25779</v>
      </c>
      <c r="C19" s="54" t="str">
        <f>Tableau33[[#This Row],[Colonne2]]</f>
        <v>poudre de noisettes</v>
      </c>
      <c r="D19" s="13">
        <f>Tableau33[[#This Row],[Colonne3]]</f>
        <v>150</v>
      </c>
      <c r="E19" s="20" t="str">
        <f>Tableau33[[#This Row],[Colonne4]]</f>
        <v>gr</v>
      </c>
      <c r="F19" s="20">
        <f>Tableau33[[#This Row],[Colonne5]]</f>
        <v>6</v>
      </c>
      <c r="G19" s="38"/>
      <c r="H19" s="21">
        <f>Tableau33[[#This Row],[Colonne7]]</f>
        <v>4.41</v>
      </c>
      <c r="I19" s="13">
        <f>Tableau33[[#This Row],[Colonne8]]</f>
        <v>5.5</v>
      </c>
      <c r="J19" s="14">
        <f>Tableau33[[#This Row],[Colonne9]]</f>
        <v>4.6500000000000004</v>
      </c>
      <c r="K19" s="22">
        <f t="shared" si="0"/>
        <v>0</v>
      </c>
    </row>
    <row r="20" spans="1:15" x14ac:dyDescent="0.2">
      <c r="A20" s="3"/>
      <c r="B20" s="23"/>
      <c r="C20" s="55"/>
      <c r="D20" s="24">
        <f>Tableau33[[#This Row],[Colonne3]]</f>
        <v>0</v>
      </c>
      <c r="E20" s="24"/>
      <c r="F20" s="24"/>
      <c r="G20" s="39"/>
      <c r="H20" s="26"/>
      <c r="I20" s="24"/>
      <c r="J20" s="27" t="s">
        <v>13</v>
      </c>
      <c r="K20" s="26">
        <f>SUM(K9:K19)</f>
        <v>0</v>
      </c>
    </row>
    <row r="21" spans="1:15" x14ac:dyDescent="0.2">
      <c r="A21" s="3"/>
      <c r="B21" s="23" t="s">
        <v>14</v>
      </c>
      <c r="C21" s="56"/>
      <c r="D21" s="25">
        <f>Tableau33[[#This Row],[Colonne3]]</f>
        <v>0</v>
      </c>
      <c r="G21" s="39"/>
      <c r="H21" s="26"/>
      <c r="J21" s="26"/>
      <c r="K21" s="26"/>
    </row>
    <row r="22" spans="1:15" x14ac:dyDescent="0.2">
      <c r="A22" s="3"/>
      <c r="B22" s="5">
        <f>Tableau33[[#This Row],[Colonne1]]</f>
        <v>20187</v>
      </c>
      <c r="C22" s="54" t="str">
        <f>Tableau33[[#This Row],[Colonne2]]</f>
        <v>Graines de lin doré</v>
      </c>
      <c r="D22" s="13">
        <f>Tableau33[[#This Row],[Colonne3]]</f>
        <v>3</v>
      </c>
      <c r="E22" s="13" t="str">
        <f>Tableau33[[#This Row],[Colonne4]]</f>
        <v>kg</v>
      </c>
      <c r="F22" s="13">
        <f>Tableau33[[#This Row],[Colonne5]]</f>
        <v>1</v>
      </c>
      <c r="G22" s="36"/>
      <c r="H22" s="14">
        <f>Tableau33[[#This Row],[Colonne7]]</f>
        <v>11.34</v>
      </c>
      <c r="I22" s="13">
        <f>Tableau33[[#This Row],[Colonne8]]</f>
        <v>5.5</v>
      </c>
      <c r="J22" s="14">
        <f>Tableau33[[#This Row],[Colonne9]]</f>
        <v>11.96</v>
      </c>
      <c r="K22" s="15">
        <f t="shared" ref="K22:K29" si="1">G22*J22</f>
        <v>0</v>
      </c>
    </row>
    <row r="23" spans="1:15" x14ac:dyDescent="0.2">
      <c r="A23" s="3"/>
      <c r="B23" s="6">
        <f>Tableau33[[#This Row],[Colonne1]]</f>
        <v>32944</v>
      </c>
      <c r="C23" s="57" t="str">
        <f>Tableau33[[#This Row],[Colonne2]]</f>
        <v>Graines de tournesol</v>
      </c>
      <c r="D23" s="16">
        <f>Tableau33[[#This Row],[Colonne3]]</f>
        <v>5</v>
      </c>
      <c r="E23" s="16" t="str">
        <f>Tableau33[[#This Row],[Colonne4]]</f>
        <v>kg</v>
      </c>
      <c r="F23" s="16">
        <f>Tableau33[[#This Row],[Colonne5]]</f>
        <v>1</v>
      </c>
      <c r="G23" s="37"/>
      <c r="H23" s="17">
        <f>Tableau33[[#This Row],[Colonne7]]</f>
        <v>16.38</v>
      </c>
      <c r="I23" s="16">
        <f>Tableau33[[#This Row],[Colonne8]]</f>
        <v>5.5</v>
      </c>
      <c r="J23" s="17">
        <f>Tableau33[[#This Row],[Colonne9]]</f>
        <v>17.28</v>
      </c>
      <c r="K23" s="18">
        <f t="shared" si="1"/>
        <v>0</v>
      </c>
    </row>
    <row r="24" spans="1:15" x14ac:dyDescent="0.2">
      <c r="A24" s="3"/>
      <c r="B24" s="6">
        <f>Tableau33[[#This Row],[Colonne1]]</f>
        <v>20250</v>
      </c>
      <c r="C24" s="57" t="str">
        <f>Tableau33[[#This Row],[Colonne2]]</f>
        <v>Graines de courges</v>
      </c>
      <c r="D24" s="16">
        <f>Tableau33[[#This Row],[Colonne3]]</f>
        <v>3</v>
      </c>
      <c r="E24" s="16" t="str">
        <f>Tableau33[[#This Row],[Colonne4]]</f>
        <v>kg</v>
      </c>
      <c r="F24" s="16">
        <f>Tableau33[[#This Row],[Colonne5]]</f>
        <v>1</v>
      </c>
      <c r="G24" s="37"/>
      <c r="H24" s="17">
        <f>Tableau33[[#This Row],[Colonne7]]</f>
        <v>27.9</v>
      </c>
      <c r="I24" s="16">
        <f>Tableau33[[#This Row],[Colonne8]]</f>
        <v>5.5</v>
      </c>
      <c r="J24" s="17">
        <f>Tableau33[[#This Row],[Colonne9]]</f>
        <v>29.43</v>
      </c>
      <c r="K24" s="18">
        <f t="shared" si="1"/>
        <v>0</v>
      </c>
    </row>
    <row r="25" spans="1:15" x14ac:dyDescent="0.2">
      <c r="A25" s="3"/>
      <c r="B25" s="6">
        <f>Tableau33[[#This Row],[Colonne1]]</f>
        <v>20182</v>
      </c>
      <c r="C25" s="57" t="str">
        <f>Tableau33[[#This Row],[Colonne2]]</f>
        <v>Sésame blond complet</v>
      </c>
      <c r="D25" s="16">
        <f>Tableau33[[#This Row],[Colonne3]]</f>
        <v>3</v>
      </c>
      <c r="E25" s="16" t="str">
        <f>Tableau33[[#This Row],[Colonne4]]</f>
        <v>kg</v>
      </c>
      <c r="F25" s="16">
        <f>Tableau33[[#This Row],[Colonne5]]</f>
        <v>1</v>
      </c>
      <c r="G25" s="37"/>
      <c r="H25" s="17">
        <f>Tableau33[[#This Row],[Colonne7]]</f>
        <v>12.12</v>
      </c>
      <c r="I25" s="16">
        <f>Tableau33[[#This Row],[Colonne8]]</f>
        <v>5.5</v>
      </c>
      <c r="J25" s="17">
        <f>Tableau33[[#This Row],[Colonne9]]</f>
        <v>12.79</v>
      </c>
      <c r="K25" s="18">
        <f t="shared" si="1"/>
        <v>0</v>
      </c>
    </row>
    <row r="26" spans="1:15" x14ac:dyDescent="0.2">
      <c r="A26" s="3"/>
      <c r="B26" s="6">
        <f>Tableau33[[#This Row],[Colonne1]]</f>
        <v>29725</v>
      </c>
      <c r="C26" s="57" t="str">
        <f>Tableau33[[#This Row],[Colonne2]]</f>
        <v>graines à germer roquette</v>
      </c>
      <c r="D26" s="16">
        <f>Tableau33[[#This Row],[Colonne3]]</f>
        <v>150</v>
      </c>
      <c r="E26" s="16" t="str">
        <f>Tableau33[[#This Row],[Colonne4]]</f>
        <v>gr</v>
      </c>
      <c r="F26" s="16">
        <f>Tableau33[[#This Row],[Colonne5]]</f>
        <v>6</v>
      </c>
      <c r="G26" s="37"/>
      <c r="H26" s="17">
        <f>Tableau33[[#This Row],[Colonne7]]</f>
        <v>4.1500000000000004</v>
      </c>
      <c r="I26" s="16">
        <f>Tableau33[[#This Row],[Colonne8]]</f>
        <v>5.5</v>
      </c>
      <c r="J26" s="17">
        <f>Tableau33[[#This Row],[Colonne9]]</f>
        <v>4.38</v>
      </c>
      <c r="K26" s="18">
        <f t="shared" si="1"/>
        <v>0</v>
      </c>
    </row>
    <row r="27" spans="1:15" x14ac:dyDescent="0.2">
      <c r="A27" s="3"/>
      <c r="B27" s="6">
        <f>Tableau33[[#This Row],[Colonne1]]</f>
        <v>28056</v>
      </c>
      <c r="C27" s="57" t="str">
        <f>Tableau33[[#This Row],[Colonne2]]</f>
        <v>brocoli à germer</v>
      </c>
      <c r="D27" s="16">
        <f>Tableau33[[#This Row],[Colonne3]]</f>
        <v>150</v>
      </c>
      <c r="E27" s="16" t="str">
        <f>Tableau33[[#This Row],[Colonne4]]</f>
        <v>gr</v>
      </c>
      <c r="F27" s="16">
        <f>Tableau33[[#This Row],[Colonne5]]</f>
        <v>6</v>
      </c>
      <c r="G27" s="37"/>
      <c r="H27" s="17">
        <f>Tableau33[[#This Row],[Colonne7]]</f>
        <v>3.59</v>
      </c>
      <c r="I27" s="16">
        <f>Tableau33[[#This Row],[Colonne8]]</f>
        <v>5.5</v>
      </c>
      <c r="J27" s="17">
        <f>Tableau33[[#This Row],[Colonne9]]</f>
        <v>3.79</v>
      </c>
      <c r="K27" s="18">
        <f t="shared" si="1"/>
        <v>0</v>
      </c>
    </row>
    <row r="28" spans="1:15" x14ac:dyDescent="0.2">
      <c r="A28" s="3"/>
      <c r="B28" s="6">
        <f>Tableau33[[#This Row],[Colonne1]]</f>
        <v>28104</v>
      </c>
      <c r="C28" s="57" t="str">
        <f>Tableau33[[#This Row],[Colonne2]]</f>
        <v>soja vert mungo à germer</v>
      </c>
      <c r="D28" s="16">
        <f>Tableau33[[#This Row],[Colonne3]]</f>
        <v>200</v>
      </c>
      <c r="E28" s="16" t="str">
        <f>Tableau33[[#This Row],[Colonne4]]</f>
        <v>gr</v>
      </c>
      <c r="F28" s="16">
        <f>Tableau33[[#This Row],[Colonne5]]</f>
        <v>6</v>
      </c>
      <c r="G28" s="37"/>
      <c r="H28" s="17">
        <f>Tableau33[[#This Row],[Colonne7]]</f>
        <v>1.6</v>
      </c>
      <c r="I28" s="16">
        <f>Tableau33[[#This Row],[Colonne8]]</f>
        <v>5.5</v>
      </c>
      <c r="J28" s="17">
        <f>Tableau33[[#This Row],[Colonne9]]</f>
        <v>1.69</v>
      </c>
      <c r="K28" s="18">
        <f t="shared" si="1"/>
        <v>0</v>
      </c>
    </row>
    <row r="29" spans="1:15" x14ac:dyDescent="0.2">
      <c r="A29" s="3"/>
      <c r="B29" s="7">
        <f>Tableau33[[#This Row],[Colonne1]]</f>
        <v>20023</v>
      </c>
      <c r="C29" s="58" t="str">
        <f>Tableau33[[#This Row],[Colonne2]]</f>
        <v>mélange pois chiche/lentilles/fenugrec à germer</v>
      </c>
      <c r="D29" s="20">
        <f>Tableau33[[#This Row],[Colonne3]]</f>
        <v>200</v>
      </c>
      <c r="E29" s="20" t="str">
        <f>Tableau33[[#This Row],[Colonne4]]</f>
        <v>gr</v>
      </c>
      <c r="F29" s="20">
        <f>Tableau33[[#This Row],[Colonne5]]</f>
        <v>6</v>
      </c>
      <c r="G29" s="38"/>
      <c r="H29" s="21">
        <f>Tableau33[[#This Row],[Colonne7]]</f>
        <v>2.8</v>
      </c>
      <c r="I29" s="20">
        <f>Tableau33[[#This Row],[Colonne8]]</f>
        <v>5.5</v>
      </c>
      <c r="J29" s="21">
        <f>Tableau33[[#This Row],[Colonne9]]</f>
        <v>2.95</v>
      </c>
      <c r="K29" s="22">
        <f t="shared" si="1"/>
        <v>0</v>
      </c>
    </row>
    <row r="30" spans="1:15" x14ac:dyDescent="0.2">
      <c r="A30" s="3"/>
      <c r="B30" s="4"/>
      <c r="C30" s="56"/>
      <c r="D30" s="25">
        <f>Tableau33[[#This Row],[Colonne3]]</f>
        <v>0</v>
      </c>
      <c r="G30" s="39"/>
      <c r="H30" s="26"/>
      <c r="J30" s="27" t="s">
        <v>13</v>
      </c>
      <c r="K30" s="26">
        <f>SUM(K22:K29)</f>
        <v>0</v>
      </c>
    </row>
    <row r="31" spans="1:15" x14ac:dyDescent="0.2">
      <c r="A31" s="3"/>
      <c r="B31" s="23" t="s">
        <v>23</v>
      </c>
      <c r="C31" s="56"/>
      <c r="D31" s="25">
        <f>Tableau33[[#This Row],[Colonne3]]</f>
        <v>0</v>
      </c>
      <c r="G31" s="39"/>
      <c r="H31" s="26"/>
      <c r="J31" s="26"/>
      <c r="K31" s="26"/>
    </row>
    <row r="32" spans="1:15" x14ac:dyDescent="0.2">
      <c r="A32" s="3"/>
      <c r="B32" s="5">
        <f>Tableau33[[#This Row],[Colonne1]]</f>
        <v>33121</v>
      </c>
      <c r="C32" s="54" t="str">
        <f>Tableau33[[#This Row],[Colonne2]]</f>
        <v>Avoine Calcium</v>
      </c>
      <c r="D32" s="13">
        <f>Tableau33[[#This Row],[Colonne3]]</f>
        <v>1</v>
      </c>
      <c r="E32" s="13" t="str">
        <f>Tableau33[[#This Row],[Colonne4]]</f>
        <v>l</v>
      </c>
      <c r="F32" s="13">
        <f>Tableau33[[#This Row],[Colonne5]]</f>
        <v>10</v>
      </c>
      <c r="G32" s="36"/>
      <c r="H32" s="14">
        <f>Tableau33[[#This Row],[Colonne7]]</f>
        <v>1.29</v>
      </c>
      <c r="I32" s="13">
        <f>Tableau33[[#This Row],[Colonne8]]</f>
        <v>5.5</v>
      </c>
      <c r="J32" s="14">
        <f>Tableau33[[#This Row],[Colonne9]]</f>
        <v>1.36</v>
      </c>
      <c r="K32" s="15">
        <f t="shared" ref="K32:K45" si="2">G32*J32</f>
        <v>0</v>
      </c>
    </row>
    <row r="33" spans="1:11" x14ac:dyDescent="0.2">
      <c r="A33" s="3"/>
      <c r="B33" s="6">
        <f>Tableau33[[#This Row],[Colonne1]]</f>
        <v>29485</v>
      </c>
      <c r="C33" s="57" t="str">
        <f>Tableau33[[#This Row],[Colonne2]]</f>
        <v>Avoine Nature</v>
      </c>
      <c r="D33" s="16">
        <f>Tableau33[[#This Row],[Colonne3]]</f>
        <v>1</v>
      </c>
      <c r="E33" s="16" t="str">
        <f>Tableau33[[#This Row],[Colonne4]]</f>
        <v>l</v>
      </c>
      <c r="F33" s="16">
        <f>Tableau33[[#This Row],[Colonne5]]</f>
        <v>12</v>
      </c>
      <c r="G33" s="37"/>
      <c r="H33" s="17">
        <f>Tableau33[[#This Row],[Colonne7]]</f>
        <v>1.3</v>
      </c>
      <c r="I33" s="16">
        <f>Tableau33[[#This Row],[Colonne8]]</f>
        <v>5.5</v>
      </c>
      <c r="J33" s="17">
        <f>Tableau33[[#This Row],[Colonne9]]</f>
        <v>1.37</v>
      </c>
      <c r="K33" s="18">
        <f t="shared" si="2"/>
        <v>0</v>
      </c>
    </row>
    <row r="34" spans="1:11" x14ac:dyDescent="0.2">
      <c r="A34" s="3"/>
      <c r="B34" s="6">
        <f>Tableau33[[#This Row],[Colonne1]]</f>
        <v>31313</v>
      </c>
      <c r="C34" s="57" t="str">
        <f>Tableau33[[#This Row],[Colonne2]]</f>
        <v>Riz Calcium</v>
      </c>
      <c r="D34" s="16">
        <f>Tableau33[[#This Row],[Colonne3]]</f>
        <v>1</v>
      </c>
      <c r="E34" s="16" t="str">
        <f>Tableau33[[#This Row],[Colonne4]]</f>
        <v>l</v>
      </c>
      <c r="F34" s="16">
        <f>Tableau33[[#This Row],[Colonne5]]</f>
        <v>12</v>
      </c>
      <c r="G34" s="37"/>
      <c r="H34" s="17">
        <f>Tableau33[[#This Row],[Colonne7]]</f>
        <v>1.3</v>
      </c>
      <c r="I34" s="16">
        <f>Tableau33[[#This Row],[Colonne8]]</f>
        <v>5.5</v>
      </c>
      <c r="J34" s="17">
        <f>Tableau33[[#This Row],[Colonne9]]</f>
        <v>1.37</v>
      </c>
      <c r="K34" s="18">
        <f t="shared" si="2"/>
        <v>0</v>
      </c>
    </row>
    <row r="35" spans="1:11" x14ac:dyDescent="0.2">
      <c r="A35" s="3"/>
      <c r="B35" s="6">
        <f>Tableau33[[#This Row],[Colonne1]]</f>
        <v>29483</v>
      </c>
      <c r="C35" s="57" t="str">
        <f>Tableau33[[#This Row],[Colonne2]]</f>
        <v>Riz Nature</v>
      </c>
      <c r="D35" s="16">
        <f>Tableau33[[#This Row],[Colonne3]]</f>
        <v>1</v>
      </c>
      <c r="E35" s="16" t="str">
        <f>Tableau33[[#This Row],[Colonne4]]</f>
        <v>l</v>
      </c>
      <c r="F35" s="16">
        <f>Tableau33[[#This Row],[Colonne5]]</f>
        <v>12</v>
      </c>
      <c r="G35" s="37"/>
      <c r="H35" s="17">
        <f>Tableau33[[#This Row],[Colonne7]]</f>
        <v>1.1499999999999999</v>
      </c>
      <c r="I35" s="16">
        <f>Tableau33[[#This Row],[Colonne8]]</f>
        <v>5.5</v>
      </c>
      <c r="J35" s="17">
        <f>Tableau33[[#This Row],[Colonne9]]</f>
        <v>1.21</v>
      </c>
      <c r="K35" s="18">
        <f t="shared" si="2"/>
        <v>0</v>
      </c>
    </row>
    <row r="36" spans="1:11" x14ac:dyDescent="0.2">
      <c r="A36" s="3"/>
      <c r="B36" s="6">
        <f>Tableau33[[#This Row],[Colonne1]]</f>
        <v>24167</v>
      </c>
      <c r="C36" s="57" t="str">
        <f>Tableau33[[#This Row],[Colonne2]]</f>
        <v>Sojade Calcium UHT (soja)</v>
      </c>
      <c r="D36" s="16">
        <f>Tableau33[[#This Row],[Colonne3]]</f>
        <v>1</v>
      </c>
      <c r="E36" s="16" t="str">
        <f>Tableau33[[#This Row],[Colonne4]]</f>
        <v>l</v>
      </c>
      <c r="F36" s="16">
        <f>Tableau33[[#This Row],[Colonne5]]</f>
        <v>6</v>
      </c>
      <c r="G36" s="37"/>
      <c r="H36" s="17">
        <f>Tableau33[[#This Row],[Colonne7]]</f>
        <v>1.44</v>
      </c>
      <c r="I36" s="16">
        <f>Tableau33[[#This Row],[Colonne8]]</f>
        <v>5.5</v>
      </c>
      <c r="J36" s="17">
        <f>Tableau33[[#This Row],[Colonne9]]</f>
        <v>1.52</v>
      </c>
      <c r="K36" s="18">
        <f t="shared" si="2"/>
        <v>0</v>
      </c>
    </row>
    <row r="37" spans="1:11" x14ac:dyDescent="0.2">
      <c r="A37" s="3"/>
      <c r="B37" s="6">
        <f>Tableau33[[#This Row],[Colonne1]]</f>
        <v>24166</v>
      </c>
      <c r="C37" s="57" t="str">
        <f>Tableau33[[#This Row],[Colonne2]]</f>
        <v>Sojade Nature UHT (soja)</v>
      </c>
      <c r="D37" s="16">
        <f>Tableau33[[#This Row],[Colonne3]]</f>
        <v>1</v>
      </c>
      <c r="E37" s="16" t="str">
        <f>Tableau33[[#This Row],[Colonne4]]</f>
        <v>l</v>
      </c>
      <c r="F37" s="16">
        <f>Tableau33[[#This Row],[Colonne5]]</f>
        <v>6</v>
      </c>
      <c r="G37" s="37"/>
      <c r="H37" s="17">
        <f>Tableau33[[#This Row],[Colonne7]]</f>
        <v>1.22</v>
      </c>
      <c r="I37" s="16">
        <f>Tableau33[[#This Row],[Colonne8]]</f>
        <v>5.5</v>
      </c>
      <c r="J37" s="17">
        <f>Tableau33[[#This Row],[Colonne9]]</f>
        <v>1.29</v>
      </c>
      <c r="K37" s="18">
        <f t="shared" si="2"/>
        <v>0</v>
      </c>
    </row>
    <row r="38" spans="1:11" x14ac:dyDescent="0.2">
      <c r="A38" s="3"/>
      <c r="B38" s="6">
        <f>Tableau33[[#This Row],[Colonne1]]</f>
        <v>20822</v>
      </c>
      <c r="C38" s="57" t="str">
        <f>Tableau33[[#This Row],[Colonne2]]</f>
        <v>Lait d'amande Tetra Pack</v>
      </c>
      <c r="D38" s="16">
        <f>Tableau33[[#This Row],[Colonne3]]</f>
        <v>1</v>
      </c>
      <c r="E38" s="16" t="str">
        <f>Tableau33[[#This Row],[Colonne4]]</f>
        <v>l</v>
      </c>
      <c r="F38" s="16">
        <f>Tableau33[[#This Row],[Colonne5]]</f>
        <v>6</v>
      </c>
      <c r="G38" s="37"/>
      <c r="H38" s="17">
        <f>Tableau33[[#This Row],[Colonne7]]</f>
        <v>3.16</v>
      </c>
      <c r="I38" s="16">
        <f>Tableau33[[#This Row],[Colonne8]]</f>
        <v>5.5</v>
      </c>
      <c r="J38" s="17">
        <f>Tableau33[[#This Row],[Colonne9]]</f>
        <v>3.33</v>
      </c>
      <c r="K38" s="18">
        <f t="shared" si="2"/>
        <v>0</v>
      </c>
    </row>
    <row r="39" spans="1:11" x14ac:dyDescent="0.2">
      <c r="A39" s="3"/>
      <c r="B39" s="6">
        <f>Tableau33[[#This Row],[Colonne1]]</f>
        <v>29113</v>
      </c>
      <c r="C39" s="57" t="str">
        <f>Tableau33[[#This Row],[Colonne2]]</f>
        <v>Lait de noix de coco (boite)</v>
      </c>
      <c r="D39" s="16">
        <f>Tableau33[[#This Row],[Colonne3]]</f>
        <v>400</v>
      </c>
      <c r="E39" s="16" t="str">
        <f>Tableau33[[#This Row],[Colonne4]]</f>
        <v>ml</v>
      </c>
      <c r="F39" s="16">
        <f>Tableau33[[#This Row],[Colonne5]]</f>
        <v>6</v>
      </c>
      <c r="G39" s="37"/>
      <c r="H39" s="17">
        <f>Tableau33[[#This Row],[Colonne7]]</f>
        <v>1.6</v>
      </c>
      <c r="I39" s="16">
        <f>Tableau33[[#This Row],[Colonne8]]</f>
        <v>5.5</v>
      </c>
      <c r="J39" s="17">
        <f>Tableau33[[#This Row],[Colonne9]]</f>
        <v>1.69</v>
      </c>
      <c r="K39" s="18">
        <f t="shared" si="2"/>
        <v>0</v>
      </c>
    </row>
    <row r="40" spans="1:11" x14ac:dyDescent="0.2">
      <c r="A40" s="3"/>
      <c r="B40" s="6">
        <f>Tableau33[[#This Row],[Colonne1]]</f>
        <v>20702</v>
      </c>
      <c r="C40" s="57" t="str">
        <f>Tableau33[[#This Row],[Colonne2]]</f>
        <v>Oat avoine cuisine (Crème d'avoine)</v>
      </c>
      <c r="D40" s="16">
        <f>Tableau33[[#This Row],[Colonne3]]</f>
        <v>20</v>
      </c>
      <c r="E40" s="16" t="str">
        <f>Tableau33[[#This Row],[Colonne4]]</f>
        <v>cl</v>
      </c>
      <c r="F40" s="16">
        <f>Tableau33[[#This Row],[Colonne5]]</f>
        <v>15</v>
      </c>
      <c r="G40" s="37"/>
      <c r="H40" s="17">
        <f>Tableau33[[#This Row],[Colonne7]]</f>
        <v>0.72</v>
      </c>
      <c r="I40" s="16">
        <f>Tableau33[[#This Row],[Colonne8]]</f>
        <v>5.5</v>
      </c>
      <c r="J40" s="17">
        <f>Tableau33[[#This Row],[Colonne9]]</f>
        <v>0.76</v>
      </c>
      <c r="K40" s="18">
        <f t="shared" si="2"/>
        <v>0</v>
      </c>
    </row>
    <row r="41" spans="1:11" x14ac:dyDescent="0.2">
      <c r="A41" s="3"/>
      <c r="B41" s="6">
        <f>Tableau33[[#This Row],[Colonne1]]</f>
        <v>34523</v>
      </c>
      <c r="C41" s="57" t="str">
        <f>Tableau33[[#This Row],[Colonne2]]</f>
        <v>Riz cuisine (Crème de riz)</v>
      </c>
      <c r="D41" s="16">
        <f>Tableau33[[#This Row],[Colonne3]]</f>
        <v>20</v>
      </c>
      <c r="E41" s="16" t="str">
        <f>Tableau33[[#This Row],[Colonne4]]</f>
        <v>cl</v>
      </c>
      <c r="F41" s="16">
        <f>Tableau33[[#This Row],[Colonne5]]</f>
        <v>15</v>
      </c>
      <c r="G41" s="37"/>
      <c r="H41" s="17">
        <f>Tableau33[[#This Row],[Colonne7]]</f>
        <v>0.72</v>
      </c>
      <c r="I41" s="16">
        <f>Tableau33[[#This Row],[Colonne8]]</f>
        <v>5.5</v>
      </c>
      <c r="J41" s="17">
        <f>Tableau33[[#This Row],[Colonne9]]</f>
        <v>0.76</v>
      </c>
      <c r="K41" s="18">
        <f t="shared" si="2"/>
        <v>0</v>
      </c>
    </row>
    <row r="42" spans="1:11" x14ac:dyDescent="0.2">
      <c r="A42" s="3"/>
      <c r="B42" s="6">
        <f>Tableau33[[#This Row],[Colonne1]]</f>
        <v>34524</v>
      </c>
      <c r="C42" s="57" t="str">
        <f>Tableau33[[#This Row],[Colonne2]]</f>
        <v>Soja cuisine (Crème de soja)</v>
      </c>
      <c r="D42" s="16">
        <f>Tableau33[[#This Row],[Colonne3]]</f>
        <v>20</v>
      </c>
      <c r="E42" s="16" t="str">
        <f>Tableau33[[#This Row],[Colonne4]]</f>
        <v>cl</v>
      </c>
      <c r="F42" s="16">
        <f>Tableau33[[#This Row],[Colonne5]]</f>
        <v>14</v>
      </c>
      <c r="G42" s="37"/>
      <c r="H42" s="17">
        <f>Tableau33[[#This Row],[Colonne7]]</f>
        <v>0.66</v>
      </c>
      <c r="I42" s="16">
        <f>Tableau33[[#This Row],[Colonne8]]</f>
        <v>5.5</v>
      </c>
      <c r="J42" s="17">
        <f>Tableau33[[#This Row],[Colonne9]]</f>
        <v>0.7</v>
      </c>
      <c r="K42" s="18">
        <f t="shared" si="2"/>
        <v>0</v>
      </c>
    </row>
    <row r="43" spans="1:11" x14ac:dyDescent="0.2">
      <c r="A43" s="3"/>
      <c r="B43" s="6">
        <f>Tableau33[[#This Row],[Colonne1]]</f>
        <v>28366</v>
      </c>
      <c r="C43" s="57" t="str">
        <f>Tableau33[[#This Row],[Colonne2]]</f>
        <v>Spelt epeautre cuisine (Crème d'épeautre)</v>
      </c>
      <c r="D43" s="16">
        <f>Tableau33[[#This Row],[Colonne3]]</f>
        <v>20</v>
      </c>
      <c r="E43" s="16" t="str">
        <f>Tableau33[[#This Row],[Colonne4]]</f>
        <v>cl</v>
      </c>
      <c r="F43" s="16">
        <f>Tableau33[[#This Row],[Colonne5]]</f>
        <v>15</v>
      </c>
      <c r="G43" s="37"/>
      <c r="H43" s="17">
        <f>Tableau33[[#This Row],[Colonne7]]</f>
        <v>0.72</v>
      </c>
      <c r="I43" s="16">
        <f>Tableau33[[#This Row],[Colonne8]]</f>
        <v>5.5</v>
      </c>
      <c r="J43" s="17">
        <f>Tableau33[[#This Row],[Colonne9]]</f>
        <v>0.76</v>
      </c>
      <c r="K43" s="18">
        <f t="shared" si="2"/>
        <v>0</v>
      </c>
    </row>
    <row r="44" spans="1:11" x14ac:dyDescent="0.2">
      <c r="A44" s="3"/>
      <c r="B44" s="6">
        <f>Tableau33[[#This Row],[Colonne1]]</f>
        <v>28220</v>
      </c>
      <c r="C44" s="57" t="str">
        <f>Tableau33[[#This Row],[Colonne2]]</f>
        <v>Amandina cuisine (Crème d'amande)</v>
      </c>
      <c r="D44" s="16" t="str">
        <f>Tableau33[[#This Row],[Colonne3]]</f>
        <v>3 x 20</v>
      </c>
      <c r="E44" s="16" t="str">
        <f>Tableau33[[#This Row],[Colonne4]]</f>
        <v>cl</v>
      </c>
      <c r="F44" s="16">
        <f>Tableau33[[#This Row],[Colonne5]]</f>
        <v>8</v>
      </c>
      <c r="G44" s="37"/>
      <c r="H44" s="17">
        <f>Tableau33[[#This Row],[Colonne7]]</f>
        <v>4.1500000000000004</v>
      </c>
      <c r="I44" s="16">
        <f>Tableau33[[#This Row],[Colonne8]]</f>
        <v>5.5</v>
      </c>
      <c r="J44" s="17">
        <f>Tableau33[[#This Row],[Colonne9]]</f>
        <v>4.38</v>
      </c>
      <c r="K44" s="18">
        <f t="shared" si="2"/>
        <v>0</v>
      </c>
    </row>
    <row r="45" spans="1:11" x14ac:dyDescent="0.2">
      <c r="A45" s="3"/>
      <c r="B45" s="7">
        <f>Tableau33[[#This Row],[Colonne1]]</f>
        <v>30802</v>
      </c>
      <c r="C45" s="58" t="str">
        <f>Tableau33[[#This Row],[Colonne2]]</f>
        <v>Coco cuisine (Crème d'amande)</v>
      </c>
      <c r="D45" s="20">
        <f>Tableau33[[#This Row],[Colonne3]]</f>
        <v>25</v>
      </c>
      <c r="E45" s="20" t="str">
        <f>Tableau33[[#This Row],[Colonne4]]</f>
        <v>cl</v>
      </c>
      <c r="F45" s="20">
        <f>Tableau33[[#This Row],[Colonne5]]</f>
        <v>24</v>
      </c>
      <c r="G45" s="38"/>
      <c r="H45" s="21">
        <f>Tableau33[[#This Row],[Colonne7]]</f>
        <v>1.32</v>
      </c>
      <c r="I45" s="20">
        <f>Tableau33[[#This Row],[Colonne8]]</f>
        <v>5.5</v>
      </c>
      <c r="J45" s="21">
        <f>Tableau33[[#This Row],[Colonne9]]</f>
        <v>1.39</v>
      </c>
      <c r="K45" s="22">
        <f t="shared" si="2"/>
        <v>0</v>
      </c>
    </row>
    <row r="46" spans="1:11" x14ac:dyDescent="0.2">
      <c r="A46" s="4"/>
      <c r="B46" s="4"/>
      <c r="C46" s="56"/>
      <c r="D46" s="25">
        <f>Tableau33[[#This Row],[Colonne3]]</f>
        <v>0</v>
      </c>
      <c r="G46" s="39"/>
      <c r="H46" s="26"/>
      <c r="J46" s="27" t="s">
        <v>13</v>
      </c>
      <c r="K46" s="26">
        <f>SUM(K32:K45)</f>
        <v>0</v>
      </c>
    </row>
    <row r="47" spans="1:11" x14ac:dyDescent="0.2">
      <c r="A47" s="3"/>
      <c r="B47" s="23" t="s">
        <v>42</v>
      </c>
      <c r="C47" s="53"/>
      <c r="D47" s="28">
        <f>Tableau33[[#This Row],[Colonne3]]</f>
        <v>0</v>
      </c>
      <c r="E47" s="28"/>
      <c r="F47" s="28"/>
      <c r="G47" s="40"/>
      <c r="H47" s="27"/>
      <c r="I47" s="28"/>
      <c r="J47" s="27"/>
      <c r="K47" s="27"/>
    </row>
    <row r="48" spans="1:11" x14ac:dyDescent="0.2">
      <c r="A48" s="3"/>
      <c r="B48" s="5">
        <f>Tableau33[[#This Row],[Colonne1]]</f>
        <v>23721</v>
      </c>
      <c r="C48" s="54" t="str">
        <f>Tableau33[[#This Row],[Colonne2]]</f>
        <v>Tablettes chocolat au lait</v>
      </c>
      <c r="D48" s="13">
        <f>Tableau33[[#This Row],[Colonne3]]</f>
        <v>100</v>
      </c>
      <c r="E48" s="13" t="str">
        <f>Tableau33[[#This Row],[Colonne4]]</f>
        <v>gr</v>
      </c>
      <c r="F48" s="13">
        <f>Tableau33[[#This Row],[Colonne5]]</f>
        <v>10</v>
      </c>
      <c r="G48" s="36"/>
      <c r="H48" s="14">
        <f>Tableau33[[#This Row],[Colonne7]]</f>
        <v>1.28</v>
      </c>
      <c r="I48" s="13">
        <f>Tableau33[[#This Row],[Colonne8]]</f>
        <v>20</v>
      </c>
      <c r="J48" s="14">
        <f>Tableau33[[#This Row],[Colonne9]]</f>
        <v>1.54</v>
      </c>
      <c r="K48" s="15">
        <f t="shared" ref="K48:K53" si="3">G48*J48</f>
        <v>0</v>
      </c>
    </row>
    <row r="49" spans="1:11" x14ac:dyDescent="0.2">
      <c r="A49" s="3"/>
      <c r="B49" s="6">
        <f>Tableau33[[#This Row],[Colonne1]]</f>
        <v>29574</v>
      </c>
      <c r="C49" s="57" t="str">
        <f>Tableau33[[#This Row],[Colonne2]]</f>
        <v>Tablettes chocolat au lait noisettes entières</v>
      </c>
      <c r="D49" s="16">
        <f>Tableau33[[#This Row],[Colonne3]]</f>
        <v>100</v>
      </c>
      <c r="E49" s="16" t="str">
        <f>Tableau33[[#This Row],[Colonne4]]</f>
        <v>gr</v>
      </c>
      <c r="F49" s="16">
        <f>Tableau33[[#This Row],[Colonne5]]</f>
        <v>10</v>
      </c>
      <c r="G49" s="37"/>
      <c r="H49" s="17">
        <f>Tableau33[[#This Row],[Colonne7]]</f>
        <v>1.61</v>
      </c>
      <c r="I49" s="16">
        <f>Tableau33[[#This Row],[Colonne8]]</f>
        <v>20</v>
      </c>
      <c r="J49" s="17">
        <f>Tableau33[[#This Row],[Colonne9]]</f>
        <v>1.93</v>
      </c>
      <c r="K49" s="18">
        <f t="shared" si="3"/>
        <v>0</v>
      </c>
    </row>
    <row r="50" spans="1:11" x14ac:dyDescent="0.2">
      <c r="A50" s="3"/>
      <c r="B50" s="6">
        <f>Tableau33[[#This Row],[Colonne1]]</f>
        <v>23732</v>
      </c>
      <c r="C50" s="57" t="str">
        <f>Tableau33[[#This Row],[Colonne2]]</f>
        <v>Tablettes chocolat noir extra 71%</v>
      </c>
      <c r="D50" s="16">
        <f>Tableau33[[#This Row],[Colonne3]]</f>
        <v>100</v>
      </c>
      <c r="E50" s="16" t="str">
        <f>Tableau33[[#This Row],[Colonne4]]</f>
        <v>gr</v>
      </c>
      <c r="F50" s="16">
        <f>Tableau33[[#This Row],[Colonne5]]</f>
        <v>10</v>
      </c>
      <c r="G50" s="37"/>
      <c r="H50" s="17">
        <f>Tableau33[[#This Row],[Colonne7]]</f>
        <v>1.28</v>
      </c>
      <c r="I50" s="16">
        <f>Tableau33[[#This Row],[Colonne8]]</f>
        <v>5.5</v>
      </c>
      <c r="J50" s="17">
        <f>Tableau33[[#This Row],[Colonne9]]</f>
        <v>1.35</v>
      </c>
      <c r="K50" s="18">
        <f t="shared" si="3"/>
        <v>0</v>
      </c>
    </row>
    <row r="51" spans="1:11" x14ac:dyDescent="0.2">
      <c r="A51" s="3"/>
      <c r="B51" s="6">
        <f>Tableau33[[#This Row],[Colonne1]]</f>
        <v>29913</v>
      </c>
      <c r="C51" s="57" t="str">
        <f>Tableau33[[#This Row],[Colonne2]]</f>
        <v>Tablette chocolat noir 85%</v>
      </c>
      <c r="D51" s="16">
        <f>Tableau33[[#This Row],[Colonne3]]</f>
        <v>100</v>
      </c>
      <c r="E51" s="16" t="str">
        <f>Tableau33[[#This Row],[Colonne4]]</f>
        <v>gr</v>
      </c>
      <c r="F51" s="16">
        <f>Tableau33[[#This Row],[Colonne5]]</f>
        <v>10</v>
      </c>
      <c r="G51" s="37"/>
      <c r="H51" s="17">
        <f>Tableau33[[#This Row],[Colonne7]]</f>
        <v>1.54</v>
      </c>
      <c r="I51" s="16">
        <f>Tableau33[[#This Row],[Colonne8]]</f>
        <v>5.5</v>
      </c>
      <c r="J51" s="17">
        <f>Tableau33[[#This Row],[Colonne9]]</f>
        <v>1.62</v>
      </c>
      <c r="K51" s="18">
        <f t="shared" si="3"/>
        <v>0</v>
      </c>
    </row>
    <row r="52" spans="1:11" x14ac:dyDescent="0.2">
      <c r="A52" s="3"/>
      <c r="B52" s="6">
        <f>Tableau33[[#This Row],[Colonne1]]</f>
        <v>28439</v>
      </c>
      <c r="C52" s="57" t="str">
        <f>Tableau33[[#This Row],[Colonne2]]</f>
        <v>Tablette chocolat noir noisettes entière</v>
      </c>
      <c r="D52" s="16">
        <f>Tableau33[[#This Row],[Colonne3]]</f>
        <v>100</v>
      </c>
      <c r="E52" s="16" t="str">
        <f>Tableau33[[#This Row],[Colonne4]]</f>
        <v>gr</v>
      </c>
      <c r="F52" s="16">
        <f>Tableau33[[#This Row],[Colonne5]]</f>
        <v>10</v>
      </c>
      <c r="G52" s="37"/>
      <c r="H52" s="17">
        <f>Tableau33[[#This Row],[Colonne7]]</f>
        <v>1.61</v>
      </c>
      <c r="I52" s="16">
        <f>Tableau33[[#This Row],[Colonne8]]</f>
        <v>20</v>
      </c>
      <c r="J52" s="17">
        <f>Tableau33[[#This Row],[Colonne9]]</f>
        <v>1.93</v>
      </c>
      <c r="K52" s="18">
        <f t="shared" si="3"/>
        <v>0</v>
      </c>
    </row>
    <row r="53" spans="1:11" x14ac:dyDescent="0.2">
      <c r="A53" s="3"/>
      <c r="B53" s="7">
        <f>Tableau33[[#This Row],[Colonne1]]</f>
        <v>32670</v>
      </c>
      <c r="C53" s="58" t="str">
        <f>Tableau33[[#This Row],[Colonne2]]</f>
        <v>Palets de chocolat noir dessert 55%</v>
      </c>
      <c r="D53" s="20">
        <f>Tableau33[[#This Row],[Colonne3]]</f>
        <v>1</v>
      </c>
      <c r="E53" s="20" t="str">
        <f>Tableau33[[#This Row],[Colonne4]]</f>
        <v>kg</v>
      </c>
      <c r="F53" s="20">
        <f>Tableau33[[#This Row],[Colonne5]]</f>
        <v>6</v>
      </c>
      <c r="G53" s="38"/>
      <c r="H53" s="21">
        <f>Tableau33[[#This Row],[Colonne7]]</f>
        <v>10.65</v>
      </c>
      <c r="I53" s="20">
        <f>Tableau33[[#This Row],[Colonne8]]</f>
        <v>5.5</v>
      </c>
      <c r="J53" s="21">
        <f>Tableau33[[#This Row],[Colonne9]]</f>
        <v>11.24</v>
      </c>
      <c r="K53" s="22">
        <f t="shared" si="3"/>
        <v>0</v>
      </c>
    </row>
    <row r="54" spans="1:11" x14ac:dyDescent="0.2">
      <c r="A54" s="3"/>
      <c r="B54" s="4"/>
      <c r="C54" s="56"/>
      <c r="D54" s="25">
        <f>Tableau33[[#This Row],[Colonne3]]</f>
        <v>0</v>
      </c>
      <c r="G54" s="39"/>
      <c r="H54" s="26"/>
      <c r="J54" s="27" t="s">
        <v>13</v>
      </c>
      <c r="K54" s="26">
        <f>SUM(K48:K53)</f>
        <v>0</v>
      </c>
    </row>
    <row r="55" spans="1:11" x14ac:dyDescent="0.2">
      <c r="A55" s="3"/>
      <c r="B55" s="23" t="s">
        <v>49</v>
      </c>
      <c r="C55" s="56"/>
      <c r="D55" s="25">
        <f>Tableau33[[#This Row],[Colonne3]]</f>
        <v>0</v>
      </c>
      <c r="G55" s="39"/>
      <c r="H55" s="26"/>
      <c r="J55" s="26"/>
      <c r="K55" s="26"/>
    </row>
    <row r="56" spans="1:11" x14ac:dyDescent="0.2">
      <c r="A56" s="3"/>
      <c r="B56" s="5">
        <f>Tableau33[[#This Row],[Colonne1]]</f>
        <v>26776</v>
      </c>
      <c r="C56" s="54" t="str">
        <f>Tableau33[[#This Row],[Colonne2]]</f>
        <v>Biscottes bises à l'huile d'olive</v>
      </c>
      <c r="D56" s="13">
        <f>Tableau33[[#This Row],[Colonne3]]</f>
        <v>270</v>
      </c>
      <c r="E56" s="13" t="str">
        <f>Tableau33[[#This Row],[Colonne4]]</f>
        <v>gr</v>
      </c>
      <c r="F56" s="13">
        <f>Tableau33[[#This Row],[Colonne5]]</f>
        <v>12</v>
      </c>
      <c r="G56" s="36"/>
      <c r="H56" s="14">
        <f>Tableau33[[#This Row],[Colonne7]]</f>
        <v>2.2200000000000002</v>
      </c>
      <c r="I56" s="13">
        <f>Tableau33[[#This Row],[Colonne8]]</f>
        <v>5.5</v>
      </c>
      <c r="J56" s="14">
        <f>Tableau33[[#This Row],[Colonne9]]</f>
        <v>2.34</v>
      </c>
      <c r="K56" s="15">
        <f t="shared" ref="K56:K65" si="4">G56*J56</f>
        <v>0</v>
      </c>
    </row>
    <row r="57" spans="1:11" x14ac:dyDescent="0.2">
      <c r="A57" s="3"/>
      <c r="B57" s="6">
        <f>Tableau33[[#This Row],[Colonne1]]</f>
        <v>34711</v>
      </c>
      <c r="C57" s="57" t="str">
        <f>Tableau33[[#This Row],[Colonne2]]</f>
        <v>Biscottes "Essentielle" Nature</v>
      </c>
      <c r="D57" s="16">
        <f>Tableau33[[#This Row],[Colonne3]]</f>
        <v>280</v>
      </c>
      <c r="E57" s="16" t="str">
        <f>Tableau33[[#This Row],[Colonne4]]</f>
        <v>gr</v>
      </c>
      <c r="F57" s="16">
        <f>Tableau33[[#This Row],[Colonne5]]</f>
        <v>8</v>
      </c>
      <c r="G57" s="37"/>
      <c r="H57" s="17">
        <f>Tableau33[[#This Row],[Colonne7]]</f>
        <v>2.61</v>
      </c>
      <c r="I57" s="16">
        <f>Tableau33[[#This Row],[Colonne8]]</f>
        <v>5.5</v>
      </c>
      <c r="J57" s="17">
        <f>Tableau33[[#This Row],[Colonne9]]</f>
        <v>2.75</v>
      </c>
      <c r="K57" s="18">
        <f t="shared" si="4"/>
        <v>0</v>
      </c>
    </row>
    <row r="58" spans="1:11" x14ac:dyDescent="0.2">
      <c r="A58" s="3"/>
      <c r="B58" s="6">
        <f>Tableau33[[#This Row],[Colonne1]]</f>
        <v>30817</v>
      </c>
      <c r="C58" s="57" t="str">
        <f>Tableau33[[#This Row],[Colonne2]]</f>
        <v>chocolade sans huile de palme</v>
      </c>
      <c r="D58" s="16">
        <f>Tableau33[[#This Row],[Colonne3]]</f>
        <v>750</v>
      </c>
      <c r="E58" s="16" t="str">
        <f>Tableau33[[#This Row],[Colonne4]]</f>
        <v>gr</v>
      </c>
      <c r="F58" s="16">
        <f>Tableau33[[#This Row],[Colonne5]]</f>
        <v>6</v>
      </c>
      <c r="G58" s="37"/>
      <c r="H58" s="17">
        <f>Tableau33[[#This Row],[Colonne7]]</f>
        <v>11.16</v>
      </c>
      <c r="I58" s="16">
        <f>Tableau33[[#This Row],[Colonne8]]</f>
        <v>5.5</v>
      </c>
      <c r="J58" s="17">
        <f>Tableau33[[#This Row],[Colonne9]]</f>
        <v>11.77</v>
      </c>
      <c r="K58" s="18">
        <f t="shared" si="4"/>
        <v>0</v>
      </c>
    </row>
    <row r="59" spans="1:11" x14ac:dyDescent="0.2">
      <c r="A59" s="3"/>
      <c r="B59" s="6">
        <f>Tableau33[[#This Row],[Colonne1]]</f>
        <v>20209</v>
      </c>
      <c r="C59" s="57" t="str">
        <f>Tableau33[[#This Row],[Colonne2]]</f>
        <v>purée d'amande complète</v>
      </c>
      <c r="D59" s="16">
        <f>Tableau33[[#This Row],[Colonne3]]</f>
        <v>700</v>
      </c>
      <c r="E59" s="16" t="str">
        <f>Tableau33[[#This Row],[Colonne4]]</f>
        <v>gr</v>
      </c>
      <c r="F59" s="16">
        <f>Tableau33[[#This Row],[Colonne5]]</f>
        <v>6</v>
      </c>
      <c r="G59" s="37"/>
      <c r="H59" s="17">
        <f>Tableau33[[#This Row],[Colonne7]]</f>
        <v>19.350000000000001</v>
      </c>
      <c r="I59" s="16">
        <f>Tableau33[[#This Row],[Colonne8]]</f>
        <v>5.5</v>
      </c>
      <c r="J59" s="17">
        <f>Tableau33[[#This Row],[Colonne9]]</f>
        <v>20.41</v>
      </c>
      <c r="K59" s="18">
        <f t="shared" si="4"/>
        <v>0</v>
      </c>
    </row>
    <row r="60" spans="1:11" x14ac:dyDescent="0.2">
      <c r="A60" s="3"/>
      <c r="B60" s="6">
        <f>Tableau33[[#This Row],[Colonne1]]</f>
        <v>20343</v>
      </c>
      <c r="C60" s="57" t="str">
        <f>Tableau33[[#This Row],[Colonne2]]</f>
        <v>purée de sésame blanc- tahin</v>
      </c>
      <c r="D60" s="16">
        <f>Tableau33[[#This Row],[Colonne3]]</f>
        <v>700</v>
      </c>
      <c r="E60" s="16" t="str">
        <f>Tableau33[[#This Row],[Colonne4]]</f>
        <v>gr</v>
      </c>
      <c r="F60" s="16">
        <f>Tableau33[[#This Row],[Colonne5]]</f>
        <v>6</v>
      </c>
      <c r="G60" s="37"/>
      <c r="H60" s="17">
        <f>Tableau33[[#This Row],[Colonne7]]</f>
        <v>7.2</v>
      </c>
      <c r="I60" s="16">
        <f>Tableau33[[#This Row],[Colonne8]]</f>
        <v>5.5</v>
      </c>
      <c r="J60" s="17">
        <f>Tableau33[[#This Row],[Colonne9]]</f>
        <v>7.6</v>
      </c>
      <c r="K60" s="18">
        <f t="shared" si="4"/>
        <v>0</v>
      </c>
    </row>
    <row r="61" spans="1:11" x14ac:dyDescent="0.2">
      <c r="A61" s="3"/>
      <c r="B61" s="6">
        <f>Tableau33[[#This Row],[Colonne1]]</f>
        <v>32787</v>
      </c>
      <c r="C61" s="57" t="str">
        <f>Tableau33[[#This Row],[Colonne2]]</f>
        <v>Pâte à tartiner noisettes cacao sans huile palme</v>
      </c>
      <c r="D61" s="16">
        <f>Tableau33[[#This Row],[Colonne3]]</f>
        <v>750</v>
      </c>
      <c r="E61" s="16" t="str">
        <f>Tableau33[[#This Row],[Colonne4]]</f>
        <v>gr</v>
      </c>
      <c r="F61" s="16">
        <f>Tableau33[[#This Row],[Colonne5]]</f>
        <v>6</v>
      </c>
      <c r="G61" s="37"/>
      <c r="H61" s="17">
        <f>Tableau33[[#This Row],[Colonne7]]</f>
        <v>6.6</v>
      </c>
      <c r="I61" s="16">
        <f>Tableau33[[#This Row],[Colonne8]]</f>
        <v>5.5</v>
      </c>
      <c r="J61" s="17">
        <f>Tableau33[[#This Row],[Colonne9]]</f>
        <v>6.96</v>
      </c>
      <c r="K61" s="18">
        <f t="shared" si="4"/>
        <v>0</v>
      </c>
    </row>
    <row r="62" spans="1:11" x14ac:dyDescent="0.2">
      <c r="A62" s="3"/>
      <c r="B62" s="6">
        <f>Tableau33[[#This Row],[Colonne1]]</f>
        <v>28858</v>
      </c>
      <c r="C62" s="57" t="str">
        <f>Tableau33[[#This Row],[Colonne2]]</f>
        <v>Pur cacao non sucré</v>
      </c>
      <c r="D62" s="16">
        <f>Tableau33[[#This Row],[Colonne3]]</f>
        <v>200</v>
      </c>
      <c r="E62" s="16" t="str">
        <f>Tableau33[[#This Row],[Colonne4]]</f>
        <v>gr</v>
      </c>
      <c r="F62" s="16">
        <f>Tableau33[[#This Row],[Colonne5]]</f>
        <v>6</v>
      </c>
      <c r="G62" s="37"/>
      <c r="H62" s="17">
        <f>Tableau33[[#This Row],[Colonne7]]</f>
        <v>3.66</v>
      </c>
      <c r="I62" s="16">
        <f>Tableau33[[#This Row],[Colonne8]]</f>
        <v>5.5</v>
      </c>
      <c r="J62" s="17">
        <f>Tableau33[[#This Row],[Colonne9]]</f>
        <v>3.86</v>
      </c>
      <c r="K62" s="18">
        <f t="shared" si="4"/>
        <v>0</v>
      </c>
    </row>
    <row r="63" spans="1:11" x14ac:dyDescent="0.2">
      <c r="A63" s="3"/>
      <c r="B63" s="6">
        <f>Tableau33[[#This Row],[Colonne1]]</f>
        <v>28857</v>
      </c>
      <c r="C63" s="57" t="str">
        <f>Tableau33[[#This Row],[Colonne2]]</f>
        <v>Chocolat poudre instantané</v>
      </c>
      <c r="D63" s="16">
        <f>Tableau33[[#This Row],[Colonne3]]</f>
        <v>400</v>
      </c>
      <c r="E63" s="16" t="str">
        <f>Tableau33[[#This Row],[Colonne4]]</f>
        <v>gr</v>
      </c>
      <c r="F63" s="16">
        <f>Tableau33[[#This Row],[Colonne5]]</f>
        <v>6</v>
      </c>
      <c r="G63" s="37"/>
      <c r="H63" s="17">
        <f>Tableau33[[#This Row],[Colonne7]]</f>
        <v>3.84</v>
      </c>
      <c r="I63" s="16">
        <f>Tableau33[[#This Row],[Colonne8]]</f>
        <v>5.5</v>
      </c>
      <c r="J63" s="17">
        <f>Tableau33[[#This Row],[Colonne9]]</f>
        <v>4.05</v>
      </c>
      <c r="K63" s="18">
        <f t="shared" si="4"/>
        <v>0</v>
      </c>
    </row>
    <row r="64" spans="1:11" x14ac:dyDescent="0.2">
      <c r="A64" s="3"/>
      <c r="B64" s="6">
        <f>Tableau33[[#This Row],[Colonne1]]</f>
        <v>32743</v>
      </c>
      <c r="C64" s="57" t="str">
        <f>Tableau33[[#This Row],[Colonne2]]</f>
        <v>Muesli de l'étudiant</v>
      </c>
      <c r="D64" s="16">
        <f>Tableau33[[#This Row],[Colonne3]]</f>
        <v>5</v>
      </c>
      <c r="E64" s="16" t="str">
        <f>Tableau33[[#This Row],[Colonne4]]</f>
        <v>kg</v>
      </c>
      <c r="F64" s="16">
        <f>Tableau33[[#This Row],[Colonne5]]</f>
        <v>1</v>
      </c>
      <c r="G64" s="37"/>
      <c r="H64" s="17">
        <f>Tableau33[[#This Row],[Colonne7]]</f>
        <v>22.4</v>
      </c>
      <c r="I64" s="16">
        <f>Tableau33[[#This Row],[Colonne8]]</f>
        <v>5.5</v>
      </c>
      <c r="J64" s="17">
        <f>Tableau33[[#This Row],[Colonne9]]</f>
        <v>23.63</v>
      </c>
      <c r="K64" s="18">
        <f t="shared" si="4"/>
        <v>0</v>
      </c>
    </row>
    <row r="65" spans="1:11" x14ac:dyDescent="0.2">
      <c r="A65" s="3"/>
      <c r="B65" s="7">
        <f>Tableau33[[#This Row],[Colonne1]]</f>
        <v>32745</v>
      </c>
      <c r="C65" s="58" t="str">
        <f>Tableau33[[#This Row],[Colonne2]]</f>
        <v>Petits flocons d'avoine - France</v>
      </c>
      <c r="D65" s="20">
        <f>Tableau33[[#This Row],[Colonne3]]</f>
        <v>5</v>
      </c>
      <c r="E65" s="20" t="str">
        <f>Tableau33[[#This Row],[Colonne4]]</f>
        <v>kg</v>
      </c>
      <c r="F65" s="20">
        <f>Tableau33[[#This Row],[Colonne5]]</f>
        <v>1</v>
      </c>
      <c r="G65" s="38"/>
      <c r="H65" s="21">
        <f>Tableau33[[#This Row],[Colonne7]]</f>
        <v>9.6</v>
      </c>
      <c r="I65" s="20">
        <f>Tableau33[[#This Row],[Colonne8]]</f>
        <v>5.5</v>
      </c>
      <c r="J65" s="21">
        <f>Tableau33[[#This Row],[Colonne9]]</f>
        <v>10.130000000000001</v>
      </c>
      <c r="K65" s="22">
        <f t="shared" si="4"/>
        <v>0</v>
      </c>
    </row>
    <row r="66" spans="1:11" x14ac:dyDescent="0.2">
      <c r="A66" s="3"/>
      <c r="B66" s="29"/>
      <c r="C66" s="56"/>
      <c r="D66" s="25">
        <f>Tableau33[[#This Row],[Colonne3]]</f>
        <v>0</v>
      </c>
      <c r="G66" s="39"/>
      <c r="H66" s="26"/>
      <c r="J66" s="27" t="s">
        <v>13</v>
      </c>
      <c r="K66" s="26">
        <f>SUM(K56:K65)</f>
        <v>0</v>
      </c>
    </row>
    <row r="67" spans="1:11" x14ac:dyDescent="0.2">
      <c r="A67" s="3"/>
      <c r="B67" s="23" t="s">
        <v>60</v>
      </c>
      <c r="C67" s="56"/>
      <c r="D67" s="25">
        <f>Tableau33[[#This Row],[Colonne3]]</f>
        <v>0</v>
      </c>
      <c r="G67" s="39"/>
      <c r="H67" s="26"/>
      <c r="J67" s="26"/>
      <c r="K67" s="26"/>
    </row>
    <row r="68" spans="1:11" x14ac:dyDescent="0.2">
      <c r="A68" s="3"/>
      <c r="B68" s="5">
        <f>Tableau33[[#This Row],[Colonne1]]</f>
        <v>31806</v>
      </c>
      <c r="C68" s="54" t="str">
        <f>Tableau33[[#This Row],[Colonne2]]</f>
        <v>Thé noir earl grey bergamote</v>
      </c>
      <c r="D68" s="13">
        <f>Tableau33[[#This Row],[Colonne3]]</f>
        <v>100</v>
      </c>
      <c r="E68" s="13" t="str">
        <f>Tableau33[[#This Row],[Colonne4]]</f>
        <v>gr</v>
      </c>
      <c r="F68" s="13">
        <f>Tableau33[[#This Row],[Colonne5]]</f>
        <v>5</v>
      </c>
      <c r="G68" s="36"/>
      <c r="H68" s="14">
        <f>Tableau33[[#This Row],[Colonne7]]</f>
        <v>4.53</v>
      </c>
      <c r="I68" s="13">
        <f>Tableau33[[#This Row],[Colonne8]]</f>
        <v>5.5</v>
      </c>
      <c r="J68" s="14">
        <f>Tableau33[[#This Row],[Colonne9]]</f>
        <v>4.78</v>
      </c>
      <c r="K68" s="15">
        <f t="shared" ref="K68:K76" si="5">G68*J68</f>
        <v>0</v>
      </c>
    </row>
    <row r="69" spans="1:11" x14ac:dyDescent="0.2">
      <c r="A69" s="3"/>
      <c r="B69" s="6">
        <f>Tableau33[[#This Row],[Colonne1]]</f>
        <v>31759</v>
      </c>
      <c r="C69" s="57" t="str">
        <f>Tableau33[[#This Row],[Colonne2]]</f>
        <v>Thé vert jasmin flowers</v>
      </c>
      <c r="D69" s="16">
        <f>Tableau33[[#This Row],[Colonne3]]</f>
        <v>100</v>
      </c>
      <c r="E69" s="16" t="str">
        <f>Tableau33[[#This Row],[Colonne4]]</f>
        <v>gr</v>
      </c>
      <c r="F69" s="16">
        <f>Tableau33[[#This Row],[Colonne5]]</f>
        <v>5</v>
      </c>
      <c r="G69" s="37"/>
      <c r="H69" s="17">
        <f>Tableau33[[#This Row],[Colonne7]]</f>
        <v>5.38</v>
      </c>
      <c r="I69" s="16">
        <f>Tableau33[[#This Row],[Colonne8]]</f>
        <v>5.5</v>
      </c>
      <c r="J69" s="17">
        <f>Tableau33[[#This Row],[Colonne9]]</f>
        <v>5.68</v>
      </c>
      <c r="K69" s="18">
        <f t="shared" si="5"/>
        <v>0</v>
      </c>
    </row>
    <row r="70" spans="1:11" x14ac:dyDescent="0.2">
      <c r="A70" s="3"/>
      <c r="B70" s="6">
        <f>Tableau33[[#This Row],[Colonne1]]</f>
        <v>31347</v>
      </c>
      <c r="C70" s="57" t="str">
        <f>Tableau33[[#This Row],[Colonne2]]</f>
        <v>Thé vert lézard'thé (gingembre peche guarana</v>
      </c>
      <c r="D70" s="16">
        <f>Tableau33[[#This Row],[Colonne3]]</f>
        <v>100</v>
      </c>
      <c r="E70" s="16" t="str">
        <f>Tableau33[[#This Row],[Colonne4]]</f>
        <v>gr</v>
      </c>
      <c r="F70" s="16">
        <f>Tableau33[[#This Row],[Colonne5]]</f>
        <v>5</v>
      </c>
      <c r="G70" s="37"/>
      <c r="H70" s="17">
        <f>Tableau33[[#This Row],[Colonne7]]</f>
        <v>4.79</v>
      </c>
      <c r="I70" s="16">
        <f>Tableau33[[#This Row],[Colonne8]]</f>
        <v>5.5</v>
      </c>
      <c r="J70" s="17">
        <f>Tableau33[[#This Row],[Colonne9]]</f>
        <v>5.05</v>
      </c>
      <c r="K70" s="18">
        <f t="shared" si="5"/>
        <v>0</v>
      </c>
    </row>
    <row r="71" spans="1:11" x14ac:dyDescent="0.2">
      <c r="A71" s="3"/>
      <c r="B71" s="6">
        <f>Tableau33[[#This Row],[Colonne1]]</f>
        <v>31626</v>
      </c>
      <c r="C71" s="57" t="str">
        <f>Tableau33[[#This Row],[Colonne2]]</f>
        <v>Thé vert médina (menthe)</v>
      </c>
      <c r="D71" s="16">
        <f>Tableau33[[#This Row],[Colonne3]]</f>
        <v>100</v>
      </c>
      <c r="E71" s="16" t="str">
        <f>Tableau33[[#This Row],[Colonne4]]</f>
        <v>gr</v>
      </c>
      <c r="F71" s="16">
        <f>Tableau33[[#This Row],[Colonne5]]</f>
        <v>5</v>
      </c>
      <c r="G71" s="37"/>
      <c r="H71" s="17">
        <f>Tableau33[[#This Row],[Colonne7]]</f>
        <v>4.04</v>
      </c>
      <c r="I71" s="16">
        <f>Tableau33[[#This Row],[Colonne8]]</f>
        <v>5.5</v>
      </c>
      <c r="J71" s="17">
        <f>Tableau33[[#This Row],[Colonne9]]</f>
        <v>4.26</v>
      </c>
      <c r="K71" s="18">
        <f t="shared" si="5"/>
        <v>0</v>
      </c>
    </row>
    <row r="72" spans="1:11" x14ac:dyDescent="0.2">
      <c r="A72" s="3"/>
      <c r="B72" s="6">
        <f>Tableau33[[#This Row],[Colonne1]]</f>
        <v>31612</v>
      </c>
      <c r="C72" s="57" t="str">
        <f>Tableau33[[#This Row],[Colonne2]]</f>
        <v>Thé roibois murmure de la forêt (fruits rouges)</v>
      </c>
      <c r="D72" s="16">
        <f>Tableau33[[#This Row],[Colonne3]]</f>
        <v>100</v>
      </c>
      <c r="E72" s="16" t="str">
        <f>Tableau33[[#This Row],[Colonne4]]</f>
        <v>gr</v>
      </c>
      <c r="F72" s="16">
        <f>Tableau33[[#This Row],[Colonne5]]</f>
        <v>5</v>
      </c>
      <c r="G72" s="37"/>
      <c r="H72" s="17">
        <f>Tableau33[[#This Row],[Colonne7]]</f>
        <v>3.97</v>
      </c>
      <c r="I72" s="16">
        <f>Tableau33[[#This Row],[Colonne8]]</f>
        <v>5.5</v>
      </c>
      <c r="J72" s="17">
        <f>Tableau33[[#This Row],[Colonne9]]</f>
        <v>4.1900000000000004</v>
      </c>
      <c r="K72" s="18">
        <f t="shared" si="5"/>
        <v>0</v>
      </c>
    </row>
    <row r="73" spans="1:11" x14ac:dyDescent="0.2">
      <c r="A73" s="3"/>
      <c r="B73" s="6">
        <f>Tableau33[[#This Row],[Colonne1]]</f>
        <v>31355</v>
      </c>
      <c r="C73" s="57" t="str">
        <f>Tableau33[[#This Row],[Colonne2]]</f>
        <v>Thé roibois asimbonanga (mangue, pêche, citron)</v>
      </c>
      <c r="D73" s="16">
        <f>Tableau33[[#This Row],[Colonne3]]</f>
        <v>100</v>
      </c>
      <c r="E73" s="16" t="str">
        <f>Tableau33[[#This Row],[Colonne4]]</f>
        <v>gr</v>
      </c>
      <c r="F73" s="16">
        <f>Tableau33[[#This Row],[Colonne5]]</f>
        <v>5</v>
      </c>
      <c r="G73" s="37"/>
      <c r="H73" s="17">
        <f>Tableau33[[#This Row],[Colonne7]]</f>
        <v>4.1399999999999997</v>
      </c>
      <c r="I73" s="16">
        <f>Tableau33[[#This Row],[Colonne8]]</f>
        <v>5.5</v>
      </c>
      <c r="J73" s="17">
        <f>Tableau33[[#This Row],[Colonne9]]</f>
        <v>4.37</v>
      </c>
      <c r="K73" s="18">
        <f t="shared" si="5"/>
        <v>0</v>
      </c>
    </row>
    <row r="74" spans="1:11" x14ac:dyDescent="0.2">
      <c r="A74" s="3"/>
      <c r="B74" s="6">
        <f>Tableau33[[#This Row],[Colonne1]]</f>
        <v>31353</v>
      </c>
      <c r="C74" s="57" t="str">
        <f>Tableau33[[#This Row],[Colonne2]]</f>
        <v>Thé roibois nature</v>
      </c>
      <c r="D74" s="16">
        <f>Tableau33[[#This Row],[Colonne3]]</f>
        <v>100</v>
      </c>
      <c r="E74" s="16" t="str">
        <f>Tableau33[[#This Row],[Colonne4]]</f>
        <v>gr</v>
      </c>
      <c r="F74" s="16">
        <f>Tableau33[[#This Row],[Colonne5]]</f>
        <v>5</v>
      </c>
      <c r="G74" s="37"/>
      <c r="H74" s="17">
        <f>Tableau33[[#This Row],[Colonne7]]</f>
        <v>3.11</v>
      </c>
      <c r="I74" s="16">
        <f>Tableau33[[#This Row],[Colonne8]]</f>
        <v>5.5</v>
      </c>
      <c r="J74" s="17">
        <f>Tableau33[[#This Row],[Colonne9]]</f>
        <v>3.28</v>
      </c>
      <c r="K74" s="18">
        <f t="shared" si="5"/>
        <v>0</v>
      </c>
    </row>
    <row r="75" spans="1:11" x14ac:dyDescent="0.2">
      <c r="A75" s="3"/>
      <c r="B75" s="6">
        <f>Tableau33[[#This Row],[Colonne1]]</f>
        <v>31958</v>
      </c>
      <c r="C75" s="57" t="str">
        <f>Tableau33[[#This Row],[Colonne2]]</f>
        <v>Maté vert</v>
      </c>
      <c r="D75" s="16">
        <f>Tableau33[[#This Row],[Colonne3]]</f>
        <v>100</v>
      </c>
      <c r="E75" s="16" t="str">
        <f>Tableau33[[#This Row],[Colonne4]]</f>
        <v>gr</v>
      </c>
      <c r="F75" s="16">
        <f>Tableau33[[#This Row],[Colonne5]]</f>
        <v>5</v>
      </c>
      <c r="G75" s="37"/>
      <c r="H75" s="17">
        <f>Tableau33[[#This Row],[Colonne7]]</f>
        <v>3.64</v>
      </c>
      <c r="I75" s="16">
        <f>Tableau33[[#This Row],[Colonne8]]</f>
        <v>5.5</v>
      </c>
      <c r="J75" s="17">
        <f>Tableau33[[#This Row],[Colonne9]]</f>
        <v>3.84</v>
      </c>
      <c r="K75" s="18">
        <f t="shared" si="5"/>
        <v>0</v>
      </c>
    </row>
    <row r="76" spans="1:11" x14ac:dyDescent="0.2">
      <c r="A76" s="3"/>
      <c r="B76" s="7">
        <f>Tableau33[[#This Row],[Colonne1]]</f>
        <v>27745</v>
      </c>
      <c r="C76" s="58" t="str">
        <f>Tableau33[[#This Row],[Colonne2]]</f>
        <v>Tisane d'allaitement</v>
      </c>
      <c r="D76" s="20">
        <f>Tableau33[[#This Row],[Colonne3]]</f>
        <v>100</v>
      </c>
      <c r="E76" s="20" t="str">
        <f>Tableau33[[#This Row],[Colonne4]]</f>
        <v>gr</v>
      </c>
      <c r="F76" s="20">
        <f>Tableau33[[#This Row],[Colonne5]]</f>
        <v>6</v>
      </c>
      <c r="G76" s="38"/>
      <c r="H76" s="21">
        <f>Tableau33[[#This Row],[Colonne7]]</f>
        <v>2.35</v>
      </c>
      <c r="I76" s="20">
        <f>Tableau33[[#This Row],[Colonne8]]</f>
        <v>5.5</v>
      </c>
      <c r="J76" s="21">
        <f>Tableau33[[#This Row],[Colonne9]]</f>
        <v>2.48</v>
      </c>
      <c r="K76" s="22">
        <f t="shared" si="5"/>
        <v>0</v>
      </c>
    </row>
    <row r="77" spans="1:11" x14ac:dyDescent="0.2">
      <c r="A77" s="3"/>
      <c r="B77" s="23"/>
      <c r="C77" s="55"/>
      <c r="D77" s="24">
        <f>Tableau33[[#This Row],[Colonne3]]</f>
        <v>0</v>
      </c>
      <c r="E77" s="24"/>
      <c r="F77" s="24"/>
      <c r="G77" s="39"/>
      <c r="H77" s="26"/>
      <c r="I77" s="24"/>
      <c r="J77" s="27" t="s">
        <v>13</v>
      </c>
      <c r="K77" s="26">
        <f>SUM(K68:K76)</f>
        <v>0</v>
      </c>
    </row>
    <row r="78" spans="1:11" x14ac:dyDescent="0.2">
      <c r="A78" s="3"/>
      <c r="B78" s="23" t="s">
        <v>70</v>
      </c>
      <c r="C78" s="56"/>
      <c r="D78" s="25">
        <f>Tableau33[[#This Row],[Colonne3]]</f>
        <v>0</v>
      </c>
      <c r="G78" s="39"/>
      <c r="H78" s="26"/>
      <c r="J78" s="26"/>
      <c r="K78" s="26"/>
    </row>
    <row r="79" spans="1:11" x14ac:dyDescent="0.2">
      <c r="A79" s="3"/>
      <c r="B79" s="5">
        <f>Tableau33[[#This Row],[Colonne1]]</f>
        <v>23597</v>
      </c>
      <c r="C79" s="54" t="str">
        <f>Tableau33[[#This Row],[Colonne2]]</f>
        <v>Compote pomme vanille</v>
      </c>
      <c r="D79" s="13">
        <f>Tableau33[[#This Row],[Colonne3]]</f>
        <v>700</v>
      </c>
      <c r="E79" s="13" t="str">
        <f>Tableau33[[#This Row],[Colonne4]]</f>
        <v>gr</v>
      </c>
      <c r="F79" s="13">
        <f>Tableau33[[#This Row],[Colonne5]]</f>
        <v>6</v>
      </c>
      <c r="G79" s="36"/>
      <c r="H79" s="14">
        <f>Tableau33[[#This Row],[Colonne7]]</f>
        <v>2.79</v>
      </c>
      <c r="I79" s="13">
        <f>Tableau33[[#This Row],[Colonne8]]</f>
        <v>5.5</v>
      </c>
      <c r="J79" s="14">
        <f>Tableau33[[#This Row],[Colonne9]]</f>
        <v>2.94</v>
      </c>
      <c r="K79" s="15">
        <f t="shared" ref="K79:K96" si="6">G79*J79</f>
        <v>0</v>
      </c>
    </row>
    <row r="80" spans="1:11" x14ac:dyDescent="0.2">
      <c r="A80" s="3"/>
      <c r="B80" s="6">
        <f>Tableau33[[#This Row],[Colonne1]]</f>
        <v>30081</v>
      </c>
      <c r="C80" s="57" t="str">
        <f>Tableau33[[#This Row],[Colonne2]]</f>
        <v>Compote pomme banane</v>
      </c>
      <c r="D80" s="16">
        <f>Tableau33[[#This Row],[Colonne3]]</f>
        <v>1.075</v>
      </c>
      <c r="E80" s="16" t="str">
        <f>Tableau33[[#This Row],[Colonne4]]</f>
        <v>kg</v>
      </c>
      <c r="F80" s="16">
        <f>Tableau33[[#This Row],[Colonne5]]</f>
        <v>6</v>
      </c>
      <c r="G80" s="37"/>
      <c r="H80" s="17">
        <f>Tableau33[[#This Row],[Colonne7]]</f>
        <v>3.65</v>
      </c>
      <c r="I80" s="16">
        <f>Tableau33[[#This Row],[Colonne8]]</f>
        <v>5.5</v>
      </c>
      <c r="J80" s="17">
        <f>Tableau33[[#This Row],[Colonne9]]</f>
        <v>3.85</v>
      </c>
      <c r="K80" s="18">
        <f t="shared" si="6"/>
        <v>0</v>
      </c>
    </row>
    <row r="81" spans="1:11" x14ac:dyDescent="0.2">
      <c r="A81" s="3"/>
      <c r="B81" s="6">
        <f>Tableau33[[#This Row],[Colonne1]]</f>
        <v>30082</v>
      </c>
      <c r="C81" s="57" t="str">
        <f>Tableau33[[#This Row],[Colonne2]]</f>
        <v>Compote pomme abricot</v>
      </c>
      <c r="D81" s="16">
        <f>Tableau33[[#This Row],[Colonne3]]</f>
        <v>1.075</v>
      </c>
      <c r="E81" s="16" t="str">
        <f>Tableau33[[#This Row],[Colonne4]]</f>
        <v>kg</v>
      </c>
      <c r="F81" s="16">
        <f>Tableau33[[#This Row],[Colonne5]]</f>
        <v>6</v>
      </c>
      <c r="G81" s="37"/>
      <c r="H81" s="17">
        <f>Tableau33[[#This Row],[Colonne7]]</f>
        <v>3.82</v>
      </c>
      <c r="I81" s="16">
        <f>Tableau33[[#This Row],[Colonne8]]</f>
        <v>5.5</v>
      </c>
      <c r="J81" s="17">
        <f>Tableau33[[#This Row],[Colonne9]]</f>
        <v>4.03</v>
      </c>
      <c r="K81" s="18">
        <f t="shared" si="6"/>
        <v>0</v>
      </c>
    </row>
    <row r="82" spans="1:11" x14ac:dyDescent="0.2">
      <c r="A82" s="3"/>
      <c r="B82" s="6">
        <f>Tableau33[[#This Row],[Colonne1]]</f>
        <v>30082</v>
      </c>
      <c r="C82" s="57" t="str">
        <f>Tableau33[[#This Row],[Colonne2]]</f>
        <v>Compote pomme poire</v>
      </c>
      <c r="D82" s="16">
        <f>Tableau33[[#This Row],[Colonne3]]</f>
        <v>1.075</v>
      </c>
      <c r="E82" s="16" t="str">
        <f>Tableau33[[#This Row],[Colonne4]]</f>
        <v>kg</v>
      </c>
      <c r="F82" s="16">
        <f>Tableau33[[#This Row],[Colonne5]]</f>
        <v>6</v>
      </c>
      <c r="G82" s="37"/>
      <c r="H82" s="17">
        <f>Tableau33[[#This Row],[Colonne7]]</f>
        <v>4.03</v>
      </c>
      <c r="I82" s="16">
        <f>Tableau33[[#This Row],[Colonne8]]</f>
        <v>5.5</v>
      </c>
      <c r="J82" s="17">
        <f>Tableau33[[#This Row],[Colonne9]]</f>
        <v>4.25</v>
      </c>
      <c r="K82" s="18">
        <f t="shared" si="6"/>
        <v>0</v>
      </c>
    </row>
    <row r="83" spans="1:11" x14ac:dyDescent="0.2">
      <c r="A83" s="3"/>
      <c r="B83" s="6">
        <f>Tableau33[[#This Row],[Colonne1]]</f>
        <v>23968</v>
      </c>
      <c r="C83" s="57" t="str">
        <f>Tableau33[[#This Row],[Colonne2]]</f>
        <v>Compote pomme</v>
      </c>
      <c r="D83" s="16">
        <f>Tableau33[[#This Row],[Colonne3]]</f>
        <v>1.075</v>
      </c>
      <c r="E83" s="16" t="str">
        <f>Tableau33[[#This Row],[Colonne4]]</f>
        <v>kg</v>
      </c>
      <c r="F83" s="16">
        <f>Tableau33[[#This Row],[Colonne5]]</f>
        <v>6</v>
      </c>
      <c r="G83" s="37"/>
      <c r="H83" s="17">
        <f>Tableau33[[#This Row],[Colonne7]]</f>
        <v>3.51</v>
      </c>
      <c r="I83" s="16">
        <f>Tableau33[[#This Row],[Colonne8]]</f>
        <v>5.5</v>
      </c>
      <c r="J83" s="17">
        <f>Tableau33[[#This Row],[Colonne9]]</f>
        <v>3.7</v>
      </c>
      <c r="K83" s="18">
        <f t="shared" si="6"/>
        <v>0</v>
      </c>
    </row>
    <row r="84" spans="1:11" x14ac:dyDescent="0.2">
      <c r="A84" s="3"/>
      <c r="B84" s="6">
        <f>Tableau33[[#This Row],[Colonne1]]</f>
        <v>20982</v>
      </c>
      <c r="C84" s="57" t="str">
        <f>Tableau33[[#This Row],[Colonne2]]</f>
        <v>Pâte d'amande blanche</v>
      </c>
      <c r="D84" s="16">
        <f>Tableau33[[#This Row],[Colonne3]]</f>
        <v>2.5</v>
      </c>
      <c r="E84" s="16" t="str">
        <f>Tableau33[[#This Row],[Colonne4]]</f>
        <v>kg</v>
      </c>
      <c r="F84" s="16">
        <f>Tableau33[[#This Row],[Colonne5]]</f>
        <v>1</v>
      </c>
      <c r="G84" s="37"/>
      <c r="H84" s="17">
        <f>Tableau33[[#This Row],[Colonne7]]</f>
        <v>43.65</v>
      </c>
      <c r="I84" s="16">
        <f>Tableau33[[#This Row],[Colonne8]]</f>
        <v>5.5</v>
      </c>
      <c r="J84" s="17">
        <f>Tableau33[[#This Row],[Colonne9]]</f>
        <v>46.05</v>
      </c>
      <c r="K84" s="18">
        <f t="shared" si="6"/>
        <v>0</v>
      </c>
    </row>
    <row r="85" spans="1:11" x14ac:dyDescent="0.2">
      <c r="A85" s="3"/>
      <c r="B85" s="6">
        <f>Tableau33[[#This Row],[Colonne1]]</f>
        <v>23312</v>
      </c>
      <c r="C85" s="57" t="str">
        <f>Tableau33[[#This Row],[Colonne2]]</f>
        <v>Flans chocolat</v>
      </c>
      <c r="D85" s="16">
        <f>Tableau33[[#This Row],[Colonne3]]</f>
        <v>11</v>
      </c>
      <c r="E85" s="16" t="str">
        <f>Tableau33[[#This Row],[Colonne4]]</f>
        <v>gr</v>
      </c>
      <c r="F85" s="16">
        <f>Tableau33[[#This Row],[Colonne5]]</f>
        <v>30</v>
      </c>
      <c r="G85" s="37"/>
      <c r="H85" s="17">
        <f>Tableau33[[#This Row],[Colonne7]]</f>
        <v>0.67</v>
      </c>
      <c r="I85" s="16">
        <f>Tableau33[[#This Row],[Colonne8]]</f>
        <v>5.5</v>
      </c>
      <c r="J85" s="17">
        <f>Tableau33[[#This Row],[Colonne9]]</f>
        <v>0.71</v>
      </c>
      <c r="K85" s="18">
        <f t="shared" si="6"/>
        <v>0</v>
      </c>
    </row>
    <row r="86" spans="1:11" x14ac:dyDescent="0.2">
      <c r="A86" s="3"/>
      <c r="B86" s="6">
        <f>Tableau33[[#This Row],[Colonne1]]</f>
        <v>22380</v>
      </c>
      <c r="C86" s="57" t="str">
        <f>Tableau33[[#This Row],[Colonne2]]</f>
        <v>Eau de fleur oranger</v>
      </c>
      <c r="D86" s="16">
        <f>Tableau33[[#This Row],[Colonne3]]</f>
        <v>50</v>
      </c>
      <c r="E86" s="16" t="str">
        <f>Tableau33[[#This Row],[Colonne4]]</f>
        <v>ml</v>
      </c>
      <c r="F86" s="16">
        <f>Tableau33[[#This Row],[Colonne5]]</f>
        <v>3</v>
      </c>
      <c r="G86" s="37"/>
      <c r="H86" s="17">
        <f>Tableau33[[#This Row],[Colonne7]]</f>
        <v>2.16</v>
      </c>
      <c r="I86" s="16">
        <f>Tableau33[[#This Row],[Colonne8]]</f>
        <v>5.5</v>
      </c>
      <c r="J86" s="17">
        <f>Tableau33[[#This Row],[Colonne9]]</f>
        <v>2.2799999999999998</v>
      </c>
      <c r="K86" s="18">
        <f t="shared" si="6"/>
        <v>0</v>
      </c>
    </row>
    <row r="87" spans="1:11" x14ac:dyDescent="0.2">
      <c r="A87" s="3"/>
      <c r="B87" s="6">
        <f>Tableau33[[#This Row],[Colonne1]]</f>
        <v>24123</v>
      </c>
      <c r="C87" s="57" t="str">
        <f>Tableau33[[#This Row],[Colonne2]]</f>
        <v>Sucre de canne blond semoule</v>
      </c>
      <c r="D87" s="16">
        <f>Tableau33[[#This Row],[Colonne3]]</f>
        <v>25</v>
      </c>
      <c r="E87" s="16" t="str">
        <f>Tableau33[[#This Row],[Colonne4]]</f>
        <v>kg</v>
      </c>
      <c r="F87" s="16">
        <f>Tableau33[[#This Row],[Colonne5]]</f>
        <v>1</v>
      </c>
      <c r="G87" s="37"/>
      <c r="H87" s="17">
        <f>Tableau33[[#This Row],[Colonne7]]</f>
        <v>46.88</v>
      </c>
      <c r="I87" s="16">
        <f>Tableau33[[#This Row],[Colonne8]]</f>
        <v>5.5</v>
      </c>
      <c r="J87" s="17">
        <f>Tableau33[[#This Row],[Colonne9]]</f>
        <v>49.46</v>
      </c>
      <c r="K87" s="18">
        <f t="shared" si="6"/>
        <v>0</v>
      </c>
    </row>
    <row r="88" spans="1:11" x14ac:dyDescent="0.2">
      <c r="A88" s="3"/>
      <c r="B88" s="6">
        <f>Tableau33[[#This Row],[Colonne1]]</f>
        <v>27097</v>
      </c>
      <c r="C88" s="57" t="str">
        <f>Tableau33[[#This Row],[Colonne2]]</f>
        <v>Sucre de canne roux semoule</v>
      </c>
      <c r="D88" s="16">
        <f>Tableau33[[#This Row],[Colonne3]]</f>
        <v>25</v>
      </c>
      <c r="E88" s="16" t="str">
        <f>Tableau33[[#This Row],[Colonne4]]</f>
        <v>kg</v>
      </c>
      <c r="F88" s="16">
        <f>Tableau33[[#This Row],[Colonne5]]</f>
        <v>1</v>
      </c>
      <c r="G88" s="37"/>
      <c r="H88" s="17">
        <f>Tableau33[[#This Row],[Colonne7]]</f>
        <v>64.69</v>
      </c>
      <c r="I88" s="16">
        <f>Tableau33[[#This Row],[Colonne8]]</f>
        <v>5.5</v>
      </c>
      <c r="J88" s="17">
        <f>Tableau33[[#This Row],[Colonne9]]</f>
        <v>68.25</v>
      </c>
      <c r="K88" s="18">
        <f t="shared" si="6"/>
        <v>0</v>
      </c>
    </row>
    <row r="89" spans="1:11" x14ac:dyDescent="0.2">
      <c r="A89" s="3"/>
      <c r="B89" s="6">
        <f>Tableau33[[#This Row],[Colonne1]]</f>
        <v>34796</v>
      </c>
      <c r="C89" s="57" t="str">
        <f>Tableau33[[#This Row],[Colonne2]]</f>
        <v>Sucre Mascobado</v>
      </c>
      <c r="D89" s="16">
        <f>Tableau33[[#This Row],[Colonne3]]</f>
        <v>5</v>
      </c>
      <c r="E89" s="16" t="str">
        <f>Tableau33[[#This Row],[Colonne4]]</f>
        <v>kg</v>
      </c>
      <c r="F89" s="16">
        <f>Tableau33[[#This Row],[Colonne5]]</f>
        <v>1</v>
      </c>
      <c r="G89" s="37"/>
      <c r="H89" s="17">
        <f>Tableau33[[#This Row],[Colonne7]]</f>
        <v>20.72</v>
      </c>
      <c r="I89" s="16">
        <f>Tableau33[[#This Row],[Colonne8]]</f>
        <v>5.5</v>
      </c>
      <c r="J89" s="17">
        <f>Tableau33[[#This Row],[Colonne9]]</f>
        <v>21.86</v>
      </c>
      <c r="K89" s="18">
        <f t="shared" si="6"/>
        <v>0</v>
      </c>
    </row>
    <row r="90" spans="1:11" x14ac:dyDescent="0.2">
      <c r="A90" s="3"/>
      <c r="B90" s="6">
        <f>Tableau33[[#This Row],[Colonne1]]</f>
        <v>23618</v>
      </c>
      <c r="C90" s="57" t="str">
        <f>Tableau33[[#This Row],[Colonne2]]</f>
        <v>Rapadura</v>
      </c>
      <c r="D90" s="16">
        <f>Tableau33[[#This Row],[Colonne3]]</f>
        <v>10</v>
      </c>
      <c r="E90" s="16" t="str">
        <f>Tableau33[[#This Row],[Colonne4]]</f>
        <v>kg</v>
      </c>
      <c r="F90" s="16">
        <f>Tableau33[[#This Row],[Colonne5]]</f>
        <v>1</v>
      </c>
      <c r="G90" s="37"/>
      <c r="H90" s="17">
        <f>Tableau33[[#This Row],[Colonne7]]</f>
        <v>36.5</v>
      </c>
      <c r="I90" s="16">
        <f>Tableau33[[#This Row],[Colonne8]]</f>
        <v>5.5</v>
      </c>
      <c r="J90" s="17">
        <f>Tableau33[[#This Row],[Colonne9]]</f>
        <v>38.51</v>
      </c>
      <c r="K90" s="18">
        <f t="shared" si="6"/>
        <v>0</v>
      </c>
    </row>
    <row r="91" spans="1:11" x14ac:dyDescent="0.2">
      <c r="A91" s="3"/>
      <c r="B91" s="6">
        <f>Tableau33[[#This Row],[Colonne1]]</f>
        <v>27248</v>
      </c>
      <c r="C91" s="57" t="str">
        <f>Tableau33[[#This Row],[Colonne2]]</f>
        <v>Sirop de fraise</v>
      </c>
      <c r="D91" s="16">
        <f>Tableau33[[#This Row],[Colonne3]]</f>
        <v>50</v>
      </c>
      <c r="E91" s="16" t="str">
        <f>Tableau33[[#This Row],[Colonne4]]</f>
        <v>cl</v>
      </c>
      <c r="F91" s="16">
        <f>Tableau33[[#This Row],[Colonne5]]</f>
        <v>6</v>
      </c>
      <c r="G91" s="37"/>
      <c r="H91" s="17">
        <f>Tableau33[[#This Row],[Colonne7]]</f>
        <v>4.74</v>
      </c>
      <c r="I91" s="16">
        <f>Tableau33[[#This Row],[Colonne8]]</f>
        <v>5.5</v>
      </c>
      <c r="J91" s="17">
        <f>Tableau33[[#This Row],[Colonne9]]</f>
        <v>5</v>
      </c>
      <c r="K91" s="18">
        <f t="shared" si="6"/>
        <v>0</v>
      </c>
    </row>
    <row r="92" spans="1:11" x14ac:dyDescent="0.2">
      <c r="A92" s="3"/>
      <c r="B92" s="6">
        <f>Tableau33[[#This Row],[Colonne1]]</f>
        <v>27239</v>
      </c>
      <c r="C92" s="57" t="str">
        <f>Tableau33[[#This Row],[Colonne2]]</f>
        <v>Sirop de citron</v>
      </c>
      <c r="D92" s="16">
        <f>Tableau33[[#This Row],[Colonne3]]</f>
        <v>1</v>
      </c>
      <c r="E92" s="16" t="str">
        <f>Tableau33[[#This Row],[Colonne4]]</f>
        <v>l</v>
      </c>
      <c r="F92" s="16">
        <f>Tableau33[[#This Row],[Colonne5]]</f>
        <v>6</v>
      </c>
      <c r="G92" s="37"/>
      <c r="H92" s="17">
        <f>Tableau33[[#This Row],[Colonne7]]</f>
        <v>5.99</v>
      </c>
      <c r="I92" s="16">
        <f>Tableau33[[#This Row],[Colonne8]]</f>
        <v>5.5</v>
      </c>
      <c r="J92" s="17">
        <f>Tableau33[[#This Row],[Colonne9]]</f>
        <v>6.32</v>
      </c>
      <c r="K92" s="18">
        <f t="shared" si="6"/>
        <v>0</v>
      </c>
    </row>
    <row r="93" spans="1:11" x14ac:dyDescent="0.2">
      <c r="A93" s="3"/>
      <c r="B93" s="6">
        <f>Tableau33[[#This Row],[Colonne1]]</f>
        <v>27239</v>
      </c>
      <c r="C93" s="57" t="str">
        <f>Tableau33[[#This Row],[Colonne2]]</f>
        <v>Sirop de menthe</v>
      </c>
      <c r="D93" s="16">
        <f>Tableau33[[#This Row],[Colonne3]]</f>
        <v>1</v>
      </c>
      <c r="E93" s="16" t="str">
        <f>Tableau33[[#This Row],[Colonne4]]</f>
        <v>l</v>
      </c>
      <c r="F93" s="16">
        <f>Tableau33[[#This Row],[Colonne5]]</f>
        <v>6</v>
      </c>
      <c r="G93" s="37"/>
      <c r="H93" s="17">
        <f>Tableau33[[#This Row],[Colonne7]]</f>
        <v>4.0599999999999996</v>
      </c>
      <c r="I93" s="16">
        <f>Tableau33[[#This Row],[Colonne8]]</f>
        <v>5.5</v>
      </c>
      <c r="J93" s="17">
        <f>Tableau33[[#This Row],[Colonne9]]</f>
        <v>4.28</v>
      </c>
      <c r="K93" s="18">
        <f t="shared" si="6"/>
        <v>0</v>
      </c>
    </row>
    <row r="94" spans="1:11" x14ac:dyDescent="0.2">
      <c r="A94" s="3"/>
      <c r="B94" s="6">
        <f>Tableau33[[#This Row],[Colonne1]]</f>
        <v>23273</v>
      </c>
      <c r="C94" s="57" t="str">
        <f>Tableau33[[#This Row],[Colonne2]]</f>
        <v>Sirop de grenadine</v>
      </c>
      <c r="D94" s="16">
        <f>Tableau33[[#This Row],[Colonne3]]</f>
        <v>1</v>
      </c>
      <c r="E94" s="16" t="str">
        <f>Tableau33[[#This Row],[Colonne4]]</f>
        <v>l</v>
      </c>
      <c r="F94" s="16">
        <f>Tableau33[[#This Row],[Colonne5]]</f>
        <v>6</v>
      </c>
      <c r="G94" s="37"/>
      <c r="H94" s="17">
        <f>Tableau33[[#This Row],[Colonne7]]</f>
        <v>5.99</v>
      </c>
      <c r="I94" s="16">
        <f>Tableau33[[#This Row],[Colonne8]]</f>
        <v>5.5</v>
      </c>
      <c r="J94" s="17">
        <f>Tableau33[[#This Row],[Colonne9]]</f>
        <v>6.32</v>
      </c>
      <c r="K94" s="18">
        <f t="shared" si="6"/>
        <v>0</v>
      </c>
    </row>
    <row r="95" spans="1:11" x14ac:dyDescent="0.2">
      <c r="A95" s="3"/>
      <c r="B95" s="6">
        <f>Tableau33[[#This Row],[Colonne1]]</f>
        <v>26413</v>
      </c>
      <c r="C95" s="57" t="str">
        <f>Tableau33[[#This Row],[Colonne2]]</f>
        <v>Fructose</v>
      </c>
      <c r="D95" s="16">
        <f>Tableau33[[#This Row],[Colonne3]]</f>
        <v>1</v>
      </c>
      <c r="E95" s="16" t="str">
        <f>Tableau33[[#This Row],[Colonne4]]</f>
        <v>kg</v>
      </c>
      <c r="F95" s="16">
        <f>Tableau33[[#This Row],[Colonne5]]</f>
        <v>6</v>
      </c>
      <c r="G95" s="37"/>
      <c r="H95" s="17">
        <f>Tableau33[[#This Row],[Colonne7]]</f>
        <v>3.16</v>
      </c>
      <c r="I95" s="16">
        <f>Tableau33[[#This Row],[Colonne8]]</f>
        <v>5.5</v>
      </c>
      <c r="J95" s="17">
        <f>Tableau33[[#This Row],[Colonne9]]</f>
        <v>3.33</v>
      </c>
      <c r="K95" s="18">
        <f t="shared" si="6"/>
        <v>0</v>
      </c>
    </row>
    <row r="96" spans="1:11" x14ac:dyDescent="0.2">
      <c r="A96" s="3"/>
      <c r="B96" s="7">
        <f>Tableau33[[#This Row],[Colonne1]]</f>
        <v>22420</v>
      </c>
      <c r="C96" s="58" t="str">
        <f>Tableau33[[#This Row],[Colonne2]]</f>
        <v>Extrait de vanille</v>
      </c>
      <c r="D96" s="20">
        <f>Tableau33[[#This Row],[Colonne3]]</f>
        <v>50</v>
      </c>
      <c r="E96" s="20" t="str">
        <f>Tableau33[[#This Row],[Colonne4]]</f>
        <v>ml</v>
      </c>
      <c r="F96" s="20">
        <f>Tableau33[[#This Row],[Colonne5]]</f>
        <v>3</v>
      </c>
      <c r="G96" s="38"/>
      <c r="H96" s="21">
        <f>Tableau33[[#This Row],[Colonne7]]</f>
        <v>6.21</v>
      </c>
      <c r="I96" s="20">
        <f>Tableau33[[#This Row],[Colonne8]]</f>
        <v>5.5</v>
      </c>
      <c r="J96" s="21">
        <f>Tableau33[[#This Row],[Colonne9]]</f>
        <v>6.55</v>
      </c>
      <c r="K96" s="22">
        <f t="shared" si="6"/>
        <v>0</v>
      </c>
    </row>
    <row r="97" spans="1:11" x14ac:dyDescent="0.2">
      <c r="A97" s="3"/>
      <c r="B97" s="4"/>
      <c r="C97" s="56"/>
      <c r="D97" s="25">
        <f>Tableau33[[#This Row],[Colonne3]]</f>
        <v>0</v>
      </c>
      <c r="G97" s="39"/>
      <c r="H97" s="26"/>
      <c r="J97" s="27" t="s">
        <v>13</v>
      </c>
      <c r="K97" s="26">
        <f>SUM(K79:K96)</f>
        <v>0</v>
      </c>
    </row>
    <row r="98" spans="1:11" x14ac:dyDescent="0.2">
      <c r="A98" s="3"/>
      <c r="B98" s="23" t="s">
        <v>89</v>
      </c>
      <c r="C98" s="56"/>
      <c r="D98" s="25">
        <f>Tableau33[[#This Row],[Colonne3]]</f>
        <v>0</v>
      </c>
      <c r="G98" s="39"/>
      <c r="H98" s="26"/>
      <c r="J98" s="26"/>
      <c r="K98" s="26"/>
    </row>
    <row r="99" spans="1:11" x14ac:dyDescent="0.2">
      <c r="A99" s="3"/>
      <c r="B99" s="5">
        <f>Tableau33[[#This Row],[Colonne1]]</f>
        <v>35204</v>
      </c>
      <c r="C99" s="54" t="str">
        <f>Tableau33[[#This Row],[Colonne2]]</f>
        <v>Pur jus de citrons jaunes</v>
      </c>
      <c r="D99" s="13">
        <f>Tableau33[[#This Row],[Colonne3]]</f>
        <v>1</v>
      </c>
      <c r="E99" s="13" t="str">
        <f>Tableau33[[#This Row],[Colonne4]]</f>
        <v>L</v>
      </c>
      <c r="F99" s="13">
        <f>Tableau33[[#This Row],[Colonne5]]</f>
        <v>6</v>
      </c>
      <c r="G99" s="36"/>
      <c r="H99" s="14">
        <f>Tableau33[[#This Row],[Colonne7]]</f>
        <v>2.79</v>
      </c>
      <c r="I99" s="13">
        <f>Tableau33[[#This Row],[Colonne8]]</f>
        <v>5.5</v>
      </c>
      <c r="J99" s="14">
        <f>Tableau33[[#This Row],[Colonne9]]</f>
        <v>2.94</v>
      </c>
      <c r="K99" s="15">
        <f t="shared" ref="K99:K117" si="7">G99*J99</f>
        <v>0</v>
      </c>
    </row>
    <row r="100" spans="1:11" x14ac:dyDescent="0.2">
      <c r="A100" s="3"/>
      <c r="B100" s="6">
        <f>Tableau33[[#This Row],[Colonne1]]</f>
        <v>22746</v>
      </c>
      <c r="C100" s="57" t="str">
        <f>Tableau33[[#This Row],[Colonne2]]</f>
        <v>Cornichons aigres-doux</v>
      </c>
      <c r="D100" s="16">
        <f>Tableau33[[#This Row],[Colonne3]]</f>
        <v>680</v>
      </c>
      <c r="E100" s="16" t="str">
        <f>Tableau33[[#This Row],[Colonne4]]</f>
        <v>gr</v>
      </c>
      <c r="F100" s="16">
        <f>Tableau33[[#This Row],[Colonne5]]</f>
        <v>6</v>
      </c>
      <c r="G100" s="37"/>
      <c r="H100" s="17">
        <f>Tableau33[[#This Row],[Colonne7]]</f>
        <v>2.5</v>
      </c>
      <c r="I100" s="16">
        <f>Tableau33[[#This Row],[Colonne8]]</f>
        <v>5.5</v>
      </c>
      <c r="J100" s="17">
        <f>Tableau33[[#This Row],[Colonne9]]</f>
        <v>2.64</v>
      </c>
      <c r="K100" s="18">
        <f t="shared" si="7"/>
        <v>0</v>
      </c>
    </row>
    <row r="101" spans="1:11" x14ac:dyDescent="0.2">
      <c r="A101" s="3"/>
      <c r="B101" s="6">
        <f>Tableau33[[#This Row],[Colonne1]]</f>
        <v>34456</v>
      </c>
      <c r="C101" s="57" t="str">
        <f>Tableau33[[#This Row],[Colonne2]]</f>
        <v>cornichons</v>
      </c>
      <c r="D101" s="16">
        <f>Tableau33[[#This Row],[Colonne3]]</f>
        <v>37</v>
      </c>
      <c r="E101" s="16" t="str">
        <f>Tableau33[[#This Row],[Colonne4]]</f>
        <v>cl</v>
      </c>
      <c r="F101" s="16">
        <f>Tableau33[[#This Row],[Colonne5]]</f>
        <v>12</v>
      </c>
      <c r="G101" s="37"/>
      <c r="H101" s="17">
        <f>Tableau33[[#This Row],[Colonne7]]</f>
        <v>2.33</v>
      </c>
      <c r="I101" s="16">
        <f>Tableau33[[#This Row],[Colonne8]]</f>
        <v>5.5</v>
      </c>
      <c r="J101" s="17">
        <f>Tableau33[[#This Row],[Colonne9]]</f>
        <v>2.46</v>
      </c>
      <c r="K101" s="18">
        <f t="shared" si="7"/>
        <v>0</v>
      </c>
    </row>
    <row r="102" spans="1:11" x14ac:dyDescent="0.2">
      <c r="A102" s="3"/>
      <c r="B102" s="6">
        <f>Tableau33[[#This Row],[Colonne1]]</f>
        <v>41095</v>
      </c>
      <c r="C102" s="57" t="str">
        <f>Tableau33[[#This Row],[Colonne2]]</f>
        <v>Moutarde de Dijon extra forte</v>
      </c>
      <c r="D102" s="16">
        <f>Tableau33[[#This Row],[Colonne3]]</f>
        <v>5</v>
      </c>
      <c r="E102" s="16" t="str">
        <f>Tableau33[[#This Row],[Colonne4]]</f>
        <v>kg</v>
      </c>
      <c r="F102" s="16">
        <f>Tableau33[[#This Row],[Colonne5]]</f>
        <v>1</v>
      </c>
      <c r="G102" s="37"/>
      <c r="H102" s="17">
        <f>Tableau33[[#This Row],[Colonne7]]</f>
        <v>23.43</v>
      </c>
      <c r="I102" s="16">
        <f>Tableau33[[#This Row],[Colonne8]]</f>
        <v>5.5</v>
      </c>
      <c r="J102" s="17">
        <f>Tableau33[[#This Row],[Colonne9]]</f>
        <v>24.72</v>
      </c>
      <c r="K102" s="18">
        <f t="shared" si="7"/>
        <v>0</v>
      </c>
    </row>
    <row r="103" spans="1:11" x14ac:dyDescent="0.2">
      <c r="A103" s="3"/>
      <c r="B103" s="6">
        <f>Tableau33[[#This Row],[Colonne1]]</f>
        <v>20055</v>
      </c>
      <c r="C103" s="57" t="str">
        <f>Tableau33[[#This Row],[Colonne2]]</f>
        <v>Moutarde de Dijon forte</v>
      </c>
      <c r="D103" s="16">
        <f>Tableau33[[#This Row],[Colonne3]]</f>
        <v>700</v>
      </c>
      <c r="E103" s="16" t="str">
        <f>Tableau33[[#This Row],[Colonne4]]</f>
        <v>gr</v>
      </c>
      <c r="F103" s="16">
        <f>Tableau33[[#This Row],[Colonne5]]</f>
        <v>6</v>
      </c>
      <c r="G103" s="37"/>
      <c r="H103" s="17">
        <f>Tableau33[[#This Row],[Colonne7]]</f>
        <v>4.58</v>
      </c>
      <c r="I103" s="16">
        <f>Tableau33[[#This Row],[Colonne8]]</f>
        <v>5.5</v>
      </c>
      <c r="J103" s="17">
        <f>Tableau33[[#This Row],[Colonne9]]</f>
        <v>4.83</v>
      </c>
      <c r="K103" s="18">
        <f t="shared" si="7"/>
        <v>0</v>
      </c>
    </row>
    <row r="104" spans="1:11" x14ac:dyDescent="0.2">
      <c r="A104" s="3"/>
      <c r="B104" s="6">
        <f>Tableau33[[#This Row],[Colonne1]]</f>
        <v>24314</v>
      </c>
      <c r="C104" s="57" t="str">
        <f>Tableau33[[#This Row],[Colonne2]]</f>
        <v>Moutarde à l'ancienne au citron</v>
      </c>
      <c r="D104" s="16">
        <f>Tableau33[[#This Row],[Colonne3]]</f>
        <v>200</v>
      </c>
      <c r="E104" s="16" t="str">
        <f>Tableau33[[#This Row],[Colonne4]]</f>
        <v>gr</v>
      </c>
      <c r="F104" s="16">
        <f>Tableau33[[#This Row],[Colonne5]]</f>
        <v>6</v>
      </c>
      <c r="G104" s="37"/>
      <c r="H104" s="17">
        <f>Tableau33[[#This Row],[Colonne7]]</f>
        <v>2.4500000000000002</v>
      </c>
      <c r="I104" s="16">
        <f>Tableau33[[#This Row],[Colonne8]]</f>
        <v>5.5</v>
      </c>
      <c r="J104" s="17">
        <f>Tableau33[[#This Row],[Colonne9]]</f>
        <v>2.58</v>
      </c>
      <c r="K104" s="18">
        <f t="shared" si="7"/>
        <v>0</v>
      </c>
    </row>
    <row r="105" spans="1:11" x14ac:dyDescent="0.2">
      <c r="A105" s="3"/>
      <c r="B105" s="6">
        <f>Tableau33[[#This Row],[Colonne1]]</f>
        <v>28633</v>
      </c>
      <c r="C105" s="57" t="str">
        <f>Tableau33[[#This Row],[Colonne2]]</f>
        <v>moutarde à l'ancienne en graine</v>
      </c>
      <c r="D105" s="16">
        <f>Tableau33[[#This Row],[Colonne3]]</f>
        <v>200</v>
      </c>
      <c r="E105" s="16" t="str">
        <f>Tableau33[[#This Row],[Colonne4]]</f>
        <v>gr</v>
      </c>
      <c r="F105" s="16">
        <f>Tableau33[[#This Row],[Colonne5]]</f>
        <v>12</v>
      </c>
      <c r="G105" s="37"/>
      <c r="H105" s="17">
        <f>Tableau33[[#This Row],[Colonne7]]</f>
        <v>1.72</v>
      </c>
      <c r="I105" s="16">
        <f>Tableau33[[#This Row],[Colonne8]]</f>
        <v>5.5</v>
      </c>
      <c r="J105" s="17">
        <f>Tableau33[[#This Row],[Colonne9]]</f>
        <v>1.81</v>
      </c>
      <c r="K105" s="18">
        <f t="shared" si="7"/>
        <v>0</v>
      </c>
    </row>
    <row r="106" spans="1:11" x14ac:dyDescent="0.2">
      <c r="A106" s="3"/>
      <c r="B106" s="6">
        <f>Tableau33[[#This Row],[Colonne1]]</f>
        <v>24059</v>
      </c>
      <c r="C106" s="57" t="str">
        <f>Tableau33[[#This Row],[Colonne2]]</f>
        <v>Ketchup - Bocal verre</v>
      </c>
      <c r="D106" s="16">
        <f>Tableau33[[#This Row],[Colonne3]]</f>
        <v>340</v>
      </c>
      <c r="E106" s="16" t="str">
        <f>Tableau33[[#This Row],[Colonne4]]</f>
        <v>gr</v>
      </c>
      <c r="F106" s="16">
        <f>Tableau33[[#This Row],[Colonne5]]</f>
        <v>6</v>
      </c>
      <c r="G106" s="37"/>
      <c r="H106" s="17">
        <f>Tableau33[[#This Row],[Colonne7]]</f>
        <v>2.35</v>
      </c>
      <c r="I106" s="16">
        <f>Tableau33[[#This Row],[Colonne8]]</f>
        <v>5.5</v>
      </c>
      <c r="J106" s="17">
        <f>Tableau33[[#This Row],[Colonne9]]</f>
        <v>2.48</v>
      </c>
      <c r="K106" s="18">
        <f t="shared" si="7"/>
        <v>0</v>
      </c>
    </row>
    <row r="107" spans="1:11" x14ac:dyDescent="0.2">
      <c r="A107" s="3"/>
      <c r="B107" s="6">
        <f>Tableau33[[#This Row],[Colonne1]]</f>
        <v>23250</v>
      </c>
      <c r="C107" s="57" t="str">
        <f>Tableau33[[#This Row],[Colonne2]]</f>
        <v>Mayonnaise - Bocal verre</v>
      </c>
      <c r="D107" s="16">
        <f>Tableau33[[#This Row],[Colonne3]]</f>
        <v>245</v>
      </c>
      <c r="E107" s="16" t="str">
        <f>Tableau33[[#This Row],[Colonne4]]</f>
        <v>gr</v>
      </c>
      <c r="F107" s="16">
        <f>Tableau33[[#This Row],[Colonne5]]</f>
        <v>6</v>
      </c>
      <c r="G107" s="37"/>
      <c r="H107" s="17">
        <f>Tableau33[[#This Row],[Colonne7]]</f>
        <v>2.14</v>
      </c>
      <c r="I107" s="16">
        <f>Tableau33[[#This Row],[Colonne8]]</f>
        <v>5.5</v>
      </c>
      <c r="J107" s="17">
        <f>Tableau33[[#This Row],[Colonne9]]</f>
        <v>2.2599999999999998</v>
      </c>
      <c r="K107" s="18">
        <f t="shared" si="7"/>
        <v>0</v>
      </c>
    </row>
    <row r="108" spans="1:11" x14ac:dyDescent="0.2">
      <c r="A108" s="3"/>
      <c r="B108" s="6">
        <f>Tableau33[[#This Row],[Colonne1]]</f>
        <v>23345</v>
      </c>
      <c r="C108" s="57" t="str">
        <f>Tableau33[[#This Row],[Colonne2]]</f>
        <v>Olives noires de Nyons Nature</v>
      </c>
      <c r="D108" s="16">
        <f>Tableau33[[#This Row],[Colonne3]]</f>
        <v>2.5</v>
      </c>
      <c r="E108" s="16" t="str">
        <f>Tableau33[[#This Row],[Colonne4]]</f>
        <v>kg</v>
      </c>
      <c r="F108" s="16">
        <f>Tableau33[[#This Row],[Colonne5]]</f>
        <v>2</v>
      </c>
      <c r="G108" s="37"/>
      <c r="H108" s="17">
        <f>Tableau33[[#This Row],[Colonne7]]</f>
        <v>29.23</v>
      </c>
      <c r="I108" s="16">
        <f>Tableau33[[#This Row],[Colonne8]]</f>
        <v>5.5</v>
      </c>
      <c r="J108" s="17">
        <f>Tableau33[[#This Row],[Colonne9]]</f>
        <v>30.84</v>
      </c>
      <c r="K108" s="18">
        <f t="shared" si="7"/>
        <v>0</v>
      </c>
    </row>
    <row r="109" spans="1:11" x14ac:dyDescent="0.2">
      <c r="A109" s="3"/>
      <c r="B109" s="6">
        <f>Tableau33[[#This Row],[Colonne1]]</f>
        <v>22209</v>
      </c>
      <c r="C109" s="57" t="str">
        <f>Tableau33[[#This Row],[Colonne2]]</f>
        <v>Olives noires Nature</v>
      </c>
      <c r="D109" s="16">
        <f>Tableau33[[#This Row],[Colonne3]]</f>
        <v>5</v>
      </c>
      <c r="E109" s="16" t="str">
        <f>Tableau33[[#This Row],[Colonne4]]</f>
        <v>kg</v>
      </c>
      <c r="F109" s="16">
        <f>Tableau33[[#This Row],[Colonne5]]</f>
        <v>1</v>
      </c>
      <c r="G109" s="37"/>
      <c r="H109" s="17">
        <f>Tableau33[[#This Row],[Colonne7]]</f>
        <v>26.51</v>
      </c>
      <c r="I109" s="16">
        <f>Tableau33[[#This Row],[Colonne8]]</f>
        <v>5.5</v>
      </c>
      <c r="J109" s="17">
        <f>Tableau33[[#This Row],[Colonne9]]</f>
        <v>27.97</v>
      </c>
      <c r="K109" s="18">
        <f t="shared" si="7"/>
        <v>0</v>
      </c>
    </row>
    <row r="110" spans="1:11" x14ac:dyDescent="0.2">
      <c r="A110" s="3"/>
      <c r="B110" s="6">
        <f>Tableau33[[#This Row],[Colonne1]]</f>
        <v>22210</v>
      </c>
      <c r="C110" s="57" t="str">
        <f>Tableau33[[#This Row],[Colonne2]]</f>
        <v>Olives noires à la provençale</v>
      </c>
      <c r="D110" s="16">
        <f>Tableau33[[#This Row],[Colonne3]]</f>
        <v>5</v>
      </c>
      <c r="E110" s="16" t="str">
        <f>Tableau33[[#This Row],[Colonne4]]</f>
        <v>kg</v>
      </c>
      <c r="F110" s="16">
        <f>Tableau33[[#This Row],[Colonne5]]</f>
        <v>1</v>
      </c>
      <c r="G110" s="37"/>
      <c r="H110" s="17">
        <f>Tableau33[[#This Row],[Colonne7]]</f>
        <v>29.9</v>
      </c>
      <c r="I110" s="16">
        <f>Tableau33[[#This Row],[Colonne8]]</f>
        <v>5.5</v>
      </c>
      <c r="J110" s="17">
        <f>Tableau33[[#This Row],[Colonne9]]</f>
        <v>31.54</v>
      </c>
      <c r="K110" s="18">
        <f t="shared" si="7"/>
        <v>0</v>
      </c>
    </row>
    <row r="111" spans="1:11" x14ac:dyDescent="0.2">
      <c r="A111" s="3"/>
      <c r="B111" s="6">
        <f>Tableau33[[#This Row],[Colonne1]]</f>
        <v>22205</v>
      </c>
      <c r="C111" s="57" t="str">
        <f>Tableau33[[#This Row],[Colonne2]]</f>
        <v>Olives noires dénoyautées</v>
      </c>
      <c r="D111" s="16">
        <f>Tableau33[[#This Row],[Colonne3]]</f>
        <v>5</v>
      </c>
      <c r="E111" s="16" t="str">
        <f>Tableau33[[#This Row],[Colonne4]]</f>
        <v>kg</v>
      </c>
      <c r="F111" s="16">
        <f>Tableau33[[#This Row],[Colonne5]]</f>
        <v>1</v>
      </c>
      <c r="G111" s="37"/>
      <c r="H111" s="17">
        <f>Tableau33[[#This Row],[Colonne7]]</f>
        <v>44.6</v>
      </c>
      <c r="I111" s="16">
        <f>Tableau33[[#This Row],[Colonne8]]</f>
        <v>5.5</v>
      </c>
      <c r="J111" s="17">
        <f>Tableau33[[#This Row],[Colonne9]]</f>
        <v>47.05</v>
      </c>
      <c r="K111" s="18">
        <f t="shared" si="7"/>
        <v>0</v>
      </c>
    </row>
    <row r="112" spans="1:11" x14ac:dyDescent="0.2">
      <c r="A112" s="3"/>
      <c r="B112" s="6">
        <f>Tableau33[[#This Row],[Colonne1]]</f>
        <v>21209</v>
      </c>
      <c r="C112" s="57" t="str">
        <f>Tableau33[[#This Row],[Colonne2]]</f>
        <v>Pulpe de tomate</v>
      </c>
      <c r="D112" s="16">
        <f>Tableau33[[#This Row],[Colonne3]]</f>
        <v>500</v>
      </c>
      <c r="E112" s="16" t="str">
        <f>Tableau33[[#This Row],[Colonne4]]</f>
        <v>gr</v>
      </c>
      <c r="F112" s="16">
        <f>Tableau33[[#This Row],[Colonne5]]</f>
        <v>12</v>
      </c>
      <c r="G112" s="37"/>
      <c r="H112" s="17">
        <f>Tableau33[[#This Row],[Colonne7]]</f>
        <v>1.63</v>
      </c>
      <c r="I112" s="16">
        <f>Tableau33[[#This Row],[Colonne8]]</f>
        <v>5.5</v>
      </c>
      <c r="J112" s="17">
        <f>Tableau33[[#This Row],[Colonne9]]</f>
        <v>1.72</v>
      </c>
      <c r="K112" s="18">
        <f t="shared" si="7"/>
        <v>0</v>
      </c>
    </row>
    <row r="113" spans="1:11" x14ac:dyDescent="0.2">
      <c r="A113" s="3"/>
      <c r="B113" s="6">
        <f>Tableau33[[#This Row],[Colonne1]]</f>
        <v>33125</v>
      </c>
      <c r="C113" s="57" t="str">
        <f>Tableau33[[#This Row],[Colonne2]]</f>
        <v>Passata de tomate</v>
      </c>
      <c r="D113" s="16">
        <f>Tableau33[[#This Row],[Colonne3]]</f>
        <v>680</v>
      </c>
      <c r="E113" s="16" t="str">
        <f>Tableau33[[#This Row],[Colonne4]]</f>
        <v>gr</v>
      </c>
      <c r="F113" s="16">
        <f>Tableau33[[#This Row],[Colonne5]]</f>
        <v>12</v>
      </c>
      <c r="G113" s="37"/>
      <c r="H113" s="17">
        <f>Tableau33[[#This Row],[Colonne7]]</f>
        <v>1.2</v>
      </c>
      <c r="I113" s="16">
        <f>Tableau33[[#This Row],[Colonne8]]</f>
        <v>5.5</v>
      </c>
      <c r="J113" s="17">
        <f>Tableau33[[#This Row],[Colonne9]]</f>
        <v>1.27</v>
      </c>
      <c r="K113" s="18">
        <f t="shared" si="7"/>
        <v>0</v>
      </c>
    </row>
    <row r="114" spans="1:11" x14ac:dyDescent="0.2">
      <c r="A114" s="3"/>
      <c r="B114" s="6">
        <f>Tableau33[[#This Row],[Colonne1]]</f>
        <v>27231</v>
      </c>
      <c r="C114" s="57" t="str">
        <f>Tableau33[[#This Row],[Colonne2]]</f>
        <v>Vinaigre d'alcool (bidon plastique)</v>
      </c>
      <c r="D114" s="16">
        <f>Tableau33[[#This Row],[Colonne3]]</f>
        <v>5</v>
      </c>
      <c r="E114" s="16" t="str">
        <f>Tableau33[[#This Row],[Colonne4]]</f>
        <v>L</v>
      </c>
      <c r="F114" s="16">
        <f>Tableau33[[#This Row],[Colonne5]]</f>
        <v>2</v>
      </c>
      <c r="G114" s="37"/>
      <c r="H114" s="17">
        <f>Tableau33[[#This Row],[Colonne7]]</f>
        <v>7.8</v>
      </c>
      <c r="I114" s="16">
        <f>Tableau33[[#This Row],[Colonne8]]</f>
        <v>5.5</v>
      </c>
      <c r="J114" s="17">
        <f>Tableau33[[#This Row],[Colonne9]]</f>
        <v>8.23</v>
      </c>
      <c r="K114" s="18">
        <f t="shared" si="7"/>
        <v>0</v>
      </c>
    </row>
    <row r="115" spans="1:11" x14ac:dyDescent="0.2">
      <c r="A115" s="3"/>
      <c r="B115" s="6">
        <f>Tableau33[[#This Row],[Colonne1]]</f>
        <v>24321</v>
      </c>
      <c r="C115" s="57" t="str">
        <f>Tableau33[[#This Row],[Colonne2]]</f>
        <v>Vinaigre de cidre</v>
      </c>
      <c r="D115" s="16">
        <f>Tableau33[[#This Row],[Colonne3]]</f>
        <v>1</v>
      </c>
      <c r="E115" s="16" t="str">
        <f>Tableau33[[#This Row],[Colonne4]]</f>
        <v>L</v>
      </c>
      <c r="F115" s="16">
        <f>Tableau33[[#This Row],[Colonne5]]</f>
        <v>6</v>
      </c>
      <c r="G115" s="37"/>
      <c r="H115" s="17">
        <f>Tableau33[[#This Row],[Colonne7]]</f>
        <v>3.49</v>
      </c>
      <c r="I115" s="16">
        <f>Tableau33[[#This Row],[Colonne8]]</f>
        <v>5.5</v>
      </c>
      <c r="J115" s="17">
        <f>Tableau33[[#This Row],[Colonne9]]</f>
        <v>3.68</v>
      </c>
      <c r="K115" s="18">
        <f t="shared" si="7"/>
        <v>0</v>
      </c>
    </row>
    <row r="116" spans="1:11" x14ac:dyDescent="0.2">
      <c r="A116" s="3"/>
      <c r="B116" s="6">
        <f>Tableau33[[#This Row],[Colonne1]]</f>
        <v>30459</v>
      </c>
      <c r="C116" s="57" t="str">
        <f>Tableau33[[#This Row],[Colonne2]]</f>
        <v>Vinaigre balsamique de Modène</v>
      </c>
      <c r="D116" s="16">
        <f>Tableau33[[#This Row],[Colonne3]]</f>
        <v>50</v>
      </c>
      <c r="E116" s="16" t="str">
        <f>Tableau33[[#This Row],[Colonne4]]</f>
        <v>cl</v>
      </c>
      <c r="F116" s="16">
        <f>Tableau33[[#This Row],[Colonne5]]</f>
        <v>6</v>
      </c>
      <c r="G116" s="37"/>
      <c r="H116" s="17">
        <f>Tableau33[[#This Row],[Colonne7]]</f>
        <v>4.8099999999999996</v>
      </c>
      <c r="I116" s="16">
        <f>Tableau33[[#This Row],[Colonne8]]</f>
        <v>5.5</v>
      </c>
      <c r="J116" s="17">
        <f>Tableau33[[#This Row],[Colonne9]]</f>
        <v>5.07</v>
      </c>
      <c r="K116" s="18">
        <f t="shared" si="7"/>
        <v>0</v>
      </c>
    </row>
    <row r="117" spans="1:11" x14ac:dyDescent="0.2">
      <c r="A117" s="3"/>
      <c r="B117" s="7">
        <f>Tableau33[[#This Row],[Colonne1]]</f>
        <v>24023</v>
      </c>
      <c r="C117" s="58" t="str">
        <f>Tableau33[[#This Row],[Colonne2]]</f>
        <v>sauce tomate à la provencale</v>
      </c>
      <c r="D117" s="20">
        <f>Tableau33[[#This Row],[Colonne3]]</f>
        <v>340</v>
      </c>
      <c r="E117" s="20" t="str">
        <f>Tableau33[[#This Row],[Colonne4]]</f>
        <v>gr</v>
      </c>
      <c r="F117" s="20">
        <f>Tableau33[[#This Row],[Colonne5]]</f>
        <v>6</v>
      </c>
      <c r="G117" s="38"/>
      <c r="H117" s="21">
        <f>Tableau33[[#This Row],[Colonne7]]</f>
        <v>2.31</v>
      </c>
      <c r="I117" s="20">
        <f>Tableau33[[#This Row],[Colonne8]]</f>
        <v>5.5</v>
      </c>
      <c r="J117" s="21">
        <f>Tableau33[[#This Row],[Colonne9]]</f>
        <v>2.44</v>
      </c>
      <c r="K117" s="22">
        <f t="shared" si="7"/>
        <v>0</v>
      </c>
    </row>
    <row r="118" spans="1:11" x14ac:dyDescent="0.2">
      <c r="A118" s="3"/>
      <c r="B118" s="4"/>
      <c r="C118" s="56"/>
      <c r="D118" s="25">
        <f>Tableau33[[#This Row],[Colonne3]]</f>
        <v>0</v>
      </c>
      <c r="G118" s="39"/>
      <c r="H118" s="26"/>
      <c r="J118" s="27" t="s">
        <v>13</v>
      </c>
      <c r="K118" s="26">
        <f>SUM(K99:K117)</f>
        <v>0</v>
      </c>
    </row>
    <row r="119" spans="1:11" x14ac:dyDescent="0.2">
      <c r="A119" s="3"/>
      <c r="B119" s="23" t="s">
        <v>110</v>
      </c>
      <c r="C119" s="56"/>
      <c r="D119" s="25">
        <f>Tableau33[[#This Row],[Colonne3]]</f>
        <v>0</v>
      </c>
      <c r="G119" s="39"/>
      <c r="H119" s="26"/>
      <c r="J119" s="26"/>
      <c r="K119" s="26"/>
    </row>
    <row r="120" spans="1:11" x14ac:dyDescent="0.2">
      <c r="A120" s="3"/>
      <c r="B120" s="5">
        <f>Tableau33[[#This Row],[Colonne1]]</f>
        <v>25231</v>
      </c>
      <c r="C120" s="54" t="str">
        <f>Tableau33[[#This Row],[Colonne2]]</f>
        <v>Sel fin de l'atlantique</v>
      </c>
      <c r="D120" s="13">
        <f>Tableau33[[#This Row],[Colonne3]]</f>
        <v>25</v>
      </c>
      <c r="E120" s="13" t="str">
        <f>Tableau33[[#This Row],[Colonne4]]</f>
        <v>kg</v>
      </c>
      <c r="F120" s="13">
        <f>Tableau33[[#This Row],[Colonne5]]</f>
        <v>1</v>
      </c>
      <c r="G120" s="36"/>
      <c r="H120" s="14">
        <f>Tableau33[[#This Row],[Colonne7]]</f>
        <v>26.75</v>
      </c>
      <c r="I120" s="13">
        <f>Tableau33[[#This Row],[Colonne8]]</f>
        <v>5.5</v>
      </c>
      <c r="J120" s="14">
        <f>Tableau33[[#This Row],[Colonne9]]</f>
        <v>28.22</v>
      </c>
      <c r="K120" s="15">
        <f t="shared" ref="K120:K145" si="8">G120*J120</f>
        <v>0</v>
      </c>
    </row>
    <row r="121" spans="1:11" x14ac:dyDescent="0.2">
      <c r="A121" s="3"/>
      <c r="B121" s="5">
        <f>Tableau33[[#This Row],[Colonne1]]</f>
        <v>25617</v>
      </c>
      <c r="C121" s="57" t="str">
        <f>Tableau33[[#This Row],[Colonne2]]</f>
        <v>Sel fin</v>
      </c>
      <c r="D121" s="16">
        <f>Tableau33[[#This Row],[Colonne3]]</f>
        <v>5</v>
      </c>
      <c r="E121" s="16" t="str">
        <f>Tableau33[[#This Row],[Colonne4]]</f>
        <v>kg</v>
      </c>
      <c r="F121" s="16">
        <f>Tableau33[[#This Row],[Colonne5]]</f>
        <v>1</v>
      </c>
      <c r="G121" s="37"/>
      <c r="H121" s="17">
        <f>Tableau33[[#This Row],[Colonne7]]</f>
        <v>11.24</v>
      </c>
      <c r="I121" s="16">
        <f>Tableau33[[#This Row],[Colonne8]]</f>
        <v>5.5</v>
      </c>
      <c r="J121" s="17">
        <f>Tableau33[[#This Row],[Colonne9]]</f>
        <v>11.86</v>
      </c>
      <c r="K121" s="18">
        <f t="shared" si="8"/>
        <v>0</v>
      </c>
    </row>
    <row r="122" spans="1:11" x14ac:dyDescent="0.2">
      <c r="A122" s="3"/>
      <c r="B122" s="5">
        <f>Tableau33[[#This Row],[Colonne1]]</f>
        <v>25616</v>
      </c>
      <c r="C122" s="57" t="str">
        <f>Tableau33[[#This Row],[Colonne2]]</f>
        <v>Sel gros</v>
      </c>
      <c r="D122" s="16">
        <f>Tableau33[[#This Row],[Colonne3]]</f>
        <v>5</v>
      </c>
      <c r="E122" s="16" t="str">
        <f>Tableau33[[#This Row],[Colonne4]]</f>
        <v>kg</v>
      </c>
      <c r="F122" s="16">
        <f>Tableau33[[#This Row],[Colonne5]]</f>
        <v>1</v>
      </c>
      <c r="G122" s="37"/>
      <c r="H122" s="17">
        <f>Tableau33[[#This Row],[Colonne7]]</f>
        <v>6.49</v>
      </c>
      <c r="I122" s="16">
        <f>Tableau33[[#This Row],[Colonne8]]</f>
        <v>5.5</v>
      </c>
      <c r="J122" s="17">
        <f>Tableau33[[#This Row],[Colonne9]]</f>
        <v>6.85</v>
      </c>
      <c r="K122" s="18">
        <f t="shared" si="8"/>
        <v>0</v>
      </c>
    </row>
    <row r="123" spans="1:11" x14ac:dyDescent="0.2">
      <c r="A123" s="3"/>
      <c r="B123" s="5">
        <f>Tableau33[[#This Row],[Colonne1]]</f>
        <v>22890</v>
      </c>
      <c r="C123" s="57" t="str">
        <f>Tableau33[[#This Row],[Colonne2]]</f>
        <v>Aïl semoule</v>
      </c>
      <c r="D123" s="16">
        <f>Tableau33[[#This Row],[Colonne3]]</f>
        <v>150</v>
      </c>
      <c r="E123" s="16" t="str">
        <f>Tableau33[[#This Row],[Colonne4]]</f>
        <v>gr</v>
      </c>
      <c r="F123" s="16">
        <f>Tableau33[[#This Row],[Colonne5]]</f>
        <v>6</v>
      </c>
      <c r="G123" s="37"/>
      <c r="H123" s="17">
        <f>Tableau33[[#This Row],[Colonne7]]</f>
        <v>3.97</v>
      </c>
      <c r="I123" s="16">
        <f>Tableau33[[#This Row],[Colonne8]]</f>
        <v>5.5</v>
      </c>
      <c r="J123" s="17">
        <f>Tableau33[[#This Row],[Colonne9]]</f>
        <v>4.1900000000000004</v>
      </c>
      <c r="K123" s="18">
        <f t="shared" si="8"/>
        <v>0</v>
      </c>
    </row>
    <row r="124" spans="1:11" x14ac:dyDescent="0.2">
      <c r="A124" s="3"/>
      <c r="B124" s="5">
        <f>Tableau33[[#This Row],[Colonne1]]</f>
        <v>23528</v>
      </c>
      <c r="C124" s="57" t="str">
        <f>Tableau33[[#This Row],[Colonne2]]</f>
        <v>Basilic</v>
      </c>
      <c r="D124" s="16">
        <f>Tableau33[[#This Row],[Colonne3]]</f>
        <v>30</v>
      </c>
      <c r="E124" s="16" t="str">
        <f>Tableau33[[#This Row],[Colonne4]]</f>
        <v>gr</v>
      </c>
      <c r="F124" s="16">
        <f>Tableau33[[#This Row],[Colonne5]]</f>
        <v>6</v>
      </c>
      <c r="G124" s="37"/>
      <c r="H124" s="17">
        <f>Tableau33[[#This Row],[Colonne7]]</f>
        <v>2.15</v>
      </c>
      <c r="I124" s="16">
        <f>Tableau33[[#This Row],[Colonne8]]</f>
        <v>5.5</v>
      </c>
      <c r="J124" s="17">
        <f>Tableau33[[#This Row],[Colonne9]]</f>
        <v>2.27</v>
      </c>
      <c r="K124" s="18">
        <f t="shared" si="8"/>
        <v>0</v>
      </c>
    </row>
    <row r="125" spans="1:11" x14ac:dyDescent="0.2">
      <c r="A125" s="3"/>
      <c r="B125" s="5">
        <f>Tableau33[[#This Row],[Colonne1]]</f>
        <v>22892</v>
      </c>
      <c r="C125" s="57" t="str">
        <f>Tableau33[[#This Row],[Colonne2]]</f>
        <v>Cannelle en poudre</v>
      </c>
      <c r="D125" s="16">
        <f>Tableau33[[#This Row],[Colonne3]]</f>
        <v>80</v>
      </c>
      <c r="E125" s="16" t="str">
        <f>Tableau33[[#This Row],[Colonne4]]</f>
        <v>gr</v>
      </c>
      <c r="F125" s="16">
        <f>Tableau33[[#This Row],[Colonne5]]</f>
        <v>6</v>
      </c>
      <c r="G125" s="37"/>
      <c r="H125" s="17">
        <f>Tableau33[[#This Row],[Colonne7]]</f>
        <v>2.37</v>
      </c>
      <c r="I125" s="16">
        <f>Tableau33[[#This Row],[Colonne8]]</f>
        <v>5.5</v>
      </c>
      <c r="J125" s="17">
        <f>Tableau33[[#This Row],[Colonne9]]</f>
        <v>2.5</v>
      </c>
      <c r="K125" s="18">
        <f t="shared" si="8"/>
        <v>0</v>
      </c>
    </row>
    <row r="126" spans="1:11" x14ac:dyDescent="0.2">
      <c r="A126" s="3"/>
      <c r="B126" s="5">
        <f>Tableau33[[#This Row],[Colonne1]]</f>
        <v>22474</v>
      </c>
      <c r="C126" s="57" t="str">
        <f>Tableau33[[#This Row],[Colonne2]]</f>
        <v>Cannelle tuyau</v>
      </c>
      <c r="D126" s="16">
        <f>Tableau33[[#This Row],[Colonne3]]</f>
        <v>12</v>
      </c>
      <c r="E126" s="16" t="str">
        <f>Tableau33[[#This Row],[Colonne4]]</f>
        <v>gr</v>
      </c>
      <c r="F126" s="16">
        <f>Tableau33[[#This Row],[Colonne5]]</f>
        <v>3</v>
      </c>
      <c r="G126" s="37"/>
      <c r="H126" s="17">
        <f>Tableau33[[#This Row],[Colonne7]]</f>
        <v>1.78</v>
      </c>
      <c r="I126" s="16">
        <f>Tableau33[[#This Row],[Colonne8]]</f>
        <v>5.5</v>
      </c>
      <c r="J126" s="17">
        <f>Tableau33[[#This Row],[Colonne9]]</f>
        <v>1.88</v>
      </c>
      <c r="K126" s="18">
        <f t="shared" si="8"/>
        <v>0</v>
      </c>
    </row>
    <row r="127" spans="1:11" x14ac:dyDescent="0.2">
      <c r="A127" s="3"/>
      <c r="B127" s="5">
        <f>Tableau33[[#This Row],[Colonne1]]</f>
        <v>22478</v>
      </c>
      <c r="C127" s="57" t="str">
        <f>Tableau33[[#This Row],[Colonne2]]</f>
        <v>Clou de Girofle</v>
      </c>
      <c r="D127" s="16">
        <f>Tableau33[[#This Row],[Colonne3]]</f>
        <v>30</v>
      </c>
      <c r="E127" s="16" t="str">
        <f>Tableau33[[#This Row],[Colonne4]]</f>
        <v>gr</v>
      </c>
      <c r="F127" s="16">
        <f>Tableau33[[#This Row],[Colonne5]]</f>
        <v>3</v>
      </c>
      <c r="G127" s="37"/>
      <c r="H127" s="17">
        <f>Tableau33[[#This Row],[Colonne7]]</f>
        <v>2.2400000000000002</v>
      </c>
      <c r="I127" s="16">
        <f>Tableau33[[#This Row],[Colonne8]]</f>
        <v>5.5</v>
      </c>
      <c r="J127" s="17">
        <f>Tableau33[[#This Row],[Colonne9]]</f>
        <v>2.36</v>
      </c>
      <c r="K127" s="18">
        <f t="shared" si="8"/>
        <v>0</v>
      </c>
    </row>
    <row r="128" spans="1:11" x14ac:dyDescent="0.2">
      <c r="A128" s="3"/>
      <c r="B128" s="5">
        <f>Tableau33[[#This Row],[Colonne1]]</f>
        <v>30392</v>
      </c>
      <c r="C128" s="57" t="str">
        <f>Tableau33[[#This Row],[Colonne2]]</f>
        <v>Cumin moulu</v>
      </c>
      <c r="D128" s="16">
        <f>Tableau33[[#This Row],[Colonne3]]</f>
        <v>80</v>
      </c>
      <c r="E128" s="16" t="str">
        <f>Tableau33[[#This Row],[Colonne4]]</f>
        <v>gr</v>
      </c>
      <c r="F128" s="16">
        <f>Tableau33[[#This Row],[Colonne5]]</f>
        <v>6</v>
      </c>
      <c r="G128" s="37"/>
      <c r="H128" s="17">
        <f>Tableau33[[#This Row],[Colonne7]]</f>
        <v>3.48</v>
      </c>
      <c r="I128" s="16">
        <f>Tableau33[[#This Row],[Colonne8]]</f>
        <v>5.5</v>
      </c>
      <c r="J128" s="17">
        <f>Tableau33[[#This Row],[Colonne9]]</f>
        <v>3.67</v>
      </c>
      <c r="K128" s="18">
        <f t="shared" si="8"/>
        <v>0</v>
      </c>
    </row>
    <row r="129" spans="1:11" x14ac:dyDescent="0.2">
      <c r="A129" s="3"/>
      <c r="B129" s="5">
        <f>Tableau33[[#This Row],[Colonne1]]</f>
        <v>22893</v>
      </c>
      <c r="C129" s="57" t="str">
        <f>Tableau33[[#This Row],[Colonne2]]</f>
        <v>Curcuma poudre</v>
      </c>
      <c r="D129" s="16">
        <f>Tableau33[[#This Row],[Colonne3]]</f>
        <v>80</v>
      </c>
      <c r="E129" s="16" t="str">
        <f>Tableau33[[#This Row],[Colonne4]]</f>
        <v>gr</v>
      </c>
      <c r="F129" s="16">
        <f>Tableau33[[#This Row],[Colonne5]]</f>
        <v>6</v>
      </c>
      <c r="G129" s="37"/>
      <c r="H129" s="17">
        <f>Tableau33[[#This Row],[Colonne7]]</f>
        <v>2.67</v>
      </c>
      <c r="I129" s="16">
        <f>Tableau33[[#This Row],[Colonne8]]</f>
        <v>5.5</v>
      </c>
      <c r="J129" s="17">
        <f>Tableau33[[#This Row],[Colonne9]]</f>
        <v>2.82</v>
      </c>
      <c r="K129" s="18">
        <f t="shared" si="8"/>
        <v>0</v>
      </c>
    </row>
    <row r="130" spans="1:11" x14ac:dyDescent="0.2">
      <c r="A130" s="3"/>
      <c r="B130" s="5">
        <f>Tableau33[[#This Row],[Colonne1]]</f>
        <v>22933</v>
      </c>
      <c r="C130" s="57" t="str">
        <f>Tableau33[[#This Row],[Colonne2]]</f>
        <v>Curry</v>
      </c>
      <c r="D130" s="16">
        <f>Tableau33[[#This Row],[Colonne3]]</f>
        <v>80</v>
      </c>
      <c r="E130" s="16" t="str">
        <f>Tableau33[[#This Row],[Colonne4]]</f>
        <v>gr</v>
      </c>
      <c r="F130" s="16">
        <f>Tableau33[[#This Row],[Colonne5]]</f>
        <v>6</v>
      </c>
      <c r="G130" s="37"/>
      <c r="H130" s="17">
        <f>Tableau33[[#This Row],[Colonne7]]</f>
        <v>2.77</v>
      </c>
      <c r="I130" s="16">
        <f>Tableau33[[#This Row],[Colonne8]]</f>
        <v>5.5</v>
      </c>
      <c r="J130" s="17">
        <f>Tableau33[[#This Row],[Colonne9]]</f>
        <v>2.92</v>
      </c>
      <c r="K130" s="18">
        <f t="shared" si="8"/>
        <v>0</v>
      </c>
    </row>
    <row r="131" spans="1:11" x14ac:dyDescent="0.2">
      <c r="A131" s="3"/>
      <c r="B131" s="5">
        <f>Tableau33[[#This Row],[Colonne1]]</f>
        <v>22483</v>
      </c>
      <c r="C131" s="57" t="str">
        <f>Tableau33[[#This Row],[Colonne2]]</f>
        <v>Estragon</v>
      </c>
      <c r="D131" s="16">
        <f>Tableau33[[#This Row],[Colonne3]]</f>
        <v>15</v>
      </c>
      <c r="E131" s="16" t="str">
        <f>Tableau33[[#This Row],[Colonne4]]</f>
        <v>gr</v>
      </c>
      <c r="F131" s="16">
        <f>Tableau33[[#This Row],[Colonne5]]</f>
        <v>3</v>
      </c>
      <c r="G131" s="37"/>
      <c r="H131" s="17">
        <f>Tableau33[[#This Row],[Colonne7]]</f>
        <v>2.0299999999999998</v>
      </c>
      <c r="I131" s="16">
        <f>Tableau33[[#This Row],[Colonne8]]</f>
        <v>5.5</v>
      </c>
      <c r="J131" s="17">
        <f>Tableau33[[#This Row],[Colonne9]]</f>
        <v>2.14</v>
      </c>
      <c r="K131" s="18">
        <f t="shared" si="8"/>
        <v>0</v>
      </c>
    </row>
    <row r="132" spans="1:11" x14ac:dyDescent="0.2">
      <c r="A132" s="3"/>
      <c r="B132" s="5">
        <f>Tableau33[[#This Row],[Colonne1]]</f>
        <v>22851</v>
      </c>
      <c r="C132" s="57" t="str">
        <f>Tableau33[[#This Row],[Colonne2]]</f>
        <v>Garam masala poudre</v>
      </c>
      <c r="D132" s="16">
        <f>Tableau33[[#This Row],[Colonne3]]</f>
        <v>35</v>
      </c>
      <c r="E132" s="16" t="str">
        <f>Tableau33[[#This Row],[Colonne4]]</f>
        <v>gr</v>
      </c>
      <c r="F132" s="16">
        <f>Tableau33[[#This Row],[Colonne5]]</f>
        <v>3</v>
      </c>
      <c r="G132" s="37"/>
      <c r="H132" s="17">
        <f>Tableau33[[#This Row],[Colonne7]]</f>
        <v>2.21</v>
      </c>
      <c r="I132" s="16">
        <f>Tableau33[[#This Row],[Colonne8]]</f>
        <v>5.5</v>
      </c>
      <c r="J132" s="17">
        <f>Tableau33[[#This Row],[Colonne9]]</f>
        <v>2.33</v>
      </c>
      <c r="K132" s="18">
        <f t="shared" si="8"/>
        <v>0</v>
      </c>
    </row>
    <row r="133" spans="1:11" x14ac:dyDescent="0.2">
      <c r="A133" s="3"/>
      <c r="B133" s="5">
        <f>Tableau33[[#This Row],[Colonne1]]</f>
        <v>22819</v>
      </c>
      <c r="C133" s="57" t="str">
        <f>Tableau33[[#This Row],[Colonne2]]</f>
        <v>Herbes de provence feuilles entières</v>
      </c>
      <c r="D133" s="16">
        <f>Tableau33[[#This Row],[Colonne3]]</f>
        <v>500</v>
      </c>
      <c r="E133" s="16" t="str">
        <f>Tableau33[[#This Row],[Colonne4]]</f>
        <v>gr</v>
      </c>
      <c r="F133" s="16">
        <f>Tableau33[[#This Row],[Colonne5]]</f>
        <v>1</v>
      </c>
      <c r="G133" s="37"/>
      <c r="H133" s="17">
        <f>Tableau33[[#This Row],[Colonne7]]</f>
        <v>13.64</v>
      </c>
      <c r="I133" s="16">
        <f>Tableau33[[#This Row],[Colonne8]]</f>
        <v>5.5</v>
      </c>
      <c r="J133" s="17">
        <f>Tableau33[[#This Row],[Colonne9]]</f>
        <v>14.39</v>
      </c>
      <c r="K133" s="18">
        <f t="shared" si="8"/>
        <v>0</v>
      </c>
    </row>
    <row r="134" spans="1:11" x14ac:dyDescent="0.2">
      <c r="A134" s="3"/>
      <c r="B134" s="5">
        <f>Tableau33[[#This Row],[Colonne1]]</f>
        <v>23480</v>
      </c>
      <c r="C134" s="57" t="str">
        <f>Tableau33[[#This Row],[Colonne2]]</f>
        <v>Herbes de provence</v>
      </c>
      <c r="D134" s="16">
        <f>Tableau33[[#This Row],[Colonne3]]</f>
        <v>80</v>
      </c>
      <c r="E134" s="16" t="str">
        <f>Tableau33[[#This Row],[Colonne4]]</f>
        <v>gr</v>
      </c>
      <c r="F134" s="16">
        <f>Tableau33[[#This Row],[Colonne5]]</f>
        <v>6</v>
      </c>
      <c r="G134" s="37"/>
      <c r="H134" s="17">
        <f>Tableau33[[#This Row],[Colonne7]]</f>
        <v>3.9</v>
      </c>
      <c r="I134" s="16">
        <f>Tableau33[[#This Row],[Colonne8]]</f>
        <v>5.5</v>
      </c>
      <c r="J134" s="17">
        <f>Tableau33[[#This Row],[Colonne9]]</f>
        <v>4.1100000000000003</v>
      </c>
      <c r="K134" s="18">
        <f t="shared" si="8"/>
        <v>0</v>
      </c>
    </row>
    <row r="135" spans="1:11" x14ac:dyDescent="0.2">
      <c r="A135" s="3"/>
      <c r="B135" s="5">
        <f>Tableau33[[#This Row],[Colonne1]]</f>
        <v>23486</v>
      </c>
      <c r="C135" s="57" t="str">
        <f>Tableau33[[#This Row],[Colonne2]]</f>
        <v>Mélange 4 baies</v>
      </c>
      <c r="D135" s="16">
        <f>Tableau33[[#This Row],[Colonne3]]</f>
        <v>35</v>
      </c>
      <c r="E135" s="16" t="str">
        <f>Tableau33[[#This Row],[Colonne4]]</f>
        <v>gr</v>
      </c>
      <c r="F135" s="16">
        <f>Tableau33[[#This Row],[Colonne5]]</f>
        <v>3</v>
      </c>
      <c r="G135" s="37"/>
      <c r="H135" s="17">
        <f>Tableau33[[#This Row],[Colonne7]]</f>
        <v>3.43</v>
      </c>
      <c r="I135" s="16">
        <f>Tableau33[[#This Row],[Colonne8]]</f>
        <v>5.5</v>
      </c>
      <c r="J135" s="17">
        <f>Tableau33[[#This Row],[Colonne9]]</f>
        <v>3.62</v>
      </c>
      <c r="K135" s="18">
        <f t="shared" si="8"/>
        <v>0</v>
      </c>
    </row>
    <row r="136" spans="1:11" x14ac:dyDescent="0.2">
      <c r="A136" s="3"/>
      <c r="B136" s="5">
        <f>Tableau33[[#This Row],[Colonne1]]</f>
        <v>22491</v>
      </c>
      <c r="C136" s="57" t="str">
        <f>Tableau33[[#This Row],[Colonne2]]</f>
        <v>Noix de muscade</v>
      </c>
      <c r="D136" s="16">
        <f>Tableau33[[#This Row],[Colonne3]]</f>
        <v>30</v>
      </c>
      <c r="E136" s="16" t="str">
        <f>Tableau33[[#This Row],[Colonne4]]</f>
        <v>gr</v>
      </c>
      <c r="F136" s="16">
        <f>Tableau33[[#This Row],[Colonne5]]</f>
        <v>3</v>
      </c>
      <c r="G136" s="37"/>
      <c r="H136" s="17">
        <f>Tableau33[[#This Row],[Colonne7]]</f>
        <v>3.37</v>
      </c>
      <c r="I136" s="16">
        <f>Tableau33[[#This Row],[Colonne8]]</f>
        <v>5.5</v>
      </c>
      <c r="J136" s="17">
        <f>Tableau33[[#This Row],[Colonne9]]</f>
        <v>3.56</v>
      </c>
      <c r="K136" s="18">
        <f t="shared" si="8"/>
        <v>0</v>
      </c>
    </row>
    <row r="137" spans="1:11" x14ac:dyDescent="0.2">
      <c r="A137" s="3"/>
      <c r="B137" s="5">
        <f>Tableau33[[#This Row],[Colonne1]]</f>
        <v>22489</v>
      </c>
      <c r="C137" s="57" t="str">
        <f>Tableau33[[#This Row],[Colonne2]]</f>
        <v>noix de muscade moulue</v>
      </c>
      <c r="D137" s="16">
        <f>Tableau33[[#This Row],[Colonne3]]</f>
        <v>35</v>
      </c>
      <c r="E137" s="16" t="str">
        <f>Tableau33[[#This Row],[Colonne4]]</f>
        <v>gr</v>
      </c>
      <c r="F137" s="16">
        <f>Tableau33[[#This Row],[Colonne5]]</f>
        <v>3</v>
      </c>
      <c r="G137" s="37"/>
      <c r="H137" s="17">
        <f>Tableau33[[#This Row],[Colonne7]]</f>
        <v>4.0199999999999996</v>
      </c>
      <c r="I137" s="16">
        <f>Tableau33[[#This Row],[Colonne8]]</f>
        <v>5.5</v>
      </c>
      <c r="J137" s="17">
        <f>Tableau33[[#This Row],[Colonne9]]</f>
        <v>4.24</v>
      </c>
      <c r="K137" s="18">
        <f t="shared" si="8"/>
        <v>0</v>
      </c>
    </row>
    <row r="138" spans="1:11" x14ac:dyDescent="0.2">
      <c r="A138" s="3"/>
      <c r="B138" s="5">
        <f>Tableau33[[#This Row],[Colonne1]]</f>
        <v>22517</v>
      </c>
      <c r="C138" s="57" t="str">
        <f>Tableau33[[#This Row],[Colonne2]]</f>
        <v>Paprika doux</v>
      </c>
      <c r="D138" s="16">
        <f>Tableau33[[#This Row],[Colonne3]]</f>
        <v>40</v>
      </c>
      <c r="E138" s="16" t="str">
        <f>Tableau33[[#This Row],[Colonne4]]</f>
        <v>gr</v>
      </c>
      <c r="F138" s="16">
        <f>Tableau33[[#This Row],[Colonne5]]</f>
        <v>3</v>
      </c>
      <c r="G138" s="37"/>
      <c r="H138" s="17">
        <f>Tableau33[[#This Row],[Colonne7]]</f>
        <v>2.2799999999999998</v>
      </c>
      <c r="I138" s="16">
        <f>Tableau33[[#This Row],[Colonne8]]</f>
        <v>5.5</v>
      </c>
      <c r="J138" s="17">
        <f>Tableau33[[#This Row],[Colonne9]]</f>
        <v>2.41</v>
      </c>
      <c r="K138" s="18">
        <f t="shared" si="8"/>
        <v>0</v>
      </c>
    </row>
    <row r="139" spans="1:11" x14ac:dyDescent="0.2">
      <c r="A139" s="3"/>
      <c r="B139" s="5">
        <f>Tableau33[[#This Row],[Colonne1]]</f>
        <v>22503</v>
      </c>
      <c r="C139" s="57" t="str">
        <f>Tableau33[[#This Row],[Colonne2]]</f>
        <v>piment Cayenne</v>
      </c>
      <c r="D139" s="16">
        <f>Tableau33[[#This Row],[Colonne3]]</f>
        <v>40</v>
      </c>
      <c r="E139" s="16" t="str">
        <f>Tableau33[[#This Row],[Colonne4]]</f>
        <v>gr</v>
      </c>
      <c r="F139" s="16">
        <f>Tableau33[[#This Row],[Colonne5]]</f>
        <v>3</v>
      </c>
      <c r="G139" s="37"/>
      <c r="H139" s="17">
        <f>Tableau33[[#This Row],[Colonne7]]</f>
        <v>2.13</v>
      </c>
      <c r="I139" s="16">
        <f>Tableau33[[#This Row],[Colonne8]]</f>
        <v>5.5</v>
      </c>
      <c r="J139" s="17">
        <f>Tableau33[[#This Row],[Colonne9]]</f>
        <v>2.25</v>
      </c>
      <c r="K139" s="18">
        <f t="shared" si="8"/>
        <v>0</v>
      </c>
    </row>
    <row r="140" spans="1:11" x14ac:dyDescent="0.2">
      <c r="A140" s="3"/>
      <c r="B140" s="5">
        <f>Tableau33[[#This Row],[Colonne1]]</f>
        <v>23481</v>
      </c>
      <c r="C140" s="57" t="str">
        <f>Tableau33[[#This Row],[Colonne2]]</f>
        <v>Poivre noir en grains</v>
      </c>
      <c r="D140" s="16">
        <f>Tableau33[[#This Row],[Colonne3]]</f>
        <v>200</v>
      </c>
      <c r="E140" s="16" t="str">
        <f>Tableau33[[#This Row],[Colonne4]]</f>
        <v>gr</v>
      </c>
      <c r="F140" s="16">
        <f>Tableau33[[#This Row],[Colonne5]]</f>
        <v>6</v>
      </c>
      <c r="G140" s="37"/>
      <c r="H140" s="17">
        <f>Tableau33[[#This Row],[Colonne7]]</f>
        <v>9</v>
      </c>
      <c r="I140" s="16">
        <f>Tableau33[[#This Row],[Colonne8]]</f>
        <v>5.5</v>
      </c>
      <c r="J140" s="17">
        <f>Tableau33[[#This Row],[Colonne9]]</f>
        <v>9.5</v>
      </c>
      <c r="K140" s="18">
        <f t="shared" si="8"/>
        <v>0</v>
      </c>
    </row>
    <row r="141" spans="1:11" x14ac:dyDescent="0.2">
      <c r="A141" s="3"/>
      <c r="B141" s="5">
        <f>Tableau33[[#This Row],[Colonne1]]</f>
        <v>23482</v>
      </c>
      <c r="C141" s="57" t="str">
        <f>Tableau33[[#This Row],[Colonne2]]</f>
        <v>Poivre noir en poudre</v>
      </c>
      <c r="D141" s="16">
        <f>Tableau33[[#This Row],[Colonne3]]</f>
        <v>220</v>
      </c>
      <c r="E141" s="16" t="str">
        <f>Tableau33[[#This Row],[Colonne4]]</f>
        <v>gr</v>
      </c>
      <c r="F141" s="16">
        <f>Tableau33[[#This Row],[Colonne5]]</f>
        <v>6</v>
      </c>
      <c r="G141" s="37"/>
      <c r="H141" s="17">
        <f>Tableau33[[#This Row],[Colonne7]]</f>
        <v>9.3699999999999992</v>
      </c>
      <c r="I141" s="16">
        <f>Tableau33[[#This Row],[Colonne8]]</f>
        <v>5.5</v>
      </c>
      <c r="J141" s="17">
        <f>Tableau33[[#This Row],[Colonne9]]</f>
        <v>9.89</v>
      </c>
      <c r="K141" s="18">
        <f t="shared" si="8"/>
        <v>0</v>
      </c>
    </row>
    <row r="142" spans="1:11" x14ac:dyDescent="0.2">
      <c r="A142" s="3"/>
      <c r="B142" s="5">
        <f>Tableau33[[#This Row],[Colonne1]]</f>
        <v>22920</v>
      </c>
      <c r="C142" s="57" t="str">
        <f>Tableau33[[#This Row],[Colonne2]]</f>
        <v>Ras el hanout poudre</v>
      </c>
      <c r="D142" s="16">
        <f>Tableau33[[#This Row],[Colonne3]]</f>
        <v>35</v>
      </c>
      <c r="E142" s="16" t="str">
        <f>Tableau33[[#This Row],[Colonne4]]</f>
        <v>gr</v>
      </c>
      <c r="F142" s="16">
        <f>Tableau33[[#This Row],[Colonne5]]</f>
        <v>3</v>
      </c>
      <c r="G142" s="37"/>
      <c r="H142" s="17">
        <f>Tableau33[[#This Row],[Colonne7]]</f>
        <v>2.09</v>
      </c>
      <c r="I142" s="16">
        <f>Tableau33[[#This Row],[Colonne8]]</f>
        <v>5.5</v>
      </c>
      <c r="J142" s="17">
        <f>Tableau33[[#This Row],[Colonne9]]</f>
        <v>2.2000000000000002</v>
      </c>
      <c r="K142" s="18">
        <f t="shared" si="8"/>
        <v>0</v>
      </c>
    </row>
    <row r="143" spans="1:11" x14ac:dyDescent="0.2">
      <c r="A143" s="3"/>
      <c r="B143" s="5">
        <f>Tableau33[[#This Row],[Colonne1]]</f>
        <v>22818</v>
      </c>
      <c r="C143" s="57" t="str">
        <f>Tableau33[[#This Row],[Colonne2]]</f>
        <v>Safran poudre</v>
      </c>
      <c r="D143" s="16">
        <f>Tableau33[[#This Row],[Colonne3]]</f>
        <v>1</v>
      </c>
      <c r="E143" s="16" t="str">
        <f>Tableau33[[#This Row],[Colonne4]]</f>
        <v>gr</v>
      </c>
      <c r="F143" s="16">
        <f>Tableau33[[#This Row],[Colonne5]]</f>
        <v>3</v>
      </c>
      <c r="G143" s="37"/>
      <c r="H143" s="17">
        <f>Tableau33[[#This Row],[Colonne7]]</f>
        <v>8.36</v>
      </c>
      <c r="I143" s="16">
        <f>Tableau33[[#This Row],[Colonne8]]</f>
        <v>5.5</v>
      </c>
      <c r="J143" s="17">
        <f>Tableau33[[#This Row],[Colonne9]]</f>
        <v>8.82</v>
      </c>
      <c r="K143" s="18">
        <f t="shared" si="8"/>
        <v>0</v>
      </c>
    </row>
    <row r="144" spans="1:11" x14ac:dyDescent="0.2">
      <c r="A144" s="3"/>
      <c r="B144" s="5">
        <f>Tableau33[[#This Row],[Colonne1]]</f>
        <v>22929</v>
      </c>
      <c r="C144" s="57" t="str">
        <f>Tableau33[[#This Row],[Colonne2]]</f>
        <v>Thym</v>
      </c>
      <c r="D144" s="16">
        <f>Tableau33[[#This Row],[Colonne3]]</f>
        <v>45</v>
      </c>
      <c r="E144" s="16" t="str">
        <f>Tableau33[[#This Row],[Colonne4]]</f>
        <v>gr</v>
      </c>
      <c r="F144" s="16">
        <f>Tableau33[[#This Row],[Colonne5]]</f>
        <v>6</v>
      </c>
      <c r="G144" s="37"/>
      <c r="H144" s="17">
        <f>Tableau33[[#This Row],[Colonne7]]</f>
        <v>2.85</v>
      </c>
      <c r="I144" s="16">
        <f>Tableau33[[#This Row],[Colonne8]]</f>
        <v>5.5</v>
      </c>
      <c r="J144" s="17">
        <f>Tableau33[[#This Row],[Colonne9]]</f>
        <v>3.01</v>
      </c>
      <c r="K144" s="18">
        <f t="shared" si="8"/>
        <v>0</v>
      </c>
    </row>
    <row r="145" spans="1:11" x14ac:dyDescent="0.2">
      <c r="A145" s="3"/>
      <c r="B145" s="5">
        <f>Tableau33[[#This Row],[Colonne1]]</f>
        <v>22514</v>
      </c>
      <c r="C145" s="58" t="str">
        <f>Tableau33[[#This Row],[Colonne2]]</f>
        <v>Vanille bourbon deux gousses</v>
      </c>
      <c r="D145" s="20">
        <f>Tableau33[[#This Row],[Colonne3]]</f>
        <v>7</v>
      </c>
      <c r="E145" s="20" t="str">
        <f>Tableau33[[#This Row],[Colonne4]]</f>
        <v>gr</v>
      </c>
      <c r="F145" s="20">
        <f>Tableau33[[#This Row],[Colonne5]]</f>
        <v>3</v>
      </c>
      <c r="G145" s="38"/>
      <c r="H145" s="21">
        <f>Tableau33[[#This Row],[Colonne7]]</f>
        <v>4.37</v>
      </c>
      <c r="I145" s="20">
        <f>Tableau33[[#This Row],[Colonne8]]</f>
        <v>5.5</v>
      </c>
      <c r="J145" s="21">
        <f>Tableau33[[#This Row],[Colonne9]]</f>
        <v>4.6100000000000003</v>
      </c>
      <c r="K145" s="22">
        <f t="shared" si="8"/>
        <v>0</v>
      </c>
    </row>
    <row r="146" spans="1:11" x14ac:dyDescent="0.2">
      <c r="A146" s="3"/>
      <c r="B146" s="4"/>
      <c r="C146" s="56"/>
      <c r="D146" s="25">
        <f>Tableau33[[#This Row],[Colonne3]]</f>
        <v>0</v>
      </c>
      <c r="G146" s="39"/>
      <c r="H146" s="26"/>
      <c r="J146" s="27" t="s">
        <v>13</v>
      </c>
      <c r="K146" s="26">
        <f>SUM(K120:K145)</f>
        <v>0</v>
      </c>
    </row>
    <row r="147" spans="1:11" x14ac:dyDescent="0.2">
      <c r="A147" s="3"/>
      <c r="B147" s="23" t="s">
        <v>137</v>
      </c>
      <c r="C147" s="56"/>
      <c r="D147" s="25">
        <f>Tableau33[[#This Row],[Colonne3]]</f>
        <v>0</v>
      </c>
      <c r="G147" s="39"/>
      <c r="H147" s="26"/>
      <c r="J147" s="26"/>
      <c r="K147" s="26"/>
    </row>
    <row r="148" spans="1:11" x14ac:dyDescent="0.2">
      <c r="A148" s="3"/>
      <c r="B148" s="5">
        <f>Tableau33[[#This Row],[Colonne1]]</f>
        <v>23683</v>
      </c>
      <c r="C148" s="54" t="str">
        <f>Tableau33[[#This Row],[Colonne2]]</f>
        <v>Huile de colza vierge (Bag in Box)</v>
      </c>
      <c r="D148" s="13">
        <f>Tableau33[[#This Row],[Colonne3]]</f>
        <v>3</v>
      </c>
      <c r="E148" s="13" t="str">
        <f>Tableau33[[#This Row],[Colonne4]]</f>
        <v>l</v>
      </c>
      <c r="F148" s="13">
        <f>Tableau33[[#This Row],[Colonne5]]</f>
        <v>1</v>
      </c>
      <c r="G148" s="36"/>
      <c r="H148" s="14">
        <f>Tableau33[[#This Row],[Colonne7]]</f>
        <v>15.22</v>
      </c>
      <c r="I148" s="13">
        <f>Tableau33[[#This Row],[Colonne8]]</f>
        <v>5.5</v>
      </c>
      <c r="J148" s="14">
        <f>Tableau33[[#This Row],[Colonne9]]</f>
        <v>16.059999999999999</v>
      </c>
      <c r="K148" s="15">
        <f>G148*J148</f>
        <v>0</v>
      </c>
    </row>
    <row r="149" spans="1:11" x14ac:dyDescent="0.2">
      <c r="A149" s="3"/>
      <c r="B149" s="6">
        <f>Tableau33[[#This Row],[Colonne1]]</f>
        <v>20809</v>
      </c>
      <c r="C149" s="57" t="str">
        <f>Tableau33[[#This Row],[Colonne2]]</f>
        <v>Huile de tournesol vierge (Bag in box)</v>
      </c>
      <c r="D149" s="16">
        <f>Tableau33[[#This Row],[Colonne3]]</f>
        <v>3</v>
      </c>
      <c r="E149" s="16" t="str">
        <f>Tableau33[[#This Row],[Colonne4]]</f>
        <v>l</v>
      </c>
      <c r="F149" s="16">
        <f>Tableau33[[#This Row],[Colonne5]]</f>
        <v>1</v>
      </c>
      <c r="G149" s="37"/>
      <c r="H149" s="17">
        <f>Tableau33[[#This Row],[Colonne7]]</f>
        <v>11.36</v>
      </c>
      <c r="I149" s="16">
        <f>Tableau33[[#This Row],[Colonne8]]</f>
        <v>5.5</v>
      </c>
      <c r="J149" s="17">
        <f>Tableau33[[#This Row],[Colonne9]]</f>
        <v>11.98</v>
      </c>
      <c r="K149" s="18">
        <f>G149*J149</f>
        <v>0</v>
      </c>
    </row>
    <row r="150" spans="1:11" x14ac:dyDescent="0.2">
      <c r="A150" s="3"/>
      <c r="B150" s="8" t="str">
        <f>Tableau33[[#This Row],[Colonne1]]</f>
        <v>20114C</v>
      </c>
      <c r="C150" s="57" t="str">
        <f>Tableau33[[#This Row],[Colonne2]]</f>
        <v>Huile de tournesol désodorisée (bidon plastique)</v>
      </c>
      <c r="D150" s="16">
        <f>Tableau33[[#This Row],[Colonne3]]</f>
        <v>5</v>
      </c>
      <c r="E150" s="16" t="str">
        <f>Tableau33[[#This Row],[Colonne4]]</f>
        <v>l</v>
      </c>
      <c r="F150" s="16">
        <f>Tableau33[[#This Row],[Colonne5]]</f>
        <v>1</v>
      </c>
      <c r="G150" s="37"/>
      <c r="H150" s="17">
        <f>Tableau33[[#This Row],[Colonne7]]</f>
        <v>20.89</v>
      </c>
      <c r="I150" s="16">
        <f>Tableau33[[#This Row],[Colonne8]]</f>
        <v>5.5</v>
      </c>
      <c r="J150" s="17">
        <f>Tableau33[[#This Row],[Colonne9]]</f>
        <v>22.04</v>
      </c>
      <c r="K150" s="18">
        <f>G150*J150</f>
        <v>0</v>
      </c>
    </row>
    <row r="151" spans="1:11" x14ac:dyDescent="0.2">
      <c r="A151" s="3"/>
      <c r="B151" s="6">
        <f>Tableau33[[#This Row],[Colonne1]]</f>
        <v>21101</v>
      </c>
      <c r="C151" s="57" t="str">
        <f>Tableau33[[#This Row],[Colonne2]]</f>
        <v>Huile de coco vierge</v>
      </c>
      <c r="D151" s="16">
        <f>Tableau33[[#This Row],[Colonne3]]</f>
        <v>200</v>
      </c>
      <c r="E151" s="16" t="str">
        <f>Tableau33[[#This Row],[Colonne4]]</f>
        <v>ml</v>
      </c>
      <c r="F151" s="16">
        <f>Tableau33[[#This Row],[Colonne5]]</f>
        <v>6</v>
      </c>
      <c r="G151" s="37"/>
      <c r="H151" s="17">
        <f>Tableau33[[#This Row],[Colonne7]]</f>
        <v>3.61</v>
      </c>
      <c r="I151" s="16">
        <f>Tableau33[[#This Row],[Colonne8]]</f>
        <v>5.5</v>
      </c>
      <c r="J151" s="17">
        <f>Tableau33[[#This Row],[Colonne9]]</f>
        <v>3.81</v>
      </c>
      <c r="K151" s="18">
        <f>G151*J151</f>
        <v>0</v>
      </c>
    </row>
    <row r="152" spans="1:11" x14ac:dyDescent="0.2">
      <c r="A152" s="3"/>
      <c r="B152" s="7">
        <f>Tableau33[[#This Row],[Colonne1]]</f>
        <v>28626</v>
      </c>
      <c r="C152" s="58" t="str">
        <f>Tableau33[[#This Row],[Colonne2]]</f>
        <v>Huile de sesame vierge</v>
      </c>
      <c r="D152" s="20">
        <f>Tableau33[[#This Row],[Colonne3]]</f>
        <v>1</v>
      </c>
      <c r="E152" s="20" t="str">
        <f>Tableau33[[#This Row],[Colonne4]]</f>
        <v>L</v>
      </c>
      <c r="F152" s="20">
        <f>Tableau33[[#This Row],[Colonne5]]</f>
        <v>6</v>
      </c>
      <c r="G152" s="38"/>
      <c r="H152" s="21">
        <f>Tableau33[[#This Row],[Colonne7]]</f>
        <v>9.91</v>
      </c>
      <c r="I152" s="20">
        <f>Tableau33[[#This Row],[Colonne8]]</f>
        <v>5.5</v>
      </c>
      <c r="J152" s="21">
        <f>Tableau33[[#This Row],[Colonne9]]</f>
        <v>10.46</v>
      </c>
      <c r="K152" s="22">
        <f>G152*J152</f>
        <v>0</v>
      </c>
    </row>
    <row r="153" spans="1:11" x14ac:dyDescent="0.2">
      <c r="A153" s="3"/>
      <c r="B153" s="4"/>
      <c r="C153" s="56"/>
      <c r="D153" s="25">
        <f>Tableau33[[#This Row],[Colonne3]]</f>
        <v>0</v>
      </c>
      <c r="G153" s="39"/>
      <c r="H153" s="26"/>
      <c r="J153" s="27" t="s">
        <v>13</v>
      </c>
      <c r="K153" s="26">
        <f>SUM(K148:K152)</f>
        <v>0</v>
      </c>
    </row>
    <row r="154" spans="1:11" x14ac:dyDescent="0.2">
      <c r="A154" s="3"/>
      <c r="B154" s="23" t="s">
        <v>144</v>
      </c>
      <c r="C154" s="56"/>
      <c r="D154" s="25">
        <f>Tableau33[[#This Row],[Colonne3]]</f>
        <v>0</v>
      </c>
      <c r="G154" s="39"/>
      <c r="H154" s="26"/>
      <c r="J154" s="26"/>
      <c r="K154" s="26"/>
    </row>
    <row r="155" spans="1:11" x14ac:dyDescent="0.2">
      <c r="A155" s="3"/>
      <c r="B155" s="5">
        <f>Tableau33[[#This Row],[Colonne1]]</f>
        <v>23405</v>
      </c>
      <c r="C155" s="54" t="str">
        <f>Tableau33[[#This Row],[Colonne2]]</f>
        <v>flocons de levure</v>
      </c>
      <c r="D155" s="13">
        <f>Tableau33[[#This Row],[Colonne3]]</f>
        <v>150</v>
      </c>
      <c r="E155" s="13" t="str">
        <f>Tableau33[[#This Row],[Colonne4]]</f>
        <v>gr</v>
      </c>
      <c r="F155" s="13">
        <f>Tableau33[[#This Row],[Colonne5]]</f>
        <v>6</v>
      </c>
      <c r="G155" s="36"/>
      <c r="H155" s="14">
        <f>Tableau33[[#This Row],[Colonne7]]</f>
        <v>4.55</v>
      </c>
      <c r="I155" s="13">
        <f>Tableau33[[#This Row],[Colonne8]]</f>
        <v>5.5</v>
      </c>
      <c r="J155" s="14">
        <f>Tableau33[[#This Row],[Colonne9]]</f>
        <v>4.8</v>
      </c>
      <c r="K155" s="15">
        <f t="shared" ref="K155:K166" si="9">G155*J155</f>
        <v>0</v>
      </c>
    </row>
    <row r="156" spans="1:11" x14ac:dyDescent="0.2">
      <c r="A156" s="3"/>
      <c r="B156" s="6">
        <f>Tableau33[[#This Row],[Colonne1]]</f>
        <v>32933</v>
      </c>
      <c r="C156" s="57" t="str">
        <f>Tableau33[[#This Row],[Colonne2]]</f>
        <v>Levure de bière pailettes</v>
      </c>
      <c r="D156" s="16">
        <f>Tableau33[[#This Row],[Colonne3]]</f>
        <v>175</v>
      </c>
      <c r="E156" s="16" t="str">
        <f>Tableau33[[#This Row],[Colonne4]]</f>
        <v>gr</v>
      </c>
      <c r="F156" s="16">
        <f>Tableau33[[#This Row],[Colonne5]]</f>
        <v>12</v>
      </c>
      <c r="G156" s="37"/>
      <c r="H156" s="17">
        <f>Tableau33[[#This Row],[Colonne7]]</f>
        <v>2.73</v>
      </c>
      <c r="I156" s="16">
        <f>Tableau33[[#This Row],[Colonne8]]</f>
        <v>5.5</v>
      </c>
      <c r="J156" s="17">
        <f>Tableau33[[#This Row],[Colonne9]]</f>
        <v>2.88</v>
      </c>
      <c r="K156" s="18">
        <f t="shared" si="9"/>
        <v>0</v>
      </c>
    </row>
    <row r="157" spans="1:11" x14ac:dyDescent="0.2">
      <c r="A157" s="3"/>
      <c r="B157" s="6">
        <f>Tableau33[[#This Row],[Colonne1]]</f>
        <v>32274</v>
      </c>
      <c r="C157" s="57" t="str">
        <f>Tableau33[[#This Row],[Colonne2]]</f>
        <v>Levure maltée</v>
      </c>
      <c r="D157" s="16">
        <f>Tableau33[[#This Row],[Colonne3]]</f>
        <v>1</v>
      </c>
      <c r="E157" s="16" t="str">
        <f>Tableau33[[#This Row],[Colonne4]]</f>
        <v>kg</v>
      </c>
      <c r="F157" s="16">
        <f>Tableau33[[#This Row],[Colonne5]]</f>
        <v>1</v>
      </c>
      <c r="G157" s="37"/>
      <c r="H157" s="17">
        <f>Tableau33[[#This Row],[Colonne7]]</f>
        <v>9.77</v>
      </c>
      <c r="I157" s="16">
        <f>Tableau33[[#This Row],[Colonne8]]</f>
        <v>5.5</v>
      </c>
      <c r="J157" s="17">
        <f>Tableau33[[#This Row],[Colonne9]]</f>
        <v>10.31</v>
      </c>
      <c r="K157" s="18">
        <f t="shared" si="9"/>
        <v>0</v>
      </c>
    </row>
    <row r="158" spans="1:11" x14ac:dyDescent="0.2">
      <c r="A158" s="3"/>
      <c r="B158" s="6">
        <f>Tableau33[[#This Row],[Colonne1]]</f>
        <v>31378</v>
      </c>
      <c r="C158" s="57" t="str">
        <f>Tableau33[[#This Row],[Colonne2]]</f>
        <v>Agar agar en poudre</v>
      </c>
      <c r="D158" s="16">
        <f>Tableau33[[#This Row],[Colonne3]]</f>
        <v>55</v>
      </c>
      <c r="E158" s="16" t="str">
        <f>Tableau33[[#This Row],[Colonne4]]</f>
        <v>gr</v>
      </c>
      <c r="F158" s="16">
        <f>Tableau33[[#This Row],[Colonne5]]</f>
        <v>3</v>
      </c>
      <c r="G158" s="37"/>
      <c r="H158" s="17">
        <f>Tableau33[[#This Row],[Colonne7]]</f>
        <v>7.7</v>
      </c>
      <c r="I158" s="16">
        <f>Tableau33[[#This Row],[Colonne8]]</f>
        <v>5.5</v>
      </c>
      <c r="J158" s="17">
        <f>Tableau33[[#This Row],[Colonne9]]</f>
        <v>8.1199999999999992</v>
      </c>
      <c r="K158" s="18">
        <f t="shared" si="9"/>
        <v>0</v>
      </c>
    </row>
    <row r="159" spans="1:11" x14ac:dyDescent="0.2">
      <c r="A159" s="3"/>
      <c r="B159" s="6">
        <f>Tableau33[[#This Row],[Colonne1]]</f>
        <v>34720</v>
      </c>
      <c r="C159" s="57" t="str">
        <f>Tableau33[[#This Row],[Colonne2]]</f>
        <v>Chapelure extra</v>
      </c>
      <c r="D159" s="16">
        <f>Tableau33[[#This Row],[Colonne3]]</f>
        <v>300</v>
      </c>
      <c r="E159" s="16" t="str">
        <f>Tableau33[[#This Row],[Colonne4]]</f>
        <v>gr</v>
      </c>
      <c r="F159" s="16">
        <f>Tableau33[[#This Row],[Colonne5]]</f>
        <v>10</v>
      </c>
      <c r="G159" s="37"/>
      <c r="H159" s="17">
        <f>Tableau33[[#This Row],[Colonne7]]</f>
        <v>1.91</v>
      </c>
      <c r="I159" s="16">
        <f>Tableau33[[#This Row],[Colonne8]]</f>
        <v>5.5</v>
      </c>
      <c r="J159" s="17">
        <f>Tableau33[[#This Row],[Colonne9]]</f>
        <v>2.02</v>
      </c>
      <c r="K159" s="18">
        <f t="shared" si="9"/>
        <v>0</v>
      </c>
    </row>
    <row r="160" spans="1:11" x14ac:dyDescent="0.2">
      <c r="A160" s="3"/>
      <c r="B160" s="6">
        <f>Tableau33[[#This Row],[Colonne1]]</f>
        <v>32648</v>
      </c>
      <c r="C160" s="57" t="str">
        <f>Tableau33[[#This Row],[Colonne2]]</f>
        <v>Bouillon clair de légume (en poudre, bocal)</v>
      </c>
      <c r="D160" s="16">
        <f>Tableau33[[#This Row],[Colonne3]]</f>
        <v>250</v>
      </c>
      <c r="E160" s="16" t="str">
        <f>Tableau33[[#This Row],[Colonne4]]</f>
        <v>gr</v>
      </c>
      <c r="F160" s="16">
        <f>Tableau33[[#This Row],[Colonne5]]</f>
        <v>6</v>
      </c>
      <c r="G160" s="37"/>
      <c r="H160" s="17">
        <f>Tableau33[[#This Row],[Colonne7]]</f>
        <v>4.24</v>
      </c>
      <c r="I160" s="16">
        <f>Tableau33[[#This Row],[Colonne8]]</f>
        <v>5.5</v>
      </c>
      <c r="J160" s="17">
        <f>Tableau33[[#This Row],[Colonne9]]</f>
        <v>4.47</v>
      </c>
      <c r="K160" s="18">
        <f t="shared" si="9"/>
        <v>0</v>
      </c>
    </row>
    <row r="161" spans="1:11" x14ac:dyDescent="0.2">
      <c r="A161" s="3"/>
      <c r="B161" s="6">
        <f>Tableau33[[#This Row],[Colonne1]]</f>
        <v>33532</v>
      </c>
      <c r="C161" s="57" t="str">
        <f>Tableau33[[#This Row],[Colonne2]]</f>
        <v>Bouillon de poulet (en poude, en pot)</v>
      </c>
      <c r="D161" s="16">
        <f>Tableau33[[#This Row],[Colonne3]]</f>
        <v>100</v>
      </c>
      <c r="E161" s="16" t="str">
        <f>Tableau33[[#This Row],[Colonne4]]</f>
        <v>gr</v>
      </c>
      <c r="F161" s="16">
        <f>Tableau33[[#This Row],[Colonne5]]</f>
        <v>6</v>
      </c>
      <c r="G161" s="37"/>
      <c r="H161" s="17">
        <f>Tableau33[[#This Row],[Colonne7]]</f>
        <v>2.74</v>
      </c>
      <c r="I161" s="16">
        <f>Tableau33[[#This Row],[Colonne8]]</f>
        <v>5.5</v>
      </c>
      <c r="J161" s="17">
        <f>Tableau33[[#This Row],[Colonne9]]</f>
        <v>2.89</v>
      </c>
      <c r="K161" s="18">
        <f t="shared" si="9"/>
        <v>0</v>
      </c>
    </row>
    <row r="162" spans="1:11" x14ac:dyDescent="0.2">
      <c r="A162" s="3"/>
      <c r="B162" s="6">
        <f>Tableau33[[#This Row],[Colonne1]]</f>
        <v>33533</v>
      </c>
      <c r="C162" s="57" t="str">
        <f>Tableau33[[#This Row],[Colonne2]]</f>
        <v>Bouillon de bœuf (en poudre, en pot)</v>
      </c>
      <c r="D162" s="16">
        <f>Tableau33[[#This Row],[Colonne3]]</f>
        <v>100</v>
      </c>
      <c r="E162" s="16" t="str">
        <f>Tableau33[[#This Row],[Colonne4]]</f>
        <v>gr</v>
      </c>
      <c r="F162" s="16">
        <f>Tableau33[[#This Row],[Colonne5]]</f>
        <v>6</v>
      </c>
      <c r="G162" s="37"/>
      <c r="H162" s="17">
        <f>Tableau33[[#This Row],[Colonne7]]</f>
        <v>2.74</v>
      </c>
      <c r="I162" s="16">
        <f>Tableau33[[#This Row],[Colonne8]]</f>
        <v>5.5</v>
      </c>
      <c r="J162" s="17">
        <f>Tableau33[[#This Row],[Colonne9]]</f>
        <v>2.89</v>
      </c>
      <c r="K162" s="18">
        <f t="shared" si="9"/>
        <v>0</v>
      </c>
    </row>
    <row r="163" spans="1:11" x14ac:dyDescent="0.2">
      <c r="A163" s="3"/>
      <c r="B163" s="6">
        <f>Tableau33[[#This Row],[Colonne1]]</f>
        <v>28552</v>
      </c>
      <c r="C163" s="57" t="str">
        <f>Tableau33[[#This Row],[Colonne2]]</f>
        <v>Fécule de maïs</v>
      </c>
      <c r="D163" s="16">
        <f>Tableau33[[#This Row],[Colonne3]]</f>
        <v>250</v>
      </c>
      <c r="E163" s="16" t="str">
        <f>Tableau33[[#This Row],[Colonne4]]</f>
        <v>gr</v>
      </c>
      <c r="F163" s="16">
        <f>Tableau33[[#This Row],[Colonne5]]</f>
        <v>6</v>
      </c>
      <c r="G163" s="37"/>
      <c r="H163" s="17">
        <f>Tableau33[[#This Row],[Colonne7]]</f>
        <v>1.5</v>
      </c>
      <c r="I163" s="16">
        <f>Tableau33[[#This Row],[Colonne8]]</f>
        <v>5.5</v>
      </c>
      <c r="J163" s="17">
        <f>Tableau33[[#This Row],[Colonne9]]</f>
        <v>1.58</v>
      </c>
      <c r="K163" s="18">
        <f t="shared" si="9"/>
        <v>0</v>
      </c>
    </row>
    <row r="164" spans="1:11" x14ac:dyDescent="0.2">
      <c r="A164" s="3"/>
      <c r="B164" s="6">
        <f>Tableau33[[#This Row],[Colonne1]]</f>
        <v>28464</v>
      </c>
      <c r="C164" s="57" t="str">
        <f>Tableau33[[#This Row],[Colonne2]]</f>
        <v>Poudre à lever</v>
      </c>
      <c r="D164" s="16">
        <f>Tableau33[[#This Row],[Colonne3]]</f>
        <v>50</v>
      </c>
      <c r="E164" s="16" t="str">
        <f>Tableau33[[#This Row],[Colonne4]]</f>
        <v>gr</v>
      </c>
      <c r="F164" s="16">
        <f>Tableau33[[#This Row],[Colonne5]]</f>
        <v>15</v>
      </c>
      <c r="G164" s="37"/>
      <c r="H164" s="17">
        <f>Tableau33[[#This Row],[Colonne7]]</f>
        <v>0.81</v>
      </c>
      <c r="I164" s="16">
        <f>Tableau33[[#This Row],[Colonne8]]</f>
        <v>5.5</v>
      </c>
      <c r="J164" s="17">
        <f>Tableau33[[#This Row],[Colonne9]]</f>
        <v>0.85</v>
      </c>
      <c r="K164" s="18">
        <f t="shared" si="9"/>
        <v>0</v>
      </c>
    </row>
    <row r="165" spans="1:11" x14ac:dyDescent="0.2">
      <c r="A165" s="3"/>
      <c r="B165" s="6">
        <f>Tableau33[[#This Row],[Colonne1]]</f>
        <v>28355</v>
      </c>
      <c r="C165" s="57" t="str">
        <f>Tableau33[[#This Row],[Colonne2]]</f>
        <v>Lev'Blé</v>
      </c>
      <c r="D165" s="16">
        <f>Tableau33[[#This Row],[Colonne3]]</f>
        <v>260</v>
      </c>
      <c r="E165" s="16" t="str">
        <f>Tableau33[[#This Row],[Colonne4]]</f>
        <v>gr</v>
      </c>
      <c r="F165" s="16">
        <f>Tableau33[[#This Row],[Colonne5]]</f>
        <v>6</v>
      </c>
      <c r="G165" s="37"/>
      <c r="H165" s="17">
        <f>Tableau33[[#This Row],[Colonne7]]</f>
        <v>3.08</v>
      </c>
      <c r="I165" s="16">
        <f>Tableau33[[#This Row],[Colonne8]]</f>
        <v>5.5</v>
      </c>
      <c r="J165" s="17">
        <f>Tableau33[[#This Row],[Colonne9]]</f>
        <v>3.25</v>
      </c>
      <c r="K165" s="18">
        <f t="shared" si="9"/>
        <v>0</v>
      </c>
    </row>
    <row r="166" spans="1:11" x14ac:dyDescent="0.2">
      <c r="A166" s="3"/>
      <c r="B166" s="7">
        <f>Tableau33[[#This Row],[Colonne1]]</f>
        <v>30773</v>
      </c>
      <c r="C166" s="58" t="str">
        <f>Tableau33[[#This Row],[Colonne2]]</f>
        <v>Présure</v>
      </c>
      <c r="D166" s="20">
        <f>Tableau33[[#This Row],[Colonne3]]</f>
        <v>30</v>
      </c>
      <c r="E166" s="20" t="str">
        <f>Tableau33[[#This Row],[Colonne4]]</f>
        <v>ml</v>
      </c>
      <c r="F166" s="20">
        <f>Tableau33[[#This Row],[Colonne5]]</f>
        <v>7</v>
      </c>
      <c r="G166" s="38"/>
      <c r="H166" s="21">
        <f>Tableau33[[#This Row],[Colonne7]]</f>
        <v>2.34</v>
      </c>
      <c r="I166" s="20">
        <f>Tableau33[[#This Row],[Colonne8]]</f>
        <v>20</v>
      </c>
      <c r="J166" s="21">
        <f>Tableau33[[#This Row],[Colonne9]]</f>
        <v>2.81</v>
      </c>
      <c r="K166" s="22">
        <f t="shared" si="9"/>
        <v>0</v>
      </c>
    </row>
    <row r="167" spans="1:11" x14ac:dyDescent="0.2">
      <c r="A167" s="3"/>
      <c r="B167" s="4"/>
      <c r="C167" s="56"/>
      <c r="D167" s="25">
        <f>Tableau33[[#This Row],[Colonne3]]</f>
        <v>0</v>
      </c>
      <c r="G167" s="39"/>
      <c r="H167" s="26"/>
      <c r="J167" s="27" t="s">
        <v>13</v>
      </c>
      <c r="K167" s="26">
        <f>SUM(K155:K166)</f>
        <v>0</v>
      </c>
    </row>
    <row r="168" spans="1:11" x14ac:dyDescent="0.2">
      <c r="A168" s="3"/>
      <c r="B168" s="23" t="s">
        <v>157</v>
      </c>
      <c r="C168" s="56"/>
      <c r="D168" s="25">
        <f>Tableau33[[#This Row],[Colonne3]]</f>
        <v>0</v>
      </c>
      <c r="G168" s="39"/>
      <c r="H168" s="26"/>
      <c r="J168" s="26"/>
      <c r="K168" s="26"/>
    </row>
    <row r="169" spans="1:11" x14ac:dyDescent="0.2">
      <c r="A169" s="3"/>
      <c r="B169" s="5">
        <f>Tableau33[[#This Row],[Colonne1]]</f>
        <v>30652</v>
      </c>
      <c r="C169" s="54" t="str">
        <f>Tableau33[[#This Row],[Colonne2]]</f>
        <v>Spaghetti blancs</v>
      </c>
      <c r="D169" s="13">
        <f>Tableau33[[#This Row],[Colonne3]]</f>
        <v>5</v>
      </c>
      <c r="E169" s="13" t="str">
        <f>Tableau33[[#This Row],[Colonne4]]</f>
        <v>kg</v>
      </c>
      <c r="F169" s="13">
        <f>Tableau33[[#This Row],[Colonne5]]</f>
        <v>1</v>
      </c>
      <c r="G169" s="36"/>
      <c r="H169" s="14">
        <f>Tableau33[[#This Row],[Colonne7]]</f>
        <v>9.9</v>
      </c>
      <c r="I169" s="13">
        <f>Tableau33[[#This Row],[Colonne8]]</f>
        <v>5.5</v>
      </c>
      <c r="J169" s="14">
        <f>Tableau33[[#This Row],[Colonne9]]</f>
        <v>10.44</v>
      </c>
      <c r="K169" s="15">
        <f>G169*J169</f>
        <v>0</v>
      </c>
    </row>
    <row r="170" spans="1:11" x14ac:dyDescent="0.2">
      <c r="A170" s="3"/>
      <c r="B170" s="6">
        <f>Tableau33[[#This Row],[Colonne1]]</f>
        <v>30650</v>
      </c>
      <c r="C170" s="57" t="str">
        <f>Tableau33[[#This Row],[Colonne2]]</f>
        <v>Coquillettes semi-complètes</v>
      </c>
      <c r="D170" s="16">
        <f>Tableau33[[#This Row],[Colonne3]]</f>
        <v>5</v>
      </c>
      <c r="E170" s="16" t="str">
        <f>Tableau33[[#This Row],[Colonne4]]</f>
        <v>kg</v>
      </c>
      <c r="F170" s="16">
        <f>Tableau33[[#This Row],[Colonne5]]</f>
        <v>1</v>
      </c>
      <c r="G170" s="37"/>
      <c r="H170" s="17">
        <f>Tableau33[[#This Row],[Colonne7]]</f>
        <v>9.9</v>
      </c>
      <c r="I170" s="16">
        <f>Tableau33[[#This Row],[Colonne8]]</f>
        <v>5.5</v>
      </c>
      <c r="J170" s="17">
        <f>Tableau33[[#This Row],[Colonne9]]</f>
        <v>10.44</v>
      </c>
      <c r="K170" s="18">
        <f>G170*J170</f>
        <v>0</v>
      </c>
    </row>
    <row r="171" spans="1:11" x14ac:dyDescent="0.2">
      <c r="A171" s="3"/>
      <c r="B171" s="6">
        <f>Tableau33[[#This Row],[Colonne1]]</f>
        <v>30651</v>
      </c>
      <c r="C171" s="57" t="str">
        <f>Tableau33[[#This Row],[Colonne2]]</f>
        <v>Macaronis semi-complet</v>
      </c>
      <c r="D171" s="16">
        <f>Tableau33[[#This Row],[Colonne3]]</f>
        <v>5</v>
      </c>
      <c r="E171" s="16" t="str">
        <f>Tableau33[[#This Row],[Colonne4]]</f>
        <v>kg</v>
      </c>
      <c r="F171" s="16">
        <f>Tableau33[[#This Row],[Colonne5]]</f>
        <v>1</v>
      </c>
      <c r="G171" s="37"/>
      <c r="H171" s="17">
        <f>Tableau33[[#This Row],[Colonne7]]</f>
        <v>9.9</v>
      </c>
      <c r="I171" s="16">
        <f>Tableau33[[#This Row],[Colonne8]]</f>
        <v>5.5</v>
      </c>
      <c r="J171" s="17">
        <f>Tableau33[[#This Row],[Colonne9]]</f>
        <v>10.44</v>
      </c>
      <c r="K171" s="18">
        <f>G171*J171</f>
        <v>0</v>
      </c>
    </row>
    <row r="172" spans="1:11" x14ac:dyDescent="0.2">
      <c r="A172" s="3"/>
      <c r="B172" s="6">
        <f>Tableau33[[#This Row],[Colonne1]]</f>
        <v>30653</v>
      </c>
      <c r="C172" s="57" t="str">
        <f>Tableau33[[#This Row],[Colonne2]]</f>
        <v>Spirales blanches</v>
      </c>
      <c r="D172" s="16">
        <f>Tableau33[[#This Row],[Colonne3]]</f>
        <v>5</v>
      </c>
      <c r="E172" s="16" t="str">
        <f>Tableau33[[#This Row],[Colonne4]]</f>
        <v>kg</v>
      </c>
      <c r="F172" s="16">
        <f>Tableau33[[#This Row],[Colonne5]]</f>
        <v>1</v>
      </c>
      <c r="G172" s="37"/>
      <c r="H172" s="17">
        <f>Tableau33[[#This Row],[Colonne7]]</f>
        <v>9.9</v>
      </c>
      <c r="I172" s="16">
        <f>Tableau33[[#This Row],[Colonne8]]</f>
        <v>5.5</v>
      </c>
      <c r="J172" s="17">
        <f>Tableau33[[#This Row],[Colonne9]]</f>
        <v>10.44</v>
      </c>
      <c r="K172" s="18">
        <f>G172*J172</f>
        <v>0</v>
      </c>
    </row>
    <row r="173" spans="1:11" x14ac:dyDescent="0.2">
      <c r="A173" s="3"/>
      <c r="B173" s="7">
        <f>Tableau33[[#This Row],[Colonne1]]</f>
        <v>29596</v>
      </c>
      <c r="C173" s="58" t="str">
        <f>Tableau33[[#This Row],[Colonne2]]</f>
        <v>lasagnes</v>
      </c>
      <c r="D173" s="20">
        <f>Tableau33[[#This Row],[Colonne3]]</f>
        <v>250</v>
      </c>
      <c r="E173" s="20" t="str">
        <f>Tableau33[[#This Row],[Colonne4]]</f>
        <v>gr</v>
      </c>
      <c r="F173" s="20">
        <f>Tableau33[[#This Row],[Colonne5]]</f>
        <v>12</v>
      </c>
      <c r="G173" s="38"/>
      <c r="H173" s="21">
        <f>Tableau33[[#This Row],[Colonne7]]</f>
        <v>1.59</v>
      </c>
      <c r="I173" s="20">
        <f>Tableau33[[#This Row],[Colonne8]]</f>
        <v>5.5</v>
      </c>
      <c r="J173" s="21">
        <f>Tableau33[[#This Row],[Colonne9]]</f>
        <v>1.68</v>
      </c>
      <c r="K173" s="22">
        <f>G173*J173</f>
        <v>0</v>
      </c>
    </row>
    <row r="174" spans="1:11" x14ac:dyDescent="0.2">
      <c r="A174" s="3"/>
      <c r="B174" s="4"/>
      <c r="C174" s="56"/>
      <c r="D174" s="25">
        <f>Tableau33[[#This Row],[Colonne3]]</f>
        <v>0</v>
      </c>
      <c r="G174" s="39"/>
      <c r="H174" s="26"/>
      <c r="J174" s="27" t="s">
        <v>13</v>
      </c>
      <c r="K174" s="26">
        <f>SUM(K169:K173)</f>
        <v>0</v>
      </c>
    </row>
    <row r="175" spans="1:11" x14ac:dyDescent="0.2">
      <c r="A175" s="3"/>
      <c r="B175" s="23" t="s">
        <v>163</v>
      </c>
      <c r="C175" s="56"/>
      <c r="D175" s="25">
        <f>Tableau33[[#This Row],[Colonne3]]</f>
        <v>0</v>
      </c>
      <c r="G175" s="39"/>
      <c r="H175" s="26"/>
      <c r="J175" s="26"/>
      <c r="K175" s="26"/>
    </row>
    <row r="176" spans="1:11" x14ac:dyDescent="0.2">
      <c r="A176" s="3"/>
      <c r="B176" s="5">
        <f>Tableau33[[#This Row],[Colonne1]]</f>
        <v>20249</v>
      </c>
      <c r="C176" s="54" t="str">
        <f>Tableau33[[#This Row],[Colonne2]]</f>
        <v>Riz basmati blanc</v>
      </c>
      <c r="D176" s="13">
        <f>Tableau33[[#This Row],[Colonne3]]</f>
        <v>5</v>
      </c>
      <c r="E176" s="13" t="str">
        <f>Tableau33[[#This Row],[Colonne4]]</f>
        <v>kg</v>
      </c>
      <c r="F176" s="13">
        <f>Tableau33[[#This Row],[Colonne5]]</f>
        <v>1</v>
      </c>
      <c r="G176" s="36"/>
      <c r="H176" s="14">
        <f>Tableau33[[#This Row],[Colonne7]]</f>
        <v>20.25</v>
      </c>
      <c r="I176" s="13">
        <f>Tableau33[[#This Row],[Colonne8]]</f>
        <v>5.5</v>
      </c>
      <c r="J176" s="14">
        <f>Tableau33[[#This Row],[Colonne9]]</f>
        <v>21.36</v>
      </c>
      <c r="K176" s="15">
        <f t="shared" ref="K176:K183" si="10">G176*J176</f>
        <v>0</v>
      </c>
    </row>
    <row r="177" spans="1:11" x14ac:dyDescent="0.2">
      <c r="A177" s="3"/>
      <c r="B177" s="6">
        <f>Tableau33[[#This Row],[Colonne1]]</f>
        <v>20126</v>
      </c>
      <c r="C177" s="57" t="str">
        <f>Tableau33[[#This Row],[Colonne2]]</f>
        <v>Riz basmati long demi-complet</v>
      </c>
      <c r="D177" s="16">
        <f>Tableau33[[#This Row],[Colonne3]]</f>
        <v>3</v>
      </c>
      <c r="E177" s="16" t="str">
        <f>Tableau33[[#This Row],[Colonne4]]</f>
        <v>kg</v>
      </c>
      <c r="F177" s="16">
        <f>Tableau33[[#This Row],[Colonne5]]</f>
        <v>1</v>
      </c>
      <c r="G177" s="37"/>
      <c r="H177" s="17">
        <f>Tableau33[[#This Row],[Colonne7]]</f>
        <v>10.74</v>
      </c>
      <c r="I177" s="16">
        <f>Tableau33[[#This Row],[Colonne8]]</f>
        <v>5.5</v>
      </c>
      <c r="J177" s="17">
        <f>Tableau33[[#This Row],[Colonne9]]</f>
        <v>11.33</v>
      </c>
      <c r="K177" s="18">
        <f t="shared" si="10"/>
        <v>0</v>
      </c>
    </row>
    <row r="178" spans="1:11" x14ac:dyDescent="0.2">
      <c r="A178" s="3"/>
      <c r="B178" s="6">
        <f>Tableau33[[#This Row],[Colonne1]]</f>
        <v>20124</v>
      </c>
      <c r="C178" s="57" t="str">
        <f>Tableau33[[#This Row],[Colonne2]]</f>
        <v>Riz basmati long complet</v>
      </c>
      <c r="D178" s="16">
        <f>Tableau33[[#This Row],[Colonne3]]</f>
        <v>3</v>
      </c>
      <c r="E178" s="16" t="str">
        <f>Tableau33[[#This Row],[Colonne4]]</f>
        <v>kg</v>
      </c>
      <c r="F178" s="16">
        <f>Tableau33[[#This Row],[Colonne5]]</f>
        <v>1</v>
      </c>
      <c r="G178" s="37"/>
      <c r="H178" s="17">
        <f>Tableau33[[#This Row],[Colonne7]]</f>
        <v>9.27</v>
      </c>
      <c r="I178" s="16">
        <f>Tableau33[[#This Row],[Colonne8]]</f>
        <v>5.5</v>
      </c>
      <c r="J178" s="17">
        <f>Tableau33[[#This Row],[Colonne9]]</f>
        <v>9.7799999999999994</v>
      </c>
      <c r="K178" s="18">
        <f t="shared" si="10"/>
        <v>0</v>
      </c>
    </row>
    <row r="179" spans="1:11" x14ac:dyDescent="0.2">
      <c r="A179" s="3"/>
      <c r="B179" s="6">
        <f>Tableau33[[#This Row],[Colonne1]]</f>
        <v>22285</v>
      </c>
      <c r="C179" s="57" t="str">
        <f>Tableau33[[#This Row],[Colonne2]]</f>
        <v>Riz rond blanc</v>
      </c>
      <c r="D179" s="16">
        <f>Tableau33[[#This Row],[Colonne3]]</f>
        <v>3</v>
      </c>
      <c r="E179" s="16" t="str">
        <f>Tableau33[[#This Row],[Colonne4]]</f>
        <v>kg</v>
      </c>
      <c r="F179" s="16">
        <f>Tableau33[[#This Row],[Colonne5]]</f>
        <v>1</v>
      </c>
      <c r="G179" s="37"/>
      <c r="H179" s="17">
        <f>Tableau33[[#This Row],[Colonne7]]</f>
        <v>9.2100000000000009</v>
      </c>
      <c r="I179" s="16">
        <f>Tableau33[[#This Row],[Colonne8]]</f>
        <v>5.5</v>
      </c>
      <c r="J179" s="17">
        <f>Tableau33[[#This Row],[Colonne9]]</f>
        <v>9.7200000000000006</v>
      </c>
      <c r="K179" s="18">
        <f t="shared" si="10"/>
        <v>0</v>
      </c>
    </row>
    <row r="180" spans="1:11" x14ac:dyDescent="0.2">
      <c r="A180" s="3"/>
      <c r="B180" s="6">
        <f>Tableau33[[#This Row],[Colonne1]]</f>
        <v>20116</v>
      </c>
      <c r="C180" s="57" t="str">
        <f>Tableau33[[#This Row],[Colonne2]]</f>
        <v>Riz rond demi-complet</v>
      </c>
      <c r="D180" s="16">
        <f>Tableau33[[#This Row],[Colonne3]]</f>
        <v>3</v>
      </c>
      <c r="E180" s="16" t="str">
        <f>Tableau33[[#This Row],[Colonne4]]</f>
        <v>kg</v>
      </c>
      <c r="F180" s="16">
        <f>Tableau33[[#This Row],[Colonne5]]</f>
        <v>1</v>
      </c>
      <c r="G180" s="37"/>
      <c r="H180" s="17">
        <f>Tableau33[[#This Row],[Colonne7]]</f>
        <v>8.6999999999999993</v>
      </c>
      <c r="I180" s="16">
        <f>Tableau33[[#This Row],[Colonne8]]</f>
        <v>5.5</v>
      </c>
      <c r="J180" s="17">
        <f>Tableau33[[#This Row],[Colonne9]]</f>
        <v>9.18</v>
      </c>
      <c r="K180" s="18">
        <f t="shared" si="10"/>
        <v>0</v>
      </c>
    </row>
    <row r="181" spans="1:11" x14ac:dyDescent="0.2">
      <c r="A181" s="3"/>
      <c r="B181" s="6">
        <f>Tableau33[[#This Row],[Colonne1]]</f>
        <v>20115</v>
      </c>
      <c r="C181" s="57" t="str">
        <f>Tableau33[[#This Row],[Colonne2]]</f>
        <v>Riz rond complet</v>
      </c>
      <c r="D181" s="16">
        <f>Tableau33[[#This Row],[Colonne3]]</f>
        <v>3</v>
      </c>
      <c r="E181" s="16" t="str">
        <f>Tableau33[[#This Row],[Colonne4]]</f>
        <v>kg</v>
      </c>
      <c r="F181" s="16">
        <f>Tableau33[[#This Row],[Colonne5]]</f>
        <v>1</v>
      </c>
      <c r="G181" s="37"/>
      <c r="H181" s="17">
        <f>Tableau33[[#This Row],[Colonne7]]</f>
        <v>8.49</v>
      </c>
      <c r="I181" s="16">
        <f>Tableau33[[#This Row],[Colonne8]]</f>
        <v>5.5</v>
      </c>
      <c r="J181" s="17">
        <f>Tableau33[[#This Row],[Colonne9]]</f>
        <v>8.9600000000000009</v>
      </c>
      <c r="K181" s="18">
        <f t="shared" si="10"/>
        <v>0</v>
      </c>
    </row>
    <row r="182" spans="1:11" x14ac:dyDescent="0.2">
      <c r="A182" s="3"/>
      <c r="B182" s="6">
        <f>Tableau33[[#This Row],[Colonne1]]</f>
        <v>32950</v>
      </c>
      <c r="C182" s="57" t="str">
        <f>Tableau33[[#This Row],[Colonne2]]</f>
        <v>Riz long blanc</v>
      </c>
      <c r="D182" s="16">
        <f>Tableau33[[#This Row],[Colonne3]]</f>
        <v>5</v>
      </c>
      <c r="E182" s="16" t="str">
        <f>Tableau33[[#This Row],[Colonne4]]</f>
        <v>kg</v>
      </c>
      <c r="F182" s="16">
        <f>Tableau33[[#This Row],[Colonne5]]</f>
        <v>1</v>
      </c>
      <c r="G182" s="37"/>
      <c r="H182" s="17">
        <f>Tableau33[[#This Row],[Colonne7]]</f>
        <v>11.93</v>
      </c>
      <c r="I182" s="16">
        <f>Tableau33[[#This Row],[Colonne8]]</f>
        <v>5.5</v>
      </c>
      <c r="J182" s="17">
        <f>Tableau33[[#This Row],[Colonne9]]</f>
        <v>12.59</v>
      </c>
      <c r="K182" s="18">
        <f t="shared" si="10"/>
        <v>0</v>
      </c>
    </row>
    <row r="183" spans="1:11" x14ac:dyDescent="0.2">
      <c r="A183" s="3"/>
      <c r="B183" s="7">
        <f>Tableau33[[#This Row],[Colonne1]]</f>
        <v>32951</v>
      </c>
      <c r="C183" s="58" t="str">
        <f>Tableau33[[#This Row],[Colonne2]]</f>
        <v>Riz long complet</v>
      </c>
      <c r="D183" s="20">
        <f>Tableau33[[#This Row],[Colonne3]]</f>
        <v>5</v>
      </c>
      <c r="E183" s="20" t="str">
        <f>Tableau33[[#This Row],[Colonne4]]</f>
        <v>kg</v>
      </c>
      <c r="F183" s="20">
        <f>Tableau33[[#This Row],[Colonne5]]</f>
        <v>1</v>
      </c>
      <c r="G183" s="38"/>
      <c r="H183" s="21">
        <f>Tableau33[[#This Row],[Colonne7]]</f>
        <v>11.3</v>
      </c>
      <c r="I183" s="20">
        <f>Tableau33[[#This Row],[Colonne8]]</f>
        <v>5.5</v>
      </c>
      <c r="J183" s="21">
        <f>Tableau33[[#This Row],[Colonne9]]</f>
        <v>11.92</v>
      </c>
      <c r="K183" s="22">
        <f t="shared" si="10"/>
        <v>0</v>
      </c>
    </row>
    <row r="184" spans="1:11" x14ac:dyDescent="0.2">
      <c r="A184" s="3"/>
      <c r="B184" s="4"/>
      <c r="C184" s="56"/>
      <c r="D184" s="25">
        <f>Tableau33[[#This Row],[Colonne3]]</f>
        <v>0</v>
      </c>
      <c r="G184" s="39"/>
      <c r="H184" s="26"/>
      <c r="J184" s="27" t="s">
        <v>13</v>
      </c>
      <c r="K184" s="26">
        <f>SUM(K176:K183)</f>
        <v>0</v>
      </c>
    </row>
    <row r="185" spans="1:11" x14ac:dyDescent="0.2">
      <c r="A185" s="3"/>
      <c r="B185" s="23" t="s">
        <v>172</v>
      </c>
      <c r="C185" s="56"/>
      <c r="D185" s="25">
        <f>Tableau33[[#This Row],[Colonne3]]</f>
        <v>0</v>
      </c>
      <c r="G185" s="39"/>
      <c r="H185" s="26"/>
      <c r="J185" s="26"/>
      <c r="K185" s="26"/>
    </row>
    <row r="186" spans="1:11" x14ac:dyDescent="0.2">
      <c r="A186" s="3"/>
      <c r="B186" s="9">
        <f>Tableau33[[#This Row],[Colonne1]]</f>
        <v>32839</v>
      </c>
      <c r="C186" s="57" t="str">
        <f>Tableau33[[#This Row],[Colonne2]]</f>
        <v>Farine de blé T 150</v>
      </c>
      <c r="D186" s="16">
        <f>Tableau33[[#This Row],[Colonne3]]</f>
        <v>5</v>
      </c>
      <c r="E186" s="16" t="str">
        <f>Tableau33[[#This Row],[Colonne4]]</f>
        <v>kg</v>
      </c>
      <c r="F186" s="16">
        <f>Tableau33[[#This Row],[Colonne5]]</f>
        <v>1</v>
      </c>
      <c r="G186" s="37"/>
      <c r="H186" s="17">
        <f>Tableau33[[#This Row],[Colonne7]]</f>
        <v>6.5</v>
      </c>
      <c r="I186" s="16">
        <f>Tableau33[[#This Row],[Colonne8]]</f>
        <v>5.5</v>
      </c>
      <c r="J186" s="17">
        <f>Tableau33[[#This Row],[Colonne9]]</f>
        <v>6.86</v>
      </c>
      <c r="K186" s="30">
        <f>G186*J186</f>
        <v>0</v>
      </c>
    </row>
    <row r="187" spans="1:11" x14ac:dyDescent="0.2">
      <c r="A187" s="3"/>
      <c r="B187" s="9">
        <f>Tableau33[[#This Row],[Colonne1]]</f>
        <v>25806</v>
      </c>
      <c r="C187" s="57" t="str">
        <f>Tableau33[[#This Row],[Colonne2]]</f>
        <v>Farine complète de blé  Khorasan Kamut</v>
      </c>
      <c r="D187" s="16">
        <f>Tableau33[[#This Row],[Colonne3]]</f>
        <v>500</v>
      </c>
      <c r="E187" s="16" t="str">
        <f>Tableau33[[#This Row],[Colonne4]]</f>
        <v>gr</v>
      </c>
      <c r="F187" s="16">
        <f>Tableau33[[#This Row],[Colonne5]]</f>
        <v>6</v>
      </c>
      <c r="G187" s="37"/>
      <c r="H187" s="17">
        <f>Tableau33[[#This Row],[Colonne7]]</f>
        <v>2.23</v>
      </c>
      <c r="I187" s="16">
        <f>Tableau33[[#This Row],[Colonne8]]</f>
        <v>5.5</v>
      </c>
      <c r="J187" s="17">
        <f>Tableau33[[#This Row],[Colonne9]]</f>
        <v>2.35</v>
      </c>
      <c r="K187" s="30">
        <f>G187*J187</f>
        <v>0</v>
      </c>
    </row>
    <row r="188" spans="1:11" x14ac:dyDescent="0.2">
      <c r="A188" s="3"/>
      <c r="B188" s="9">
        <f>Tableau33[[#This Row],[Colonne1]]</f>
        <v>32748</v>
      </c>
      <c r="C188" s="57" t="str">
        <f>Tableau33[[#This Row],[Colonne2]]</f>
        <v>Farine de sarrasin</v>
      </c>
      <c r="D188" s="16">
        <f>Tableau33[[#This Row],[Colonne3]]</f>
        <v>5</v>
      </c>
      <c r="E188" s="16" t="str">
        <f>Tableau33[[#This Row],[Colonne4]]</f>
        <v>kg</v>
      </c>
      <c r="F188" s="16">
        <f>Tableau33[[#This Row],[Colonne5]]</f>
        <v>1</v>
      </c>
      <c r="G188" s="37"/>
      <c r="H188" s="17">
        <f>Tableau33[[#This Row],[Colonne7]]</f>
        <v>16</v>
      </c>
      <c r="I188" s="16">
        <f>Tableau33[[#This Row],[Colonne8]]</f>
        <v>5.5</v>
      </c>
      <c r="J188" s="17">
        <f>Tableau33[[#This Row],[Colonne9]]</f>
        <v>16.88</v>
      </c>
      <c r="K188" s="30">
        <f>G188*J188</f>
        <v>0</v>
      </c>
    </row>
    <row r="189" spans="1:11" x14ac:dyDescent="0.2">
      <c r="A189" s="3"/>
      <c r="B189" s="4"/>
      <c r="C189" s="56"/>
      <c r="D189" s="25">
        <f>Tableau33[[#This Row],[Colonne3]]</f>
        <v>0</v>
      </c>
      <c r="G189" s="39"/>
      <c r="H189" s="26"/>
      <c r="J189" s="27" t="s">
        <v>13</v>
      </c>
      <c r="K189" s="26">
        <f>SUM(K186:K188)</f>
        <v>0</v>
      </c>
    </row>
    <row r="190" spans="1:11" x14ac:dyDescent="0.2">
      <c r="A190" s="3"/>
      <c r="B190" s="23" t="s">
        <v>176</v>
      </c>
      <c r="C190" s="56"/>
      <c r="D190" s="25">
        <f>Tableau33[[#This Row],[Colonne3]]</f>
        <v>0</v>
      </c>
      <c r="G190" s="39"/>
      <c r="H190" s="26"/>
      <c r="J190" s="26"/>
      <c r="K190" s="26"/>
    </row>
    <row r="191" spans="1:11" x14ac:dyDescent="0.2">
      <c r="A191" s="3"/>
      <c r="B191" s="9">
        <f>Tableau33[[#This Row],[Colonne1]]</f>
        <v>20232</v>
      </c>
      <c r="C191" s="57" t="str">
        <f>Tableau33[[#This Row],[Colonne2]]</f>
        <v>boulgour fin</v>
      </c>
      <c r="D191" s="16">
        <f>Tableau33[[#This Row],[Colonne3]]</f>
        <v>5</v>
      </c>
      <c r="E191" s="16" t="str">
        <f>Tableau33[[#This Row],[Colonne4]]</f>
        <v>kg</v>
      </c>
      <c r="F191" s="16">
        <f>Tableau33[[#This Row],[Colonne5]]</f>
        <v>1</v>
      </c>
      <c r="G191" s="37"/>
      <c r="H191" s="17">
        <f>Tableau33[[#This Row],[Colonne7]]</f>
        <v>11</v>
      </c>
      <c r="I191" s="16">
        <f>Tableau33[[#This Row],[Colonne8]]</f>
        <v>5.5</v>
      </c>
      <c r="J191" s="17">
        <f>Tableau33[[#This Row],[Colonne9]]</f>
        <v>11.61</v>
      </c>
      <c r="K191" s="30">
        <f>G191*J191</f>
        <v>0</v>
      </c>
    </row>
    <row r="192" spans="1:11" x14ac:dyDescent="0.2">
      <c r="A192" s="3"/>
      <c r="B192" s="9">
        <f>Tableau33[[#This Row],[Colonne1]]</f>
        <v>20230</v>
      </c>
      <c r="C192" s="57" t="str">
        <f>Tableau33[[#This Row],[Colonne2]]</f>
        <v>boulgour gros</v>
      </c>
      <c r="D192" s="16">
        <f>Tableau33[[#This Row],[Colonne3]]</f>
        <v>5</v>
      </c>
      <c r="E192" s="16" t="str">
        <f>Tableau33[[#This Row],[Colonne4]]</f>
        <v>kg</v>
      </c>
      <c r="F192" s="16">
        <f>Tableau33[[#This Row],[Colonne5]]</f>
        <v>1</v>
      </c>
      <c r="G192" s="37"/>
      <c r="H192" s="17">
        <f>Tableau33[[#This Row],[Colonne7]]</f>
        <v>11</v>
      </c>
      <c r="I192" s="16">
        <f>Tableau33[[#This Row],[Colonne8]]</f>
        <v>5.5</v>
      </c>
      <c r="J192" s="17">
        <f>Tableau33[[#This Row],[Colonne9]]</f>
        <v>11.61</v>
      </c>
      <c r="K192" s="30">
        <f>G192*J192</f>
        <v>0</v>
      </c>
    </row>
    <row r="193" spans="1:11" x14ac:dyDescent="0.2">
      <c r="A193" s="3"/>
      <c r="B193" s="4"/>
      <c r="C193" s="56"/>
      <c r="D193" s="25">
        <f>Tableau33[[#This Row],[Colonne3]]</f>
        <v>0</v>
      </c>
      <c r="G193" s="39"/>
      <c r="H193" s="26"/>
      <c r="J193" s="27" t="s">
        <v>13</v>
      </c>
      <c r="K193" s="26">
        <f>SUM(K191:K192)</f>
        <v>0</v>
      </c>
    </row>
    <row r="194" spans="1:11" x14ac:dyDescent="0.2">
      <c r="A194" s="3"/>
      <c r="B194" s="23" t="s">
        <v>179</v>
      </c>
      <c r="C194" s="56"/>
      <c r="D194" s="25">
        <f>Tableau33[[#This Row],[Colonne3]]</f>
        <v>0</v>
      </c>
      <c r="G194" s="39"/>
      <c r="H194" s="26"/>
      <c r="J194" s="26"/>
      <c r="K194" s="26"/>
    </row>
    <row r="195" spans="1:11" x14ac:dyDescent="0.2">
      <c r="A195" s="3"/>
      <c r="B195" s="9">
        <f>Tableau33[[#This Row],[Colonne1]]</f>
        <v>20243</v>
      </c>
      <c r="C195" s="57" t="str">
        <f>Tableau33[[#This Row],[Colonne2]]</f>
        <v>couscous complet</v>
      </c>
      <c r="D195" s="16">
        <f>Tableau33[[#This Row],[Colonne3]]</f>
        <v>5</v>
      </c>
      <c r="E195" s="16" t="str">
        <f>Tableau33[[#This Row],[Colonne4]]</f>
        <v>kg</v>
      </c>
      <c r="F195" s="16">
        <f>Tableau33[[#This Row],[Colonne5]]</f>
        <v>1</v>
      </c>
      <c r="G195" s="37"/>
      <c r="H195" s="17">
        <f>Tableau33[[#This Row],[Colonne7]]</f>
        <v>11.8</v>
      </c>
      <c r="I195" s="16">
        <f>Tableau33[[#This Row],[Colonne8]]</f>
        <v>5.5</v>
      </c>
      <c r="J195" s="17">
        <f>Tableau33[[#This Row],[Colonne9]]</f>
        <v>12.45</v>
      </c>
      <c r="K195" s="30">
        <f>G195*J195</f>
        <v>0</v>
      </c>
    </row>
    <row r="196" spans="1:11" x14ac:dyDescent="0.2">
      <c r="A196" s="3"/>
      <c r="B196" s="4"/>
      <c r="C196" s="56"/>
      <c r="D196" s="25">
        <f>Tableau33[[#This Row],[Colonne3]]</f>
        <v>0</v>
      </c>
      <c r="G196" s="39"/>
      <c r="H196" s="26"/>
      <c r="J196" s="27" t="s">
        <v>13</v>
      </c>
      <c r="K196" s="26">
        <f>SUM(K195)</f>
        <v>0</v>
      </c>
    </row>
    <row r="197" spans="1:11" x14ac:dyDescent="0.2">
      <c r="A197" s="3"/>
      <c r="B197" s="23" t="s">
        <v>181</v>
      </c>
      <c r="C197" s="56"/>
      <c r="D197" s="25">
        <f>Tableau33[[#This Row],[Colonne3]]</f>
        <v>0</v>
      </c>
      <c r="G197" s="39"/>
      <c r="H197" s="26"/>
      <c r="J197" s="26"/>
      <c r="K197" s="26"/>
    </row>
    <row r="198" spans="1:11" x14ac:dyDescent="0.2">
      <c r="A198" s="3"/>
      <c r="B198" s="9">
        <f>Tableau33[[#This Row],[Colonne1]]</f>
        <v>20238</v>
      </c>
      <c r="C198" s="57" t="str">
        <f>Tableau33[[#This Row],[Colonne2]]</f>
        <v>millet décortiqué</v>
      </c>
      <c r="D198" s="16">
        <f>Tableau33[[#This Row],[Colonne3]]</f>
        <v>5</v>
      </c>
      <c r="E198" s="16" t="str">
        <f>Tableau33[[#This Row],[Colonne4]]</f>
        <v>kg</v>
      </c>
      <c r="F198" s="16">
        <f>Tableau33[[#This Row],[Colonne5]]</f>
        <v>1</v>
      </c>
      <c r="G198" s="37"/>
      <c r="H198" s="17">
        <f>Tableau33[[#This Row],[Colonne7]]</f>
        <v>11.2</v>
      </c>
      <c r="I198" s="16">
        <f>Tableau33[[#This Row],[Colonne8]]</f>
        <v>5.5</v>
      </c>
      <c r="J198" s="17">
        <f>Tableau33[[#This Row],[Colonne9]]</f>
        <v>11.82</v>
      </c>
      <c r="K198" s="30">
        <f>G198*J198</f>
        <v>0</v>
      </c>
    </row>
    <row r="199" spans="1:11" x14ac:dyDescent="0.2">
      <c r="A199" s="3"/>
      <c r="B199" s="4"/>
      <c r="C199" s="56"/>
      <c r="D199" s="25">
        <f>Tableau33[[#This Row],[Colonne3]]</f>
        <v>0</v>
      </c>
      <c r="G199" s="39"/>
      <c r="H199" s="26"/>
      <c r="J199" s="27" t="s">
        <v>13</v>
      </c>
      <c r="K199" s="26">
        <f>SUM(K198)</f>
        <v>0</v>
      </c>
    </row>
    <row r="200" spans="1:11" x14ac:dyDescent="0.2">
      <c r="A200" s="3"/>
      <c r="B200" s="23" t="s">
        <v>183</v>
      </c>
      <c r="C200" s="56"/>
      <c r="D200" s="25">
        <f>Tableau33[[#This Row],[Colonne3]]</f>
        <v>0</v>
      </c>
      <c r="G200" s="39"/>
      <c r="H200" s="26"/>
      <c r="J200" s="26"/>
      <c r="K200" s="26"/>
    </row>
    <row r="201" spans="1:11" x14ac:dyDescent="0.2">
      <c r="A201" s="3"/>
      <c r="B201" s="9">
        <f>Tableau33[[#This Row],[Colonne1]]</f>
        <v>20245</v>
      </c>
      <c r="C201" s="57" t="str">
        <f>Tableau33[[#This Row],[Colonne2]]</f>
        <v>Quinoa</v>
      </c>
      <c r="D201" s="16">
        <f>Tableau33[[#This Row],[Colonne3]]</f>
        <v>5</v>
      </c>
      <c r="E201" s="16" t="str">
        <f>Tableau33[[#This Row],[Colonne4]]</f>
        <v>kg</v>
      </c>
      <c r="F201" s="16">
        <f>Tableau33[[#This Row],[Colonne5]]</f>
        <v>1</v>
      </c>
      <c r="G201" s="37"/>
      <c r="H201" s="17">
        <f>Tableau33[[#This Row],[Colonne7]]</f>
        <v>26.62</v>
      </c>
      <c r="I201" s="16">
        <f>Tableau33[[#This Row],[Colonne8]]</f>
        <v>5.5</v>
      </c>
      <c r="J201" s="17">
        <f>Tableau33[[#This Row],[Colonne9]]</f>
        <v>28.08</v>
      </c>
      <c r="K201" s="30">
        <f>G201*J201</f>
        <v>0</v>
      </c>
    </row>
    <row r="202" spans="1:11" x14ac:dyDescent="0.2">
      <c r="A202" s="3"/>
      <c r="B202" s="4"/>
      <c r="C202" s="56"/>
      <c r="D202" s="25">
        <f>Tableau33[[#This Row],[Colonne3]]</f>
        <v>0</v>
      </c>
      <c r="G202" s="39"/>
      <c r="H202" s="26"/>
      <c r="J202" s="27" t="s">
        <v>13</v>
      </c>
      <c r="K202" s="26">
        <f>SUM(K201)</f>
        <v>0</v>
      </c>
    </row>
    <row r="203" spans="1:11" x14ac:dyDescent="0.2">
      <c r="A203" s="3"/>
      <c r="B203" s="23" t="s">
        <v>184</v>
      </c>
      <c r="C203" s="56"/>
      <c r="D203" s="25">
        <f>Tableau33[[#This Row],[Colonne3]]</f>
        <v>0</v>
      </c>
      <c r="G203" s="39"/>
      <c r="H203" s="26"/>
      <c r="J203" s="26"/>
      <c r="K203" s="26"/>
    </row>
    <row r="204" spans="1:11" x14ac:dyDescent="0.2">
      <c r="A204" s="3"/>
      <c r="B204" s="9">
        <f>Tableau33[[#This Row],[Colonne1]]</f>
        <v>32946</v>
      </c>
      <c r="C204" s="57" t="str">
        <f>Tableau33[[#This Row],[Colonne2]]</f>
        <v>Lentilles corail</v>
      </c>
      <c r="D204" s="16">
        <f>Tableau33[[#This Row],[Colonne3]]</f>
        <v>5</v>
      </c>
      <c r="E204" s="16" t="str">
        <f>Tableau33[[#This Row],[Colonne4]]</f>
        <v>kg</v>
      </c>
      <c r="F204" s="16">
        <f>Tableau33[[#This Row],[Colonne5]]</f>
        <v>1</v>
      </c>
      <c r="G204" s="37"/>
      <c r="H204" s="17">
        <f>Tableau33[[#This Row],[Colonne7]]</f>
        <v>20</v>
      </c>
      <c r="I204" s="16">
        <f>Tableau33[[#This Row],[Colonne8]]</f>
        <v>5.5</v>
      </c>
      <c r="J204" s="17">
        <f>Tableau33[[#This Row],[Colonne9]]</f>
        <v>21.1</v>
      </c>
      <c r="K204" s="30">
        <f>G204*J204</f>
        <v>0</v>
      </c>
    </row>
    <row r="205" spans="1:11" x14ac:dyDescent="0.2">
      <c r="A205" s="3"/>
      <c r="B205" s="4"/>
      <c r="C205" s="56"/>
      <c r="D205" s="25">
        <f>Tableau33[[#This Row],[Colonne3]]</f>
        <v>0</v>
      </c>
      <c r="G205" s="39"/>
      <c r="H205" s="26"/>
      <c r="J205" s="27" t="s">
        <v>13</v>
      </c>
      <c r="K205" s="26">
        <f>SUM(K204)</f>
        <v>0</v>
      </c>
    </row>
    <row r="206" spans="1:11" x14ac:dyDescent="0.2">
      <c r="A206" s="3"/>
      <c r="B206" s="23" t="s">
        <v>186</v>
      </c>
      <c r="C206" s="56"/>
      <c r="D206" s="25">
        <f>Tableau33[[#This Row],[Colonne3]]</f>
        <v>0</v>
      </c>
      <c r="G206" s="39"/>
      <c r="H206" s="26"/>
      <c r="J206" s="26"/>
      <c r="K206" s="26"/>
    </row>
    <row r="207" spans="1:11" x14ac:dyDescent="0.2">
      <c r="A207" s="3"/>
      <c r="B207" s="9">
        <f>Tableau33[[#This Row],[Colonne1]]</f>
        <v>20262</v>
      </c>
      <c r="C207" s="57" t="str">
        <f>Tableau33[[#This Row],[Colonne2]]</f>
        <v>Pois cassés verts</v>
      </c>
      <c r="D207" s="16">
        <f>Tableau33[[#This Row],[Colonne3]]</f>
        <v>5</v>
      </c>
      <c r="E207" s="16" t="str">
        <f>Tableau33[[#This Row],[Colonne4]]</f>
        <v>kg</v>
      </c>
      <c r="F207" s="16">
        <f>Tableau33[[#This Row],[Colonne5]]</f>
        <v>1</v>
      </c>
      <c r="G207" s="37"/>
      <c r="H207" s="17">
        <f>Tableau33[[#This Row],[Colonne7]]</f>
        <v>15.6</v>
      </c>
      <c r="I207" s="16">
        <f>Tableau33[[#This Row],[Colonne8]]</f>
        <v>5.5</v>
      </c>
      <c r="J207" s="17">
        <f>Tableau33[[#This Row],[Colonne9]]</f>
        <v>16.46</v>
      </c>
      <c r="K207" s="30">
        <f>G207*J207</f>
        <v>0</v>
      </c>
    </row>
    <row r="208" spans="1:11" x14ac:dyDescent="0.2">
      <c r="A208" s="3"/>
      <c r="B208" s="9">
        <f>Tableau33[[#This Row],[Colonne1]]</f>
        <v>20263</v>
      </c>
      <c r="C208" s="57" t="str">
        <f>Tableau33[[#This Row],[Colonne2]]</f>
        <v>Pois chiches</v>
      </c>
      <c r="D208" s="16">
        <f>Tableau33[[#This Row],[Colonne3]]</f>
        <v>5</v>
      </c>
      <c r="E208" s="16" t="str">
        <f>Tableau33[[#This Row],[Colonne4]]</f>
        <v>kg</v>
      </c>
      <c r="F208" s="16">
        <f>Tableau33[[#This Row],[Colonne5]]</f>
        <v>1</v>
      </c>
      <c r="G208" s="37"/>
      <c r="H208" s="17">
        <f>Tableau33[[#This Row],[Colonne7]]</f>
        <v>13.5</v>
      </c>
      <c r="I208" s="16">
        <f>Tableau33[[#This Row],[Colonne8]]</f>
        <v>5.5</v>
      </c>
      <c r="J208" s="17">
        <f>Tableau33[[#This Row],[Colonne9]]</f>
        <v>14.24</v>
      </c>
      <c r="K208" s="30">
        <f>G208*J208</f>
        <v>0</v>
      </c>
    </row>
    <row r="209" spans="1:11" x14ac:dyDescent="0.2">
      <c r="A209" s="3"/>
      <c r="B209" s="4"/>
      <c r="C209" s="56"/>
      <c r="D209" s="25">
        <f>Tableau33[[#This Row],[Colonne3]]</f>
        <v>0</v>
      </c>
      <c r="G209" s="39"/>
      <c r="H209" s="26"/>
      <c r="J209" s="27" t="s">
        <v>13</v>
      </c>
      <c r="K209" s="26">
        <f>SUM(K207:K208)</f>
        <v>0</v>
      </c>
    </row>
    <row r="210" spans="1:11" x14ac:dyDescent="0.2">
      <c r="A210" s="3"/>
      <c r="B210" s="23" t="s">
        <v>189</v>
      </c>
      <c r="C210" s="56"/>
      <c r="D210" s="25">
        <f>Tableau33[[#This Row],[Colonne3]]</f>
        <v>0</v>
      </c>
      <c r="G210" s="39"/>
      <c r="H210" s="26"/>
      <c r="J210" s="26"/>
      <c r="K210" s="26"/>
    </row>
    <row r="211" spans="1:11" x14ac:dyDescent="0.2">
      <c r="A211" s="3"/>
      <c r="B211" s="9">
        <f>Tableau33[[#This Row],[Colonne1]]</f>
        <v>32947</v>
      </c>
      <c r="C211" s="57" t="str">
        <f>Tableau33[[#This Row],[Colonne2]]</f>
        <v>Petit épeautre</v>
      </c>
      <c r="D211" s="16">
        <f>Tableau33[[#This Row],[Colonne3]]</f>
        <v>5</v>
      </c>
      <c r="E211" s="16" t="str">
        <f>Tableau33[[#This Row],[Colonne4]]</f>
        <v>kg</v>
      </c>
      <c r="F211" s="16">
        <f>Tableau33[[#This Row],[Colonne5]]</f>
        <v>1</v>
      </c>
      <c r="G211" s="37"/>
      <c r="H211" s="17">
        <f>Tableau33[[#This Row],[Colonne7]]</f>
        <v>16.7</v>
      </c>
      <c r="I211" s="16">
        <f>Tableau33[[#This Row],[Colonne8]]</f>
        <v>5.5</v>
      </c>
      <c r="J211" s="17">
        <f>Tableau33[[#This Row],[Colonne9]]</f>
        <v>17.62</v>
      </c>
      <c r="K211" s="30">
        <f>G211*J211</f>
        <v>0</v>
      </c>
    </row>
    <row r="212" spans="1:11" x14ac:dyDescent="0.2">
      <c r="A212" s="3"/>
      <c r="B212" s="4"/>
      <c r="C212" s="56"/>
      <c r="D212" s="25">
        <f>Tableau33[[#This Row],[Colonne3]]</f>
        <v>0</v>
      </c>
      <c r="G212" s="39"/>
      <c r="H212" s="26"/>
      <c r="J212" s="27" t="s">
        <v>13</v>
      </c>
      <c r="K212" s="26">
        <f>SUM(K211)</f>
        <v>0</v>
      </c>
    </row>
    <row r="213" spans="1:11" x14ac:dyDescent="0.2">
      <c r="A213" s="3"/>
      <c r="B213" s="23" t="s">
        <v>190</v>
      </c>
      <c r="C213" s="56"/>
      <c r="D213" s="25">
        <f>Tableau33[[#This Row],[Colonne3]]</f>
        <v>0</v>
      </c>
      <c r="G213" s="39"/>
      <c r="H213" s="26"/>
      <c r="J213" s="26"/>
      <c r="K213" s="26"/>
    </row>
    <row r="214" spans="1:11" x14ac:dyDescent="0.2">
      <c r="A214" s="3"/>
      <c r="B214" s="9">
        <f>Tableau33[[#This Row],[Colonne1]]</f>
        <v>20170</v>
      </c>
      <c r="C214" s="57" t="str">
        <f>Tableau33[[#This Row],[Colonne2]]</f>
        <v>Semoule de blé dur complète fine</v>
      </c>
      <c r="D214" s="16">
        <f>Tableau33[[#This Row],[Colonne3]]</f>
        <v>3</v>
      </c>
      <c r="E214" s="16" t="str">
        <f>Tableau33[[#This Row],[Colonne4]]</f>
        <v>kg</v>
      </c>
      <c r="F214" s="16">
        <f>Tableau33[[#This Row],[Colonne5]]</f>
        <v>1</v>
      </c>
      <c r="G214" s="37"/>
      <c r="H214" s="17">
        <f>Tableau33[[#This Row],[Colonne7]]</f>
        <v>5.25</v>
      </c>
      <c r="I214" s="16">
        <f>Tableau33[[#This Row],[Colonne8]]</f>
        <v>5.5</v>
      </c>
      <c r="J214" s="17">
        <f>Tableau33[[#This Row],[Colonne9]]</f>
        <v>5.54</v>
      </c>
      <c r="K214" s="30">
        <f>G214*J214</f>
        <v>0</v>
      </c>
    </row>
    <row r="215" spans="1:11" x14ac:dyDescent="0.2">
      <c r="A215" s="3"/>
      <c r="B215" s="9">
        <f>Tableau33[[#This Row],[Colonne1]]</f>
        <v>22996</v>
      </c>
      <c r="C215" s="57" t="str">
        <f>Tableau33[[#This Row],[Colonne2]]</f>
        <v>Polenta instantanée</v>
      </c>
      <c r="D215" s="16">
        <f>Tableau33[[#This Row],[Colonne3]]</f>
        <v>5</v>
      </c>
      <c r="E215" s="16" t="str">
        <f>Tableau33[[#This Row],[Colonne4]]</f>
        <v>kg</v>
      </c>
      <c r="F215" s="16">
        <f>Tableau33[[#This Row],[Colonne5]]</f>
        <v>1</v>
      </c>
      <c r="G215" s="37"/>
      <c r="H215" s="17">
        <f>Tableau33[[#This Row],[Colonne7]]</f>
        <v>9.4</v>
      </c>
      <c r="I215" s="16">
        <f>Tableau33[[#This Row],[Colonne8]]</f>
        <v>5.5</v>
      </c>
      <c r="J215" s="17">
        <f>Tableau33[[#This Row],[Colonne9]]</f>
        <v>9.92</v>
      </c>
      <c r="K215" s="30">
        <f>G215*J215</f>
        <v>0</v>
      </c>
    </row>
    <row r="216" spans="1:11" x14ac:dyDescent="0.2">
      <c r="A216" s="3"/>
      <c r="B216" s="4"/>
      <c r="C216" s="56"/>
      <c r="D216" s="25">
        <f>Tableau33[[#This Row],[Colonne3]]</f>
        <v>0</v>
      </c>
      <c r="G216" s="39"/>
      <c r="H216" s="26"/>
      <c r="J216" s="27" t="s">
        <v>13</v>
      </c>
      <c r="K216" s="26">
        <f>SUM(K214:K215)</f>
        <v>0</v>
      </c>
    </row>
    <row r="217" spans="1:11" x14ac:dyDescent="0.2">
      <c r="A217" s="3"/>
      <c r="B217" s="23" t="s">
        <v>193</v>
      </c>
      <c r="C217" s="56"/>
      <c r="D217" s="25">
        <f>Tableau33[[#This Row],[Colonne3]]</f>
        <v>0</v>
      </c>
      <c r="G217" s="39"/>
      <c r="H217" s="26"/>
      <c r="J217" s="26"/>
      <c r="K217" s="26"/>
    </row>
    <row r="218" spans="1:11" x14ac:dyDescent="0.2">
      <c r="A218" s="3"/>
      <c r="B218" s="9">
        <f>Tableau33[[#This Row],[Colonne1]]</f>
        <v>27495</v>
      </c>
      <c r="C218" s="57" t="str">
        <f>Tableau33[[#This Row],[Colonne2]]</f>
        <v>filets de maquereaux à la sauce moutarde</v>
      </c>
      <c r="D218" s="16">
        <f>Tableau33[[#This Row],[Colonne3]]</f>
        <v>113</v>
      </c>
      <c r="E218" s="16" t="str">
        <f>Tableau33[[#This Row],[Colonne4]]</f>
        <v>gr</v>
      </c>
      <c r="F218" s="16">
        <f>Tableau33[[#This Row],[Colonne5]]</f>
        <v>11</v>
      </c>
      <c r="G218" s="37"/>
      <c r="H218" s="17">
        <f>Tableau33[[#This Row],[Colonne7]]</f>
        <v>1.93</v>
      </c>
      <c r="I218" s="16">
        <f>Tableau33[[#This Row],[Colonne8]]</f>
        <v>5.5</v>
      </c>
      <c r="J218" s="17">
        <f>Tableau33[[#This Row],[Colonne9]]</f>
        <v>2.04</v>
      </c>
      <c r="K218" s="30">
        <f t="shared" ref="K218:K223" si="11">G218*J218</f>
        <v>0</v>
      </c>
    </row>
    <row r="219" spans="1:11" x14ac:dyDescent="0.2">
      <c r="A219" s="3"/>
      <c r="B219" s="9">
        <f>Tableau33[[#This Row],[Colonne1]]</f>
        <v>28435</v>
      </c>
      <c r="C219" s="57" t="str">
        <f>Tableau33[[#This Row],[Colonne2]]</f>
        <v>filets de maqueraux au vin blanc et aromates</v>
      </c>
      <c r="D219" s="16">
        <f>Tableau33[[#This Row],[Colonne3]]</f>
        <v>118</v>
      </c>
      <c r="E219" s="16" t="str">
        <f>Tableau33[[#This Row],[Colonne4]]</f>
        <v>gr</v>
      </c>
      <c r="F219" s="16">
        <f>Tableau33[[#This Row],[Colonne5]]</f>
        <v>11</v>
      </c>
      <c r="G219" s="37"/>
      <c r="H219" s="17">
        <f>Tableau33[[#This Row],[Colonne7]]</f>
        <v>1.93</v>
      </c>
      <c r="I219" s="16">
        <f>Tableau33[[#This Row],[Colonne8]]</f>
        <v>5.5</v>
      </c>
      <c r="J219" s="17">
        <f>Tableau33[[#This Row],[Colonne9]]</f>
        <v>2.04</v>
      </c>
      <c r="K219" s="30">
        <f t="shared" si="11"/>
        <v>0</v>
      </c>
    </row>
    <row r="220" spans="1:11" x14ac:dyDescent="0.2">
      <c r="A220" s="3"/>
      <c r="B220" s="9">
        <f>Tableau33[[#This Row],[Colonne1]]</f>
        <v>26552</v>
      </c>
      <c r="C220" s="57" t="str">
        <f>Tableau33[[#This Row],[Colonne2]]</f>
        <v>Saumon au naturel</v>
      </c>
      <c r="D220" s="16">
        <f>Tableau33[[#This Row],[Colonne3]]</f>
        <v>93</v>
      </c>
      <c r="E220" s="16" t="str">
        <f>Tableau33[[#This Row],[Colonne4]]</f>
        <v>gr</v>
      </c>
      <c r="F220" s="16">
        <f>Tableau33[[#This Row],[Colonne5]]</f>
        <v>16</v>
      </c>
      <c r="G220" s="37"/>
      <c r="H220" s="17">
        <f>Tableau33[[#This Row],[Colonne7]]</f>
        <v>4.4800000000000004</v>
      </c>
      <c r="I220" s="16">
        <f>Tableau33[[#This Row],[Colonne8]]</f>
        <v>5.5</v>
      </c>
      <c r="J220" s="17">
        <f>Tableau33[[#This Row],[Colonne9]]</f>
        <v>4.7300000000000004</v>
      </c>
      <c r="K220" s="30">
        <f t="shared" si="11"/>
        <v>0</v>
      </c>
    </row>
    <row r="221" spans="1:11" x14ac:dyDescent="0.2">
      <c r="A221" s="3"/>
      <c r="B221" s="9">
        <f>Tableau33[[#This Row],[Colonne1]]</f>
        <v>30632</v>
      </c>
      <c r="C221" s="57" t="str">
        <f>Tableau33[[#This Row],[Colonne2]]</f>
        <v>Filet de truite aux trois huiles</v>
      </c>
      <c r="D221" s="16">
        <f>Tableau33[[#This Row],[Colonne3]]</f>
        <v>130</v>
      </c>
      <c r="E221" s="16" t="str">
        <f>Tableau33[[#This Row],[Colonne4]]</f>
        <v>gr</v>
      </c>
      <c r="F221" s="16">
        <f>Tableau33[[#This Row],[Colonne5]]</f>
        <v>13</v>
      </c>
      <c r="G221" s="37"/>
      <c r="H221" s="17">
        <f>Tableau33[[#This Row],[Colonne7]]</f>
        <v>3.95</v>
      </c>
      <c r="I221" s="16">
        <f>Tableau33[[#This Row],[Colonne8]]</f>
        <v>5.5</v>
      </c>
      <c r="J221" s="17">
        <f>Tableau33[[#This Row],[Colonne9]]</f>
        <v>4.17</v>
      </c>
      <c r="K221" s="30">
        <f t="shared" si="11"/>
        <v>0</v>
      </c>
    </row>
    <row r="222" spans="1:11" x14ac:dyDescent="0.2">
      <c r="A222" s="3"/>
      <c r="B222" s="9">
        <f>Tableau33[[#This Row],[Colonne1]]</f>
        <v>27280</v>
      </c>
      <c r="C222" s="57" t="str">
        <f>Tableau33[[#This Row],[Colonne2]]</f>
        <v>filets de sardines à la sauce citronnée</v>
      </c>
      <c r="D222" s="16">
        <f>Tableau33[[#This Row],[Colonne3]]</f>
        <v>90</v>
      </c>
      <c r="E222" s="16" t="str">
        <f>Tableau33[[#This Row],[Colonne4]]</f>
        <v>gr</v>
      </c>
      <c r="F222" s="16">
        <f>Tableau33[[#This Row],[Colonne5]]</f>
        <v>17</v>
      </c>
      <c r="G222" s="37"/>
      <c r="H222" s="17">
        <f>Tableau33[[#This Row],[Colonne7]]</f>
        <v>2.2200000000000002</v>
      </c>
      <c r="I222" s="16">
        <f>Tableau33[[#This Row],[Colonne8]]</f>
        <v>5.5</v>
      </c>
      <c r="J222" s="17">
        <f>Tableau33[[#This Row],[Colonne9]]</f>
        <v>2.34</v>
      </c>
      <c r="K222" s="30">
        <f t="shared" si="11"/>
        <v>0</v>
      </c>
    </row>
    <row r="223" spans="1:11" x14ac:dyDescent="0.2">
      <c r="A223" s="3"/>
      <c r="B223" s="9">
        <f>Tableau33[[#This Row],[Colonne1]]</f>
        <v>25325</v>
      </c>
      <c r="C223" s="57" t="str">
        <f>Tableau33[[#This Row],[Colonne2]]</f>
        <v>filets de sardines à l'huile d'olive</v>
      </c>
      <c r="D223" s="16">
        <f>Tableau33[[#This Row],[Colonne3]]</f>
        <v>100</v>
      </c>
      <c r="E223" s="16" t="str">
        <f>Tableau33[[#This Row],[Colonne4]]</f>
        <v>gr</v>
      </c>
      <c r="F223" s="16">
        <f>Tableau33[[#This Row],[Colonne5]]</f>
        <v>17</v>
      </c>
      <c r="G223" s="37"/>
      <c r="H223" s="17">
        <f>Tableau33[[#This Row],[Colonne7]]</f>
        <v>2.2200000000000002</v>
      </c>
      <c r="I223" s="16">
        <f>Tableau33[[#This Row],[Colonne8]]</f>
        <v>5.5</v>
      </c>
      <c r="J223" s="17">
        <f>Tableau33[[#This Row],[Colonne9]]</f>
        <v>2.34</v>
      </c>
      <c r="K223" s="30">
        <f t="shared" si="11"/>
        <v>0</v>
      </c>
    </row>
    <row r="224" spans="1:11" x14ac:dyDescent="0.2">
      <c r="A224" s="3"/>
      <c r="B224" s="4"/>
      <c r="C224" s="56"/>
      <c r="D224" s="25">
        <f>Tableau33[[#This Row],[Colonne3]]</f>
        <v>0</v>
      </c>
      <c r="G224" s="39"/>
      <c r="H224" s="26"/>
      <c r="J224" s="27" t="s">
        <v>13</v>
      </c>
      <c r="K224" s="26">
        <f>SUM(K218:K223)</f>
        <v>0</v>
      </c>
    </row>
    <row r="225" spans="1:11" x14ac:dyDescent="0.2">
      <c r="A225" s="3"/>
      <c r="B225" s="23" t="s">
        <v>200</v>
      </c>
      <c r="C225" s="56"/>
      <c r="D225" s="25">
        <f>Tableau33[[#This Row],[Colonne3]]</f>
        <v>0</v>
      </c>
      <c r="G225" s="39"/>
      <c r="H225" s="26"/>
      <c r="J225" s="26"/>
      <c r="K225" s="26"/>
    </row>
    <row r="226" spans="1:11" x14ac:dyDescent="0.2">
      <c r="A226" s="3"/>
      <c r="B226" s="9">
        <f>Tableau33[[#This Row],[Colonne1]]</f>
        <v>29187</v>
      </c>
      <c r="C226" s="57" t="str">
        <f>Tableau33[[#This Row],[Colonne2]]</f>
        <v>Bâtonnets d'oreille</v>
      </c>
      <c r="D226" s="16">
        <f>Tableau33[[#This Row],[Colonne3]]</f>
        <v>200</v>
      </c>
      <c r="E226" s="16" t="str">
        <f>Tableau33[[#This Row],[Colonne4]]</f>
        <v>Pièces</v>
      </c>
      <c r="F226" s="16">
        <f>Tableau33[[#This Row],[Colonne5]]</f>
        <v>12</v>
      </c>
      <c r="G226" s="37"/>
      <c r="H226" s="17">
        <f>Tableau33[[#This Row],[Colonne7]]</f>
        <v>1.48</v>
      </c>
      <c r="I226" s="16">
        <f>Tableau33[[#This Row],[Colonne8]]</f>
        <v>20</v>
      </c>
      <c r="J226" s="17">
        <f>Tableau33[[#This Row],[Colonne9]]</f>
        <v>1.78</v>
      </c>
      <c r="K226" s="30">
        <f t="shared" ref="K226:K244" si="12">G226*J226</f>
        <v>0</v>
      </c>
    </row>
    <row r="227" spans="1:11" x14ac:dyDescent="0.2">
      <c r="A227" s="3"/>
      <c r="B227" s="9">
        <f>Tableau33[[#This Row],[Colonne1]]</f>
        <v>32832</v>
      </c>
      <c r="C227" s="57" t="str">
        <f>Tableau33[[#This Row],[Colonne2]]</f>
        <v>Savon vert de Marseille (sans huile de palme)</v>
      </c>
      <c r="D227" s="16">
        <f>Tableau33[[#This Row],[Colonne3]]</f>
        <v>300</v>
      </c>
      <c r="E227" s="16" t="str">
        <f>Tableau33[[#This Row],[Colonne4]]</f>
        <v>gr</v>
      </c>
      <c r="F227" s="16">
        <f>Tableau33[[#This Row],[Colonne5]]</f>
        <v>10</v>
      </c>
      <c r="G227" s="37"/>
      <c r="H227" s="17">
        <f>Tableau33[[#This Row],[Colonne7]]</f>
        <v>1.68</v>
      </c>
      <c r="I227" s="16">
        <f>Tableau33[[#This Row],[Colonne8]]</f>
        <v>20</v>
      </c>
      <c r="J227" s="17">
        <f>Tableau33[[#This Row],[Colonne9]]</f>
        <v>2.02</v>
      </c>
      <c r="K227" s="30">
        <f t="shared" si="12"/>
        <v>0</v>
      </c>
    </row>
    <row r="228" spans="1:11" x14ac:dyDescent="0.2">
      <c r="A228" s="3"/>
      <c r="B228" s="9">
        <f>Tableau33[[#This Row],[Colonne1]]</f>
        <v>30991</v>
      </c>
      <c r="C228" s="57" t="str">
        <f>Tableau33[[#This Row],[Colonne2]]</f>
        <v>Shampooing douche argile verveine</v>
      </c>
      <c r="D228" s="16">
        <f>Tableau33[[#This Row],[Colonne3]]</f>
        <v>1</v>
      </c>
      <c r="E228" s="16" t="str">
        <f>Tableau33[[#This Row],[Colonne4]]</f>
        <v>l</v>
      </c>
      <c r="F228" s="16">
        <f>Tableau33[[#This Row],[Colonne5]]</f>
        <v>6</v>
      </c>
      <c r="G228" s="37"/>
      <c r="H228" s="17">
        <f>Tableau33[[#This Row],[Colonne7]]</f>
        <v>6.73</v>
      </c>
      <c r="I228" s="16">
        <f>Tableau33[[#This Row],[Colonne8]]</f>
        <v>20</v>
      </c>
      <c r="J228" s="17">
        <f>Tableau33[[#This Row],[Colonne9]]</f>
        <v>8.08</v>
      </c>
      <c r="K228" s="30">
        <f t="shared" si="12"/>
        <v>0</v>
      </c>
    </row>
    <row r="229" spans="1:11" x14ac:dyDescent="0.2">
      <c r="A229" s="3"/>
      <c r="B229" s="9">
        <f>Tableau33[[#This Row],[Colonne1]]</f>
        <v>24171</v>
      </c>
      <c r="C229" s="57" t="str">
        <f>Tableau33[[#This Row],[Colonne2]]</f>
        <v>shampooing douche miel pamplemousse</v>
      </c>
      <c r="D229" s="16">
        <f>Tableau33[[#This Row],[Colonne3]]</f>
        <v>1</v>
      </c>
      <c r="E229" s="16" t="str">
        <f>Tableau33[[#This Row],[Colonne4]]</f>
        <v>l</v>
      </c>
      <c r="F229" s="16">
        <f>Tableau33[[#This Row],[Colonne5]]</f>
        <v>6</v>
      </c>
      <c r="G229" s="37"/>
      <c r="H229" s="17">
        <f>Tableau33[[#This Row],[Colonne7]]</f>
        <v>6.73</v>
      </c>
      <c r="I229" s="16">
        <f>Tableau33[[#This Row],[Colonne8]]</f>
        <v>20</v>
      </c>
      <c r="J229" s="17">
        <f>Tableau33[[#This Row],[Colonne9]]</f>
        <v>8.08</v>
      </c>
      <c r="K229" s="30">
        <f t="shared" si="12"/>
        <v>0</v>
      </c>
    </row>
    <row r="230" spans="1:11" x14ac:dyDescent="0.2">
      <c r="A230" s="3"/>
      <c r="B230" s="9">
        <f>Tableau33[[#This Row],[Colonne1]]</f>
        <v>21463</v>
      </c>
      <c r="C230" s="57" t="str">
        <f>Tableau33[[#This Row],[Colonne2]]</f>
        <v>shampooing douche olive lavandin</v>
      </c>
      <c r="D230" s="16">
        <f>Tableau33[[#This Row],[Colonne3]]</f>
        <v>1</v>
      </c>
      <c r="E230" s="16" t="str">
        <f>Tableau33[[#This Row],[Colonne4]]</f>
        <v>l</v>
      </c>
      <c r="F230" s="16">
        <f>Tableau33[[#This Row],[Colonne5]]</f>
        <v>6</v>
      </c>
      <c r="G230" s="37"/>
      <c r="H230" s="17">
        <f>Tableau33[[#This Row],[Colonne7]]</f>
        <v>6.73</v>
      </c>
      <c r="I230" s="16">
        <f>Tableau33[[#This Row],[Colonne8]]</f>
        <v>20</v>
      </c>
      <c r="J230" s="17">
        <f>Tableau33[[#This Row],[Colonne9]]</f>
        <v>8.08</v>
      </c>
      <c r="K230" s="30">
        <f t="shared" si="12"/>
        <v>0</v>
      </c>
    </row>
    <row r="231" spans="1:11" x14ac:dyDescent="0.2">
      <c r="A231" s="3"/>
      <c r="B231" s="9">
        <f>Tableau33[[#This Row],[Colonne1]]</f>
        <v>20707</v>
      </c>
      <c r="C231" s="57" t="str">
        <f>Tableau33[[#This Row],[Colonne2]]</f>
        <v>savon main lavande</v>
      </c>
      <c r="D231" s="16">
        <f>Tableau33[[#This Row],[Colonne3]]</f>
        <v>1</v>
      </c>
      <c r="E231" s="16" t="str">
        <f>Tableau33[[#This Row],[Colonne4]]</f>
        <v>l</v>
      </c>
      <c r="F231" s="16">
        <f>Tableau33[[#This Row],[Colonne5]]</f>
        <v>6</v>
      </c>
      <c r="G231" s="37"/>
      <c r="H231" s="17">
        <f>Tableau33[[#This Row],[Colonne7]]</f>
        <v>6.09</v>
      </c>
      <c r="I231" s="16">
        <f>Tableau33[[#This Row],[Colonne8]]</f>
        <v>20</v>
      </c>
      <c r="J231" s="17">
        <f>Tableau33[[#This Row],[Colonne9]]</f>
        <v>7.31</v>
      </c>
      <c r="K231" s="30">
        <f t="shared" si="12"/>
        <v>0</v>
      </c>
    </row>
    <row r="232" spans="1:11" x14ac:dyDescent="0.2">
      <c r="A232" s="3"/>
      <c r="B232" s="9">
        <f>Tableau33[[#This Row],[Colonne1]]</f>
        <v>33161</v>
      </c>
      <c r="C232" s="57" t="str">
        <f>Tableau33[[#This Row],[Colonne2]]</f>
        <v>Extrait de pépin de pamplemousse</v>
      </c>
      <c r="D232" s="16">
        <f>Tableau33[[#This Row],[Colonne3]]</f>
        <v>50</v>
      </c>
      <c r="E232" s="16" t="str">
        <f>Tableau33[[#This Row],[Colonne4]]</f>
        <v>ml</v>
      </c>
      <c r="F232" s="16">
        <f>Tableau33[[#This Row],[Colonne5]]</f>
        <v>1</v>
      </c>
      <c r="G232" s="37"/>
      <c r="H232" s="17">
        <f>Tableau33[[#This Row],[Colonne7]]</f>
        <v>7.37</v>
      </c>
      <c r="I232" s="16">
        <f>Tableau33[[#This Row],[Colonne8]]</f>
        <v>5.5</v>
      </c>
      <c r="J232" s="17">
        <f>Tableau33[[#This Row],[Colonne9]]</f>
        <v>7.78</v>
      </c>
      <c r="K232" s="30">
        <f t="shared" si="12"/>
        <v>0</v>
      </c>
    </row>
    <row r="233" spans="1:11" x14ac:dyDescent="0.2">
      <c r="A233" s="3"/>
      <c r="B233" s="9">
        <f>Tableau33[[#This Row],[Colonne1]]</f>
        <v>25817</v>
      </c>
      <c r="C233" s="57" t="str">
        <f>Tableau33[[#This Row],[Colonne2]]</f>
        <v>Savon vert d'Alep</v>
      </c>
      <c r="D233" s="16">
        <f>Tableau33[[#This Row],[Colonne3]]</f>
        <v>200</v>
      </c>
      <c r="E233" s="16" t="str">
        <f>Tableau33[[#This Row],[Colonne4]]</f>
        <v>gr</v>
      </c>
      <c r="F233" s="16">
        <f>Tableau33[[#This Row],[Colonne5]]</f>
        <v>12</v>
      </c>
      <c r="G233" s="37"/>
      <c r="H233" s="17">
        <f>Tableau33[[#This Row],[Colonne7]]</f>
        <v>4.0199999999999996</v>
      </c>
      <c r="I233" s="16">
        <f>Tableau33[[#This Row],[Colonne8]]</f>
        <v>20</v>
      </c>
      <c r="J233" s="17">
        <f>Tableau33[[#This Row],[Colonne9]]</f>
        <v>4.82</v>
      </c>
      <c r="K233" s="30">
        <f t="shared" si="12"/>
        <v>0</v>
      </c>
    </row>
    <row r="234" spans="1:11" x14ac:dyDescent="0.2">
      <c r="A234" s="3"/>
      <c r="B234" s="9">
        <f>Tableau33[[#This Row],[Colonne1]]</f>
        <v>22276</v>
      </c>
      <c r="C234" s="57" t="str">
        <f>Tableau33[[#This Row],[Colonne2]]</f>
        <v>Dentifrice enfants à la fraise</v>
      </c>
      <c r="D234" s="16">
        <f>Tableau33[[#This Row],[Colonne3]]</f>
        <v>75</v>
      </c>
      <c r="E234" s="16" t="str">
        <f>Tableau33[[#This Row],[Colonne4]]</f>
        <v>ml</v>
      </c>
      <c r="F234" s="16">
        <f>Tableau33[[#This Row],[Colonne5]]</f>
        <v>12</v>
      </c>
      <c r="G234" s="37"/>
      <c r="H234" s="17">
        <f>Tableau33[[#This Row],[Colonne7]]</f>
        <v>3.65</v>
      </c>
      <c r="I234" s="16">
        <f>Tableau33[[#This Row],[Colonne8]]</f>
        <v>20</v>
      </c>
      <c r="J234" s="17">
        <f>Tableau33[[#This Row],[Colonne9]]</f>
        <v>4.38</v>
      </c>
      <c r="K234" s="30">
        <f t="shared" si="12"/>
        <v>0</v>
      </c>
    </row>
    <row r="235" spans="1:11" x14ac:dyDescent="0.2">
      <c r="A235" s="3"/>
      <c r="B235" s="9">
        <f>Tableau33[[#This Row],[Colonne1]]</f>
        <v>29001</v>
      </c>
      <c r="C235" s="57" t="str">
        <f>Tableau33[[#This Row],[Colonne2]]</f>
        <v>brosse à dents naturel mi-dure</v>
      </c>
      <c r="D235" s="16">
        <f>Tableau33[[#This Row],[Colonne3]]</f>
        <v>1</v>
      </c>
      <c r="E235" s="16" t="str">
        <f>Tableau33[[#This Row],[Colonne4]]</f>
        <v>Pièce</v>
      </c>
      <c r="F235" s="16">
        <f>Tableau33[[#This Row],[Colonne5]]</f>
        <v>6</v>
      </c>
      <c r="G235" s="37"/>
      <c r="H235" s="17">
        <f>Tableau33[[#This Row],[Colonne7]]</f>
        <v>1.21</v>
      </c>
      <c r="I235" s="16">
        <f>Tableau33[[#This Row],[Colonne8]]</f>
        <v>20</v>
      </c>
      <c r="J235" s="17">
        <f>Tableau33[[#This Row],[Colonne9]]</f>
        <v>1.45</v>
      </c>
      <c r="K235" s="30">
        <f t="shared" si="12"/>
        <v>0</v>
      </c>
    </row>
    <row r="236" spans="1:11" x14ac:dyDescent="0.2">
      <c r="A236" s="3"/>
      <c r="B236" s="9">
        <f>Tableau33[[#This Row],[Colonne1]]</f>
        <v>29007</v>
      </c>
      <c r="C236" s="57" t="str">
        <f>Tableau33[[#This Row],[Colonne2]]</f>
        <v>brosse à dents naturel mi-dure (3 têtes) - Recharge</v>
      </c>
      <c r="D236" s="16">
        <f>Tableau33[[#This Row],[Colonne3]]</f>
        <v>1</v>
      </c>
      <c r="E236" s="16" t="str">
        <f>Tableau33[[#This Row],[Colonne4]]</f>
        <v>Pièce</v>
      </c>
      <c r="F236" s="16">
        <f>Tableau33[[#This Row],[Colonne5]]</f>
        <v>6</v>
      </c>
      <c r="G236" s="37"/>
      <c r="H236" s="17">
        <f>Tableau33[[#This Row],[Colonne7]]</f>
        <v>1.7</v>
      </c>
      <c r="I236" s="16">
        <f>Tableau33[[#This Row],[Colonne8]]</f>
        <v>20</v>
      </c>
      <c r="J236" s="17">
        <f>Tableau33[[#This Row],[Colonne9]]</f>
        <v>2.04</v>
      </c>
      <c r="K236" s="30">
        <f t="shared" si="12"/>
        <v>0</v>
      </c>
    </row>
    <row r="237" spans="1:11" x14ac:dyDescent="0.2">
      <c r="A237" s="3"/>
      <c r="B237" s="9">
        <f>Tableau33[[#This Row],[Colonne1]]</f>
        <v>29002</v>
      </c>
      <c r="C237" s="57" t="str">
        <f>Tableau33[[#This Row],[Colonne2]]</f>
        <v>brosse à dents naturel souple</v>
      </c>
      <c r="D237" s="16">
        <f>Tableau33[[#This Row],[Colonne3]]</f>
        <v>1</v>
      </c>
      <c r="E237" s="16" t="str">
        <f>Tableau33[[#This Row],[Colonne4]]</f>
        <v>Pièce</v>
      </c>
      <c r="F237" s="16">
        <f>Tableau33[[#This Row],[Colonne5]]</f>
        <v>6</v>
      </c>
      <c r="G237" s="37"/>
      <c r="H237" s="17">
        <f>Tableau33[[#This Row],[Colonne7]]</f>
        <v>1.21</v>
      </c>
      <c r="I237" s="16">
        <f>Tableau33[[#This Row],[Colonne8]]</f>
        <v>20</v>
      </c>
      <c r="J237" s="17">
        <f>Tableau33[[#This Row],[Colonne9]]</f>
        <v>1.45</v>
      </c>
      <c r="K237" s="30">
        <f t="shared" si="12"/>
        <v>0</v>
      </c>
    </row>
    <row r="238" spans="1:11" x14ac:dyDescent="0.2">
      <c r="A238" s="3"/>
      <c r="B238" s="9">
        <f>Tableau33[[#This Row],[Colonne1]]</f>
        <v>29008</v>
      </c>
      <c r="C238" s="57" t="str">
        <f>Tableau33[[#This Row],[Colonne2]]</f>
        <v>brosse à dents naturel souple (3 têtes) - Recharge</v>
      </c>
      <c r="D238" s="16">
        <f>Tableau33[[#This Row],[Colonne3]]</f>
        <v>1</v>
      </c>
      <c r="E238" s="16" t="str">
        <f>Tableau33[[#This Row],[Colonne4]]</f>
        <v>Pièce</v>
      </c>
      <c r="F238" s="16">
        <f>Tableau33[[#This Row],[Colonne5]]</f>
        <v>6</v>
      </c>
      <c r="G238" s="37"/>
      <c r="H238" s="17">
        <f>Tableau33[[#This Row],[Colonne7]]</f>
        <v>1.7</v>
      </c>
      <c r="I238" s="16">
        <f>Tableau33[[#This Row],[Colonne8]]</f>
        <v>20</v>
      </c>
      <c r="J238" s="17">
        <f>Tableau33[[#This Row],[Colonne9]]</f>
        <v>2.04</v>
      </c>
      <c r="K238" s="30">
        <f t="shared" si="12"/>
        <v>0</v>
      </c>
    </row>
    <row r="239" spans="1:11" x14ac:dyDescent="0.2">
      <c r="A239" s="3"/>
      <c r="B239" s="9">
        <f>Tableau33[[#This Row],[Colonne1]]</f>
        <v>31335</v>
      </c>
      <c r="C239" s="57" t="str">
        <f>Tableau33[[#This Row],[Colonne2]]</f>
        <v>brosse à dents nylon médium-soft junior</v>
      </c>
      <c r="D239" s="16">
        <f>Tableau33[[#This Row],[Colonne3]]</f>
        <v>1</v>
      </c>
      <c r="E239" s="16" t="str">
        <f>Tableau33[[#This Row],[Colonne4]]</f>
        <v>Pièce</v>
      </c>
      <c r="F239" s="16">
        <f>Tableau33[[#This Row],[Colonne5]]</f>
        <v>6</v>
      </c>
      <c r="G239" s="37"/>
      <c r="H239" s="17">
        <f>Tableau33[[#This Row],[Colonne7]]</f>
        <v>1.04</v>
      </c>
      <c r="I239" s="16">
        <f>Tableau33[[#This Row],[Colonne8]]</f>
        <v>20</v>
      </c>
      <c r="J239" s="17">
        <f>Tableau33[[#This Row],[Colonne9]]</f>
        <v>1.25</v>
      </c>
      <c r="K239" s="30">
        <f t="shared" si="12"/>
        <v>0</v>
      </c>
    </row>
    <row r="240" spans="1:11" x14ac:dyDescent="0.2">
      <c r="A240" s="3"/>
      <c r="B240" s="9">
        <f>Tableau33[[#This Row],[Colonne1]]</f>
        <v>31449</v>
      </c>
      <c r="C240" s="57" t="str">
        <f>Tableau33[[#This Row],[Colonne2]]</f>
        <v>brosse à dents nylon médium-soft junior - Recharge</v>
      </c>
      <c r="D240" s="16">
        <f>Tableau33[[#This Row],[Colonne3]]</f>
        <v>1</v>
      </c>
      <c r="E240" s="16" t="str">
        <f>Tableau33[[#This Row],[Colonne4]]</f>
        <v>Pièce</v>
      </c>
      <c r="F240" s="16">
        <f>Tableau33[[#This Row],[Colonne5]]</f>
        <v>6</v>
      </c>
      <c r="G240" s="37"/>
      <c r="H240" s="17">
        <f>Tableau33[[#This Row],[Colonne7]]</f>
        <v>1.42</v>
      </c>
      <c r="I240" s="16">
        <f>Tableau33[[#This Row],[Colonne8]]</f>
        <v>20</v>
      </c>
      <c r="J240" s="17">
        <f>Tableau33[[#This Row],[Colonne9]]</f>
        <v>1.7</v>
      </c>
      <c r="K240" s="30">
        <f t="shared" si="12"/>
        <v>0</v>
      </c>
    </row>
    <row r="241" spans="1:11" x14ac:dyDescent="0.2">
      <c r="A241" s="3"/>
      <c r="B241" s="9">
        <f>Tableau33[[#This Row],[Colonne1]]</f>
        <v>29003</v>
      </c>
      <c r="C241" s="57" t="str">
        <f>Tableau33[[#This Row],[Colonne2]]</f>
        <v>brosse à dents nylon mi-dure</v>
      </c>
      <c r="D241" s="16">
        <f>Tableau33[[#This Row],[Colonne3]]</f>
        <v>1</v>
      </c>
      <c r="E241" s="16" t="str">
        <f>Tableau33[[#This Row],[Colonne4]]</f>
        <v>Pièce</v>
      </c>
      <c r="F241" s="16">
        <f>Tableau33[[#This Row],[Colonne5]]</f>
        <v>6</v>
      </c>
      <c r="G241" s="37"/>
      <c r="H241" s="17">
        <f>Tableau33[[#This Row],[Colonne7]]</f>
        <v>1.17</v>
      </c>
      <c r="I241" s="16">
        <f>Tableau33[[#This Row],[Colonne8]]</f>
        <v>20</v>
      </c>
      <c r="J241" s="17">
        <f>Tableau33[[#This Row],[Colonne9]]</f>
        <v>1.4</v>
      </c>
      <c r="K241" s="30">
        <f t="shared" si="12"/>
        <v>0</v>
      </c>
    </row>
    <row r="242" spans="1:11" x14ac:dyDescent="0.2">
      <c r="A242" s="3"/>
      <c r="B242" s="9">
        <f>Tableau33[[#This Row],[Colonne1]]</f>
        <v>29009</v>
      </c>
      <c r="C242" s="57" t="str">
        <f>Tableau33[[#This Row],[Colonne2]]</f>
        <v>brosse à dents nylon mi-dure - Recharge</v>
      </c>
      <c r="D242" s="16">
        <f>Tableau33[[#This Row],[Colonne3]]</f>
        <v>1</v>
      </c>
      <c r="E242" s="16" t="str">
        <f>Tableau33[[#This Row],[Colonne4]]</f>
        <v>Pièce</v>
      </c>
      <c r="F242" s="16">
        <f>Tableau33[[#This Row],[Colonne5]]</f>
        <v>6</v>
      </c>
      <c r="G242" s="37"/>
      <c r="H242" s="17">
        <f>Tableau33[[#This Row],[Colonne7]]</f>
        <v>1.5</v>
      </c>
      <c r="I242" s="16">
        <f>Tableau33[[#This Row],[Colonne8]]</f>
        <v>20</v>
      </c>
      <c r="J242" s="17">
        <f>Tableau33[[#This Row],[Colonne9]]</f>
        <v>1.8</v>
      </c>
      <c r="K242" s="30">
        <f t="shared" si="12"/>
        <v>0</v>
      </c>
    </row>
    <row r="243" spans="1:11" x14ac:dyDescent="0.2">
      <c r="A243" s="3"/>
      <c r="B243" s="9">
        <f>Tableau33[[#This Row],[Colonne1]]</f>
        <v>29005</v>
      </c>
      <c r="C243" s="57" t="str">
        <f>Tableau33[[#This Row],[Colonne2]]</f>
        <v>brosse à dents nylon souple</v>
      </c>
      <c r="D243" s="16">
        <f>Tableau33[[#This Row],[Colonne3]]</f>
        <v>1</v>
      </c>
      <c r="E243" s="16" t="str">
        <f>Tableau33[[#This Row],[Colonne4]]</f>
        <v>Pièce</v>
      </c>
      <c r="F243" s="16">
        <f>Tableau33[[#This Row],[Colonne5]]</f>
        <v>6</v>
      </c>
      <c r="G243" s="37"/>
      <c r="H243" s="17">
        <f>Tableau33[[#This Row],[Colonne7]]</f>
        <v>1.17</v>
      </c>
      <c r="I243" s="16">
        <f>Tableau33[[#This Row],[Colonne8]]</f>
        <v>20</v>
      </c>
      <c r="J243" s="17">
        <f>Tableau33[[#This Row],[Colonne9]]</f>
        <v>1.4</v>
      </c>
      <c r="K243" s="30">
        <f t="shared" si="12"/>
        <v>0</v>
      </c>
    </row>
    <row r="244" spans="1:11" x14ac:dyDescent="0.2">
      <c r="A244" s="3"/>
      <c r="B244" s="9">
        <f>Tableau33[[#This Row],[Colonne1]]</f>
        <v>29010</v>
      </c>
      <c r="C244" s="57" t="str">
        <f>Tableau33[[#This Row],[Colonne2]]</f>
        <v>brosse à dents nylon souple - Recharge</v>
      </c>
      <c r="D244" s="16">
        <f>Tableau33[[#This Row],[Colonne3]]</f>
        <v>1</v>
      </c>
      <c r="E244" s="16" t="str">
        <f>Tableau33[[#This Row],[Colonne4]]</f>
        <v>Pièce</v>
      </c>
      <c r="F244" s="16">
        <f>Tableau33[[#This Row],[Colonne5]]</f>
        <v>6</v>
      </c>
      <c r="G244" s="37"/>
      <c r="H244" s="17">
        <f>Tableau33[[#This Row],[Colonne7]]</f>
        <v>1.5</v>
      </c>
      <c r="I244" s="16">
        <f>Tableau33[[#This Row],[Colonne8]]</f>
        <v>20</v>
      </c>
      <c r="J244" s="17">
        <f>Tableau33[[#This Row],[Colonne9]]</f>
        <v>1.8</v>
      </c>
      <c r="K244" s="30">
        <f t="shared" si="12"/>
        <v>0</v>
      </c>
    </row>
    <row r="245" spans="1:11" x14ac:dyDescent="0.2">
      <c r="A245" s="3"/>
      <c r="B245" s="4"/>
      <c r="C245" s="56"/>
      <c r="D245" s="25">
        <f>Tableau33[[#This Row],[Colonne3]]</f>
        <v>0</v>
      </c>
      <c r="G245" s="39"/>
      <c r="H245" s="26"/>
      <c r="J245" s="27" t="s">
        <v>13</v>
      </c>
      <c r="K245" s="26">
        <f>SUM(K226:K243)</f>
        <v>0</v>
      </c>
    </row>
    <row r="246" spans="1:11" x14ac:dyDescent="0.2">
      <c r="A246" s="3"/>
      <c r="B246" s="23" t="s">
        <v>222</v>
      </c>
      <c r="C246" s="56"/>
      <c r="D246" s="25">
        <f>Tableau33[[#This Row],[Colonne3]]</f>
        <v>0</v>
      </c>
      <c r="G246" s="39"/>
      <c r="H246" s="26"/>
      <c r="J246" s="26"/>
      <c r="K246" s="26"/>
    </row>
    <row r="247" spans="1:11" x14ac:dyDescent="0.2">
      <c r="A247" s="3"/>
      <c r="B247" s="9">
        <f>Tableau33[[#This Row],[Colonne1]]</f>
        <v>30094</v>
      </c>
      <c r="C247" s="57" t="str">
        <f>Tableau33[[#This Row],[Colonne2]]</f>
        <v>Rouleaux papier toilette éco naturel</v>
      </c>
      <c r="D247" s="16">
        <f>Tableau33[[#This Row],[Colonne3]]</f>
        <v>12</v>
      </c>
      <c r="E247" s="16" t="str">
        <f>Tableau33[[#This Row],[Colonne4]]</f>
        <v>Roul.</v>
      </c>
      <c r="F247" s="16">
        <f>Tableau33[[#This Row],[Colonne5]]</f>
        <v>8</v>
      </c>
      <c r="G247" s="37"/>
      <c r="H247" s="17">
        <f>Tableau33[[#This Row],[Colonne7]]</f>
        <v>2.17</v>
      </c>
      <c r="I247" s="16">
        <f>Tableau33[[#This Row],[Colonne8]]</f>
        <v>20</v>
      </c>
      <c r="J247" s="17">
        <f>Tableau33[[#This Row],[Colonne9]]</f>
        <v>2.6</v>
      </c>
      <c r="K247" s="30">
        <f>G247*J247</f>
        <v>0</v>
      </c>
    </row>
    <row r="248" spans="1:11" x14ac:dyDescent="0.2">
      <c r="A248" s="3"/>
      <c r="B248" s="9">
        <f>Tableau33[[#This Row],[Colonne1]]</f>
        <v>28483</v>
      </c>
      <c r="C248" s="57" t="str">
        <f>Tableau33[[#This Row],[Colonne2]]</f>
        <v>rouleaux papier essuie-tout</v>
      </c>
      <c r="D248" s="16">
        <f>Tableau33[[#This Row],[Colonne3]]</f>
        <v>2</v>
      </c>
      <c r="E248" s="16" t="str">
        <f>Tableau33[[#This Row],[Colonne4]]</f>
        <v>Roul.</v>
      </c>
      <c r="F248" s="16">
        <f>Tableau33[[#This Row],[Colonne5]]</f>
        <v>12</v>
      </c>
      <c r="G248" s="37"/>
      <c r="H248" s="17">
        <f>Tableau33[[#This Row],[Colonne7]]</f>
        <v>0.72</v>
      </c>
      <c r="I248" s="16">
        <f>Tableau33[[#This Row],[Colonne8]]</f>
        <v>20</v>
      </c>
      <c r="J248" s="17">
        <f>Tableau33[[#This Row],[Colonne9]]</f>
        <v>0.86</v>
      </c>
      <c r="K248" s="30">
        <f>G248*J248</f>
        <v>0</v>
      </c>
    </row>
    <row r="249" spans="1:11" x14ac:dyDescent="0.2">
      <c r="A249" s="3"/>
      <c r="B249" s="4"/>
      <c r="C249" s="56"/>
      <c r="D249" s="25">
        <f>Tableau33[[#This Row],[Colonne3]]</f>
        <v>0</v>
      </c>
      <c r="G249" s="39"/>
      <c r="H249" s="26"/>
      <c r="J249" s="27" t="s">
        <v>13</v>
      </c>
      <c r="K249" s="26">
        <f>SUM(K247:K248)</f>
        <v>0</v>
      </c>
    </row>
    <row r="250" spans="1:11" x14ac:dyDescent="0.2">
      <c r="A250" s="3"/>
      <c r="B250" s="23" t="s">
        <v>226</v>
      </c>
      <c r="C250" s="56"/>
      <c r="D250" s="25">
        <f>Tableau33[[#This Row],[Colonne3]]</f>
        <v>0</v>
      </c>
      <c r="G250" s="39"/>
      <c r="H250" s="26"/>
      <c r="J250" s="26"/>
      <c r="K250" s="26"/>
    </row>
    <row r="251" spans="1:11" x14ac:dyDescent="0.2">
      <c r="A251" s="3"/>
      <c r="B251" s="9">
        <f>Tableau33[[#This Row],[Colonne1]]</f>
        <v>33254</v>
      </c>
      <c r="C251" s="57" t="str">
        <f>Tableau33[[#This Row],[Colonne2]]</f>
        <v>Lessive liquide délicate</v>
      </c>
      <c r="D251" s="16">
        <f>Tableau33[[#This Row],[Colonne3]]</f>
        <v>5</v>
      </c>
      <c r="E251" s="16" t="str">
        <f>Tableau33[[#This Row],[Colonne4]]</f>
        <v>l</v>
      </c>
      <c r="F251" s="16">
        <f>Tableau33[[#This Row],[Colonne5]]</f>
        <v>4</v>
      </c>
      <c r="G251" s="37"/>
      <c r="H251" s="17">
        <f>Tableau33[[#This Row],[Colonne7]]</f>
        <v>14.86</v>
      </c>
      <c r="I251" s="16">
        <f>Tableau33[[#This Row],[Colonne8]]</f>
        <v>20</v>
      </c>
      <c r="J251" s="17">
        <f>Tableau33[[#This Row],[Colonne9]]</f>
        <v>17.829999999999998</v>
      </c>
      <c r="K251" s="30">
        <f t="shared" ref="K251:K263" si="13">G251*J251</f>
        <v>0</v>
      </c>
    </row>
    <row r="252" spans="1:11" x14ac:dyDescent="0.2">
      <c r="A252" s="3"/>
      <c r="B252" s="9">
        <f>Tableau33[[#This Row],[Colonne1]]</f>
        <v>31272</v>
      </c>
      <c r="C252" s="57" t="str">
        <f>Tableau33[[#This Row],[Colonne2]]</f>
        <v>Lessive poudre universelle</v>
      </c>
      <c r="D252" s="16">
        <f>Tableau33[[#This Row],[Colonne3]]</f>
        <v>3</v>
      </c>
      <c r="E252" s="16" t="str">
        <f>Tableau33[[#This Row],[Colonne4]]</f>
        <v>kg</v>
      </c>
      <c r="F252" s="16">
        <f>Tableau33[[#This Row],[Colonne5]]</f>
        <v>3</v>
      </c>
      <c r="G252" s="37"/>
      <c r="H252" s="17">
        <f>Tableau33[[#This Row],[Colonne7]]</f>
        <v>15.78</v>
      </c>
      <c r="I252" s="16">
        <f>Tableau33[[#This Row],[Colonne8]]</f>
        <v>20</v>
      </c>
      <c r="J252" s="17">
        <f>Tableau33[[#This Row],[Colonne9]]</f>
        <v>18.940000000000001</v>
      </c>
      <c r="K252" s="30">
        <f t="shared" si="13"/>
        <v>0</v>
      </c>
    </row>
    <row r="253" spans="1:11" x14ac:dyDescent="0.2">
      <c r="A253" s="3"/>
      <c r="B253" s="9">
        <f>Tableau33[[#This Row],[Colonne1]]</f>
        <v>33256</v>
      </c>
      <c r="C253" s="57" t="str">
        <f>Tableau33[[#This Row],[Colonne2]]</f>
        <v>Lessive liquide</v>
      </c>
      <c r="D253" s="16">
        <f>Tableau33[[#This Row],[Colonne3]]</f>
        <v>5</v>
      </c>
      <c r="E253" s="16" t="str">
        <f>Tableau33[[#This Row],[Colonne4]]</f>
        <v>l</v>
      </c>
      <c r="F253" s="16">
        <f>Tableau33[[#This Row],[Colonne5]]</f>
        <v>4</v>
      </c>
      <c r="G253" s="37"/>
      <c r="H253" s="17">
        <f>Tableau33[[#This Row],[Colonne7]]</f>
        <v>15.89</v>
      </c>
      <c r="I253" s="16">
        <f>Tableau33[[#This Row],[Colonne8]]</f>
        <v>20</v>
      </c>
      <c r="J253" s="17">
        <f>Tableau33[[#This Row],[Colonne9]]</f>
        <v>19.07</v>
      </c>
      <c r="K253" s="30">
        <f t="shared" si="13"/>
        <v>0</v>
      </c>
    </row>
    <row r="254" spans="1:11" x14ac:dyDescent="0.2">
      <c r="A254" s="3"/>
      <c r="B254" s="9">
        <f>Tableau33[[#This Row],[Colonne1]]</f>
        <v>20078</v>
      </c>
      <c r="C254" s="57" t="str">
        <f>Tableau33[[#This Row],[Colonne2]]</f>
        <v>Lessive poudre comp'active</v>
      </c>
      <c r="D254" s="16">
        <f>Tableau33[[#This Row],[Colonne3]]</f>
        <v>4</v>
      </c>
      <c r="E254" s="16" t="str">
        <f>Tableau33[[#This Row],[Colonne4]]</f>
        <v>kg</v>
      </c>
      <c r="F254" s="16">
        <f>Tableau33[[#This Row],[Colonne5]]</f>
        <v>4</v>
      </c>
      <c r="G254" s="37"/>
      <c r="H254" s="17">
        <f>Tableau33[[#This Row],[Colonne7]]</f>
        <v>15.97</v>
      </c>
      <c r="I254" s="16">
        <f>Tableau33[[#This Row],[Colonne8]]</f>
        <v>20</v>
      </c>
      <c r="J254" s="17">
        <f>Tableau33[[#This Row],[Colonne9]]</f>
        <v>19.16</v>
      </c>
      <c r="K254" s="30">
        <f t="shared" si="13"/>
        <v>0</v>
      </c>
    </row>
    <row r="255" spans="1:11" x14ac:dyDescent="0.2">
      <c r="A255" s="3"/>
      <c r="B255" s="9">
        <f>Tableau33[[#This Row],[Colonne1]]</f>
        <v>34501</v>
      </c>
      <c r="C255" s="57" t="str">
        <f>Tableau33[[#This Row],[Colonne2]]</f>
        <v>Blanchissant oxygéné</v>
      </c>
      <c r="D255" s="16">
        <f>Tableau33[[#This Row],[Colonne3]]</f>
        <v>400</v>
      </c>
      <c r="E255" s="16" t="str">
        <f>Tableau33[[#This Row],[Colonne4]]</f>
        <v>g</v>
      </c>
      <c r="F255" s="16">
        <f>Tableau33[[#This Row],[Colonne5]]</f>
        <v>6</v>
      </c>
      <c r="G255" s="37"/>
      <c r="H255" s="17">
        <f>Tableau33[[#This Row],[Colonne7]]</f>
        <v>2.19</v>
      </c>
      <c r="I255" s="16">
        <f>Tableau33[[#This Row],[Colonne8]]</f>
        <v>20</v>
      </c>
      <c r="J255" s="17">
        <f>Tableau33[[#This Row],[Colonne9]]</f>
        <v>2.63</v>
      </c>
      <c r="K255" s="30">
        <f t="shared" si="13"/>
        <v>0</v>
      </c>
    </row>
    <row r="256" spans="1:11" x14ac:dyDescent="0.2">
      <c r="A256" s="3"/>
      <c r="B256" s="9">
        <f>Tableau33[[#This Row],[Colonne1]]</f>
        <v>33243</v>
      </c>
      <c r="C256" s="57" t="str">
        <f>Tableau33[[#This Row],[Colonne2]]</f>
        <v>Liquide vaisselle citron</v>
      </c>
      <c r="D256" s="16">
        <f>Tableau33[[#This Row],[Colonne3]]</f>
        <v>5</v>
      </c>
      <c r="E256" s="16" t="str">
        <f>Tableau33[[#This Row],[Colonne4]]</f>
        <v>l</v>
      </c>
      <c r="F256" s="16">
        <f>Tableau33[[#This Row],[Colonne5]]</f>
        <v>4</v>
      </c>
      <c r="G256" s="37"/>
      <c r="H256" s="17">
        <f>Tableau33[[#This Row],[Colonne7]]</f>
        <v>10.72</v>
      </c>
      <c r="I256" s="16">
        <f>Tableau33[[#This Row],[Colonne8]]</f>
        <v>20</v>
      </c>
      <c r="J256" s="17">
        <f>Tableau33[[#This Row],[Colonne9]]</f>
        <v>12.86</v>
      </c>
      <c r="K256" s="30">
        <f t="shared" si="13"/>
        <v>0</v>
      </c>
    </row>
    <row r="257" spans="1:11" x14ac:dyDescent="0.2">
      <c r="A257" s="3"/>
      <c r="B257" s="9">
        <f>Tableau33[[#This Row],[Colonne1]]</f>
        <v>33209</v>
      </c>
      <c r="C257" s="57" t="str">
        <f>Tableau33[[#This Row],[Colonne2]]</f>
        <v>Liquide vaisselle citron- aloé véra recharge</v>
      </c>
      <c r="D257" s="16">
        <f>Tableau33[[#This Row],[Colonne3]]</f>
        <v>15</v>
      </c>
      <c r="E257" s="16" t="str">
        <f>Tableau33[[#This Row],[Colonne4]]</f>
        <v>l</v>
      </c>
      <c r="F257" s="16">
        <f>Tableau33[[#This Row],[Colonne5]]</f>
        <v>1</v>
      </c>
      <c r="G257" s="37"/>
      <c r="H257" s="17">
        <f>Tableau33[[#This Row],[Colonne7]]</f>
        <v>29.85</v>
      </c>
      <c r="I257" s="16">
        <f>Tableau33[[#This Row],[Colonne8]]</f>
        <v>20</v>
      </c>
      <c r="J257" s="17">
        <f>Tableau33[[#This Row],[Colonne9]]</f>
        <v>35.82</v>
      </c>
      <c r="K257" s="30">
        <f t="shared" si="13"/>
        <v>0</v>
      </c>
    </row>
    <row r="258" spans="1:11" x14ac:dyDescent="0.2">
      <c r="A258" s="3"/>
      <c r="B258" s="9">
        <f>Tableau33[[#This Row],[Colonne1]]</f>
        <v>31521</v>
      </c>
      <c r="C258" s="57" t="str">
        <f>Tableau33[[#This Row],[Colonne2]]</f>
        <v>Robinet pour liquide vaisselle 15L</v>
      </c>
      <c r="D258" s="16">
        <f>Tableau33[[#This Row],[Colonne3]]</f>
        <v>1</v>
      </c>
      <c r="E258" s="16" t="str">
        <f>Tableau33[[#This Row],[Colonne4]]</f>
        <v>pièce</v>
      </c>
      <c r="F258" s="16">
        <f>Tableau33[[#This Row],[Colonne5]]</f>
        <v>1</v>
      </c>
      <c r="G258" s="37"/>
      <c r="H258" s="17">
        <f>Tableau33[[#This Row],[Colonne7]]</f>
        <v>0</v>
      </c>
      <c r="I258" s="16">
        <f>Tableau33[[#This Row],[Colonne8]]</f>
        <v>20</v>
      </c>
      <c r="J258" s="17">
        <f>Tableau33[[#This Row],[Colonne9]]</f>
        <v>0</v>
      </c>
      <c r="K258" s="30">
        <f t="shared" si="13"/>
        <v>0</v>
      </c>
    </row>
    <row r="259" spans="1:11" x14ac:dyDescent="0.2">
      <c r="A259" s="3"/>
      <c r="B259" s="9">
        <f>Tableau33[[#This Row],[Colonne1]]</f>
        <v>32313</v>
      </c>
      <c r="C259" s="57" t="str">
        <f>Tableau33[[#This Row],[Colonne2]]</f>
        <v>Sacs poubelles 30 L ( liens coulissants)</v>
      </c>
      <c r="D259" s="16">
        <f>Tableau33[[#This Row],[Colonne3]]</f>
        <v>15</v>
      </c>
      <c r="E259" s="16" t="str">
        <f>Tableau33[[#This Row],[Colonne4]]</f>
        <v>sacs</v>
      </c>
      <c r="F259" s="16">
        <f>Tableau33[[#This Row],[Colonne5]]</f>
        <v>16</v>
      </c>
      <c r="G259" s="37"/>
      <c r="H259" s="17">
        <f>Tableau33[[#This Row],[Colonne7]]</f>
        <v>4.1900000000000004</v>
      </c>
      <c r="I259" s="16">
        <f>Tableau33[[#This Row],[Colonne8]]</f>
        <v>20</v>
      </c>
      <c r="J259" s="17">
        <f>Tableau33[[#This Row],[Colonne9]]</f>
        <v>5.03</v>
      </c>
      <c r="K259" s="30">
        <f t="shared" si="13"/>
        <v>0</v>
      </c>
    </row>
    <row r="260" spans="1:11" x14ac:dyDescent="0.2">
      <c r="A260" s="3"/>
      <c r="B260" s="9">
        <f>Tableau33[[#This Row],[Colonne1]]</f>
        <v>27422</v>
      </c>
      <c r="C260" s="57" t="str">
        <f>Tableau33[[#This Row],[Colonne2]]</f>
        <v>Bicarbonate de soude (code mini)</v>
      </c>
      <c r="D260" s="16">
        <f>Tableau33[[#This Row],[Colonne3]]</f>
        <v>1</v>
      </c>
      <c r="E260" s="16" t="str">
        <f>Tableau33[[#This Row],[Colonne4]]</f>
        <v>kg</v>
      </c>
      <c r="F260" s="16">
        <f>Tableau33[[#This Row],[Colonne5]]</f>
        <v>3</v>
      </c>
      <c r="G260" s="37"/>
      <c r="H260" s="17">
        <f>Tableau33[[#This Row],[Colonne7]]</f>
        <v>6.27</v>
      </c>
      <c r="I260" s="16">
        <f>Tableau33[[#This Row],[Colonne8]]</f>
        <v>20</v>
      </c>
      <c r="J260" s="17">
        <f>Tableau33[[#This Row],[Colonne9]]</f>
        <v>7.52</v>
      </c>
      <c r="K260" s="30">
        <f t="shared" si="13"/>
        <v>0</v>
      </c>
    </row>
    <row r="261" spans="1:11" x14ac:dyDescent="0.2">
      <c r="A261" s="3"/>
      <c r="B261" s="9">
        <f>Tableau33[[#This Row],[Colonne1]]</f>
        <v>27422</v>
      </c>
      <c r="C261" s="57" t="str">
        <f>Tableau33[[#This Row],[Colonne2]]</f>
        <v>Bicarbonate de soude</v>
      </c>
      <c r="D261" s="16">
        <f>Tableau33[[#This Row],[Colonne3]]</f>
        <v>1</v>
      </c>
      <c r="E261" s="16" t="str">
        <f>Tableau33[[#This Row],[Colonne4]]</f>
        <v>kg</v>
      </c>
      <c r="F261" s="16">
        <f>Tableau33[[#This Row],[Colonne5]]</f>
        <v>24</v>
      </c>
      <c r="G261" s="37"/>
      <c r="H261" s="17">
        <f>Tableau33[[#This Row],[Colonne7]]</f>
        <v>5.7</v>
      </c>
      <c r="I261" s="16">
        <f>Tableau33[[#This Row],[Colonne8]]</f>
        <v>20</v>
      </c>
      <c r="J261" s="17">
        <f>Tableau33[[#This Row],[Colonne9]]</f>
        <v>6.84</v>
      </c>
      <c r="K261" s="30">
        <f t="shared" si="13"/>
        <v>0</v>
      </c>
    </row>
    <row r="262" spans="1:11" x14ac:dyDescent="0.2">
      <c r="A262" s="3"/>
      <c r="B262" s="9">
        <f>Tableau33[[#This Row],[Colonne1]]</f>
        <v>31245</v>
      </c>
      <c r="C262" s="57" t="str">
        <f>Tableau33[[#This Row],[Colonne2]]</f>
        <v>Vinaigre d'alcool blanc</v>
      </c>
      <c r="D262" s="16">
        <f>Tableau33[[#This Row],[Colonne3]]</f>
        <v>1</v>
      </c>
      <c r="E262" s="16" t="str">
        <f>Tableau33[[#This Row],[Colonne4]]</f>
        <v>l</v>
      </c>
      <c r="F262" s="16">
        <f>Tableau33[[#This Row],[Colonne5]]</f>
        <v>12</v>
      </c>
      <c r="G262" s="37"/>
      <c r="H262" s="17">
        <f>Tableau33[[#This Row],[Colonne7]]</f>
        <v>1.27</v>
      </c>
      <c r="I262" s="16">
        <f>Tableau33[[#This Row],[Colonne8]]</f>
        <v>20</v>
      </c>
      <c r="J262" s="17">
        <f>Tableau33[[#This Row],[Colonne9]]</f>
        <v>1.52</v>
      </c>
      <c r="K262" s="30">
        <f t="shared" si="13"/>
        <v>0</v>
      </c>
    </row>
    <row r="263" spans="1:11" x14ac:dyDescent="0.2">
      <c r="A263" s="3"/>
      <c r="B263" s="9">
        <f>Tableau33[[#This Row],[Colonne1]]</f>
        <v>33247</v>
      </c>
      <c r="C263" s="57" t="str">
        <f>Tableau33[[#This Row],[Colonne2]]</f>
        <v>Tablettes lave vaisselle (70 unités)</v>
      </c>
      <c r="D263" s="16">
        <f>Tableau33[[#This Row],[Colonne3]]</f>
        <v>1.4</v>
      </c>
      <c r="E263" s="16" t="str">
        <f>Tableau33[[#This Row],[Colonne4]]</f>
        <v>kg</v>
      </c>
      <c r="F263" s="16">
        <f>Tableau33[[#This Row],[Colonne5]]</f>
        <v>5</v>
      </c>
      <c r="G263" s="37"/>
      <c r="H263" s="17">
        <f>Tableau33[[#This Row],[Colonne7]]</f>
        <v>9.4499999999999993</v>
      </c>
      <c r="I263" s="16">
        <f>Tableau33[[#This Row],[Colonne8]]</f>
        <v>20</v>
      </c>
      <c r="J263" s="17">
        <f>Tableau33[[#This Row],[Colonne9]]</f>
        <v>11.34</v>
      </c>
      <c r="K263" s="30">
        <f t="shared" si="13"/>
        <v>0</v>
      </c>
    </row>
    <row r="264" spans="1:11" x14ac:dyDescent="0.2">
      <c r="A264" s="3"/>
      <c r="B264" s="4"/>
      <c r="C264" s="56"/>
      <c r="D264" s="25">
        <f>Tableau33[[#This Row],[Colonne3]]</f>
        <v>0</v>
      </c>
      <c r="G264" s="39"/>
      <c r="H264" s="26"/>
      <c r="J264" s="27" t="s">
        <v>13</v>
      </c>
      <c r="K264" s="26">
        <f>SUM(K251:K263)</f>
        <v>0</v>
      </c>
    </row>
    <row r="265" spans="1:11" x14ac:dyDescent="0.2">
      <c r="A265" s="3"/>
      <c r="B265" s="23" t="s">
        <v>243</v>
      </c>
      <c r="C265" s="56"/>
      <c r="D265" s="25">
        <f>Tableau33[[#This Row],[Colonne3]]</f>
        <v>0</v>
      </c>
      <c r="G265" s="39"/>
      <c r="H265" s="26"/>
      <c r="J265" s="26"/>
      <c r="K265" s="26"/>
    </row>
    <row r="266" spans="1:11" x14ac:dyDescent="0.2">
      <c r="A266" s="3"/>
      <c r="B266" s="9">
        <f>Tableau33[[#This Row],[Colonne1]]</f>
        <v>1</v>
      </c>
      <c r="C266" s="57" t="str">
        <f>Tableau33[[#This Row],[Colonne2]]</f>
        <v>Campanelle</v>
      </c>
      <c r="D266" s="16">
        <f>Tableau33[[#This Row],[Colonne3]]</f>
        <v>5</v>
      </c>
      <c r="E266" s="16" t="str">
        <f>Tableau33[[#This Row],[Colonne4]]</f>
        <v>kg</v>
      </c>
      <c r="F266" s="16">
        <f>Tableau33[[#This Row],[Colonne5]]</f>
        <v>1</v>
      </c>
      <c r="G266" s="37"/>
      <c r="H266" s="17">
        <f>Tableau33[[#This Row],[Colonne7]]</f>
        <v>0</v>
      </c>
      <c r="I266" s="16">
        <f>Tableau33[[#This Row],[Colonne8]]</f>
        <v>0</v>
      </c>
      <c r="J266" s="17">
        <f>Tableau33[[#This Row],[Colonne9]]</f>
        <v>24</v>
      </c>
      <c r="K266" s="30">
        <f>G266*J266</f>
        <v>0</v>
      </c>
    </row>
    <row r="267" spans="1:11" x14ac:dyDescent="0.2">
      <c r="A267" s="3"/>
      <c r="B267" s="9">
        <f>Tableau33[[#This Row],[Colonne1]]</f>
        <v>2</v>
      </c>
      <c r="C267" s="57" t="str">
        <f>Tableau33[[#This Row],[Colonne2]]</f>
        <v>Penne rigate</v>
      </c>
      <c r="D267" s="16">
        <f>Tableau33[[#This Row],[Colonne3]]</f>
        <v>5</v>
      </c>
      <c r="E267" s="16" t="str">
        <f>Tableau33[[#This Row],[Colonne4]]</f>
        <v>kg</v>
      </c>
      <c r="F267" s="16">
        <f>Tableau33[[#This Row],[Colonne5]]</f>
        <v>1</v>
      </c>
      <c r="G267" s="37"/>
      <c r="H267" s="17">
        <f>Tableau33[[#This Row],[Colonne7]]</f>
        <v>0</v>
      </c>
      <c r="I267" s="16">
        <f>Tableau33[[#This Row],[Colonne8]]</f>
        <v>0</v>
      </c>
      <c r="J267" s="17">
        <f>Tableau33[[#This Row],[Colonne9]]</f>
        <v>24</v>
      </c>
      <c r="K267" s="30">
        <f>G267*J267</f>
        <v>0</v>
      </c>
    </row>
    <row r="268" spans="1:11" x14ac:dyDescent="0.2">
      <c r="A268" s="3"/>
      <c r="B268" s="9">
        <f>Tableau33[[#This Row],[Colonne1]]</f>
        <v>3</v>
      </c>
      <c r="C268" s="57" t="str">
        <f>Tableau33[[#This Row],[Colonne2]]</f>
        <v>Tortillon</v>
      </c>
      <c r="D268" s="16">
        <f>Tableau33[[#This Row],[Colonne3]]</f>
        <v>5</v>
      </c>
      <c r="E268" s="16" t="str">
        <f>Tableau33[[#This Row],[Colonne4]]</f>
        <v>kg</v>
      </c>
      <c r="F268" s="16">
        <f>Tableau33[[#This Row],[Colonne5]]</f>
        <v>1</v>
      </c>
      <c r="G268" s="37"/>
      <c r="H268" s="17">
        <f>Tableau33[[#This Row],[Colonne7]]</f>
        <v>0</v>
      </c>
      <c r="I268" s="16">
        <f>Tableau33[[#This Row],[Colonne8]]</f>
        <v>0</v>
      </c>
      <c r="J268" s="17">
        <f>Tableau33[[#This Row],[Colonne9]]</f>
        <v>24</v>
      </c>
      <c r="K268" s="30">
        <f>G268*J268</f>
        <v>0</v>
      </c>
    </row>
    <row r="269" spans="1:11" x14ac:dyDescent="0.2">
      <c r="A269" s="3"/>
      <c r="B269" s="9">
        <f>Tableau33[[#This Row],[Colonne1]]</f>
        <v>4</v>
      </c>
      <c r="C269" s="57" t="str">
        <f>Tableau33[[#This Row],[Colonne2]]</f>
        <v>Torchiette</v>
      </c>
      <c r="D269" s="16">
        <f>Tableau33[[#This Row],[Colonne3]]</f>
        <v>5</v>
      </c>
      <c r="E269" s="16" t="str">
        <f>Tableau33[[#This Row],[Colonne4]]</f>
        <v>kg</v>
      </c>
      <c r="F269" s="16">
        <f>Tableau33[[#This Row],[Colonne5]]</f>
        <v>1</v>
      </c>
      <c r="G269" s="37"/>
      <c r="H269" s="17">
        <f>Tableau33[[#This Row],[Colonne7]]</f>
        <v>0</v>
      </c>
      <c r="I269" s="16">
        <f>Tableau33[[#This Row],[Colonne8]]</f>
        <v>0</v>
      </c>
      <c r="J269" s="17">
        <f>Tableau33[[#This Row],[Colonne9]]</f>
        <v>24</v>
      </c>
      <c r="K269" s="30">
        <f>G269*J269</f>
        <v>0</v>
      </c>
    </row>
    <row r="270" spans="1:11" x14ac:dyDescent="0.2">
      <c r="A270" s="3"/>
      <c r="B270" s="9">
        <f>Tableau33[[#This Row],[Colonne1]]</f>
        <v>5</v>
      </c>
      <c r="C270" s="57" t="str">
        <f>Tableau33[[#This Row],[Colonne2]]</f>
        <v>Torchiette la printanière</v>
      </c>
      <c r="D270" s="16">
        <f>Tableau33[[#This Row],[Colonne3]]</f>
        <v>5</v>
      </c>
      <c r="E270" s="16" t="str">
        <f>Tableau33[[#This Row],[Colonne4]]</f>
        <v>kg</v>
      </c>
      <c r="F270" s="16">
        <f>Tableau33[[#This Row],[Colonne5]]</f>
        <v>1</v>
      </c>
      <c r="G270" s="37"/>
      <c r="H270" s="17">
        <f>Tableau33[[#This Row],[Colonne7]]</f>
        <v>0</v>
      </c>
      <c r="I270" s="16">
        <f>Tableau33[[#This Row],[Colonne8]]</f>
        <v>0</v>
      </c>
      <c r="J270" s="17">
        <f>Tableau33[[#This Row],[Colonne9]]</f>
        <v>24</v>
      </c>
      <c r="K270" s="30">
        <f>G270*J270</f>
        <v>0</v>
      </c>
    </row>
    <row r="271" spans="1:11" x14ac:dyDescent="0.2">
      <c r="A271" s="3"/>
      <c r="B271" s="23"/>
      <c r="C271" s="56"/>
      <c r="D271" s="25">
        <f>Tableau33[[#This Row],[Colonne3]]</f>
        <v>0</v>
      </c>
      <c r="G271" s="39"/>
      <c r="H271" s="26"/>
      <c r="J271" s="27" t="s">
        <v>13</v>
      </c>
      <c r="K271" s="26">
        <f>SUM(K266:K270)</f>
        <v>0</v>
      </c>
    </row>
    <row r="272" spans="1:11" x14ac:dyDescent="0.2">
      <c r="A272" s="3"/>
      <c r="B272" s="23" t="s">
        <v>249</v>
      </c>
      <c r="C272" s="56"/>
      <c r="D272" s="25">
        <f>Tableau33[[#This Row],[Colonne3]]</f>
        <v>0</v>
      </c>
      <c r="G272" s="39"/>
      <c r="H272" s="26"/>
      <c r="J272" s="26"/>
      <c r="K272" s="26"/>
    </row>
    <row r="273" spans="1:11" x14ac:dyDescent="0.2">
      <c r="A273" s="3"/>
      <c r="B273" s="9">
        <f>Tableau33[[#This Row],[Colonne1]]</f>
        <v>6</v>
      </c>
      <c r="C273" s="57" t="str">
        <f>Tableau33[[#This Row],[Colonne2]]</f>
        <v>Torchiette printanière tomate/basilic</v>
      </c>
      <c r="D273" s="16">
        <f>Tableau33[[#This Row],[Colonne3]]</f>
        <v>5</v>
      </c>
      <c r="E273" s="16" t="str">
        <f>Tableau33[[#This Row],[Colonne4]]</f>
        <v>kg</v>
      </c>
      <c r="F273" s="16">
        <f>Tableau33[[#This Row],[Colonne5]]</f>
        <v>1</v>
      </c>
      <c r="G273" s="37"/>
      <c r="H273" s="17">
        <f>Tableau33[[#This Row],[Colonne7]]</f>
        <v>0</v>
      </c>
      <c r="I273" s="16">
        <f>Tableau33[[#This Row],[Colonne8]]</f>
        <v>0</v>
      </c>
      <c r="J273" s="17">
        <f>Tableau33[[#This Row],[Colonne9]]</f>
        <v>34</v>
      </c>
      <c r="K273" s="30">
        <f t="shared" ref="K273:K278" si="14">G273*J273</f>
        <v>0</v>
      </c>
    </row>
    <row r="274" spans="1:11" x14ac:dyDescent="0.2">
      <c r="A274" s="3"/>
      <c r="B274" s="9">
        <f>Tableau33[[#This Row],[Colonne1]]</f>
        <v>7</v>
      </c>
      <c r="C274" s="57" t="str">
        <f>Tableau33[[#This Row],[Colonne2]]</f>
        <v>Campanelle ail des ours</v>
      </c>
      <c r="D274" s="16">
        <f>Tableau33[[#This Row],[Colonne3]]</f>
        <v>5</v>
      </c>
      <c r="E274" s="16" t="str">
        <f>Tableau33[[#This Row],[Colonne4]]</f>
        <v>kg</v>
      </c>
      <c r="F274" s="16">
        <f>Tableau33[[#This Row],[Colonne5]]</f>
        <v>1</v>
      </c>
      <c r="G274" s="37"/>
      <c r="H274" s="17">
        <f>Tableau33[[#This Row],[Colonne7]]</f>
        <v>0</v>
      </c>
      <c r="I274" s="16">
        <f>Tableau33[[#This Row],[Colonne8]]</f>
        <v>0</v>
      </c>
      <c r="J274" s="17">
        <f>Tableau33[[#This Row],[Colonne9]]</f>
        <v>34</v>
      </c>
      <c r="K274" s="30">
        <f t="shared" si="14"/>
        <v>0</v>
      </c>
    </row>
    <row r="275" spans="1:11" x14ac:dyDescent="0.2">
      <c r="A275" s="3"/>
      <c r="B275" s="9">
        <f>Tableau33[[#This Row],[Colonne1]]</f>
        <v>8</v>
      </c>
      <c r="C275" s="57" t="str">
        <f>Tableau33[[#This Row],[Colonne2]]</f>
        <v>Tortillon aux lentilles blondes</v>
      </c>
      <c r="D275" s="16">
        <f>Tableau33[[#This Row],[Colonne3]]</f>
        <v>5</v>
      </c>
      <c r="E275" s="16" t="str">
        <f>Tableau33[[#This Row],[Colonne4]]</f>
        <v>kg</v>
      </c>
      <c r="F275" s="16">
        <f>Tableau33[[#This Row],[Colonne5]]</f>
        <v>1</v>
      </c>
      <c r="G275" s="37"/>
      <c r="H275" s="17">
        <f>Tableau33[[#This Row],[Colonne7]]</f>
        <v>0</v>
      </c>
      <c r="I275" s="16">
        <f>Tableau33[[#This Row],[Colonne8]]</f>
        <v>0</v>
      </c>
      <c r="J275" s="17">
        <f>Tableau33[[#This Row],[Colonne9]]</f>
        <v>30</v>
      </c>
      <c r="K275" s="30">
        <f t="shared" si="14"/>
        <v>0</v>
      </c>
    </row>
    <row r="276" spans="1:11" x14ac:dyDescent="0.2">
      <c r="A276" s="3"/>
      <c r="B276" s="9">
        <f>Tableau33[[#This Row],[Colonne1]]</f>
        <v>9</v>
      </c>
      <c r="C276" s="57" t="str">
        <f>Tableau33[[#This Row],[Colonne2]]</f>
        <v>Pâtes à potages</v>
      </c>
      <c r="D276" s="16">
        <f>Tableau33[[#This Row],[Colonne3]]</f>
        <v>5</v>
      </c>
      <c r="E276" s="16" t="str">
        <f>Tableau33[[#This Row],[Colonne4]]</f>
        <v>kg</v>
      </c>
      <c r="F276" s="16">
        <f>Tableau33[[#This Row],[Colonne5]]</f>
        <v>1</v>
      </c>
      <c r="G276" s="37"/>
      <c r="H276" s="17">
        <f>Tableau33[[#This Row],[Colonne7]]</f>
        <v>0</v>
      </c>
      <c r="I276" s="16">
        <f>Tableau33[[#This Row],[Colonne8]]</f>
        <v>0</v>
      </c>
      <c r="J276" s="17">
        <f>Tableau33[[#This Row],[Colonne9]]</f>
        <v>24</v>
      </c>
      <c r="K276" s="30">
        <f t="shared" si="14"/>
        <v>0</v>
      </c>
    </row>
    <row r="277" spans="1:11" x14ac:dyDescent="0.2">
      <c r="A277" s="3"/>
      <c r="B277" s="9">
        <f>Tableau33[[#This Row],[Colonne1]]</f>
        <v>10</v>
      </c>
      <c r="C277" s="57" t="str">
        <f>Tableau33[[#This Row],[Colonne2]]</f>
        <v>Tortillon petit épeautre</v>
      </c>
      <c r="D277" s="16">
        <f>Tableau33[[#This Row],[Colonne3]]</f>
        <v>5</v>
      </c>
      <c r="E277" s="16" t="str">
        <f>Tableau33[[#This Row],[Colonne4]]</f>
        <v>kg</v>
      </c>
      <c r="F277" s="16">
        <f>Tableau33[[#This Row],[Colonne5]]</f>
        <v>1</v>
      </c>
      <c r="G277" s="37"/>
      <c r="H277" s="17">
        <f>Tableau33[[#This Row],[Colonne7]]</f>
        <v>0</v>
      </c>
      <c r="I277" s="16">
        <f>Tableau33[[#This Row],[Colonne8]]</f>
        <v>0</v>
      </c>
      <c r="J277" s="17">
        <f>Tableau33[[#This Row],[Colonne9]]</f>
        <v>35</v>
      </c>
      <c r="K277" s="30">
        <f t="shared" si="14"/>
        <v>0</v>
      </c>
    </row>
    <row r="278" spans="1:11" x14ac:dyDescent="0.2">
      <c r="A278" s="3"/>
      <c r="B278" s="9">
        <f>Tableau33[[#This Row],[Colonne1]]</f>
        <v>11</v>
      </c>
      <c r="C278" s="57" t="str">
        <f>Tableau33[[#This Row],[Colonne2]]</f>
        <v>Lentille verte</v>
      </c>
      <c r="D278" s="16">
        <f>Tableau33[[#This Row],[Colonne3]]</f>
        <v>5</v>
      </c>
      <c r="E278" s="16" t="str">
        <f>Tableau33[[#This Row],[Colonne4]]</f>
        <v>kg</v>
      </c>
      <c r="F278" s="16">
        <f>Tableau33[[#This Row],[Colonne5]]</f>
        <v>1</v>
      </c>
      <c r="G278" s="37"/>
      <c r="H278" s="17">
        <f>Tableau33[[#This Row],[Colonne7]]</f>
        <v>0</v>
      </c>
      <c r="I278" s="16">
        <f>Tableau33[[#This Row],[Colonne8]]</f>
        <v>0</v>
      </c>
      <c r="J278" s="17">
        <f>Tableau33[[#This Row],[Colonne9]]</f>
        <v>20</v>
      </c>
      <c r="K278" s="30">
        <f t="shared" si="14"/>
        <v>0</v>
      </c>
    </row>
    <row r="279" spans="1:11" x14ac:dyDescent="0.2">
      <c r="A279" s="3"/>
      <c r="B279" s="23"/>
      <c r="C279" s="56"/>
      <c r="D279" s="25">
        <f>Tableau33[[#This Row],[Colonne3]]</f>
        <v>0</v>
      </c>
      <c r="G279" s="39"/>
      <c r="H279" s="26"/>
      <c r="J279" s="27" t="s">
        <v>13</v>
      </c>
      <c r="K279" s="26">
        <f>SUM(K273:K278)</f>
        <v>0</v>
      </c>
    </row>
    <row r="280" spans="1:11" x14ac:dyDescent="0.2">
      <c r="A280" s="3"/>
      <c r="B280" s="23" t="s">
        <v>256</v>
      </c>
      <c r="C280" s="56"/>
      <c r="D280" s="25">
        <f>Tableau33[[#This Row],[Colonne3]]</f>
        <v>0</v>
      </c>
      <c r="G280" s="39"/>
      <c r="H280" s="26"/>
      <c r="J280" s="26"/>
      <c r="K280" s="26"/>
    </row>
    <row r="281" spans="1:11" x14ac:dyDescent="0.2">
      <c r="A281" s="3"/>
      <c r="B281" s="9">
        <f>Tableau33[[#This Row],[Colonne1]]</f>
        <v>12</v>
      </c>
      <c r="C281" s="57" t="str">
        <f>Tableau33[[#This Row],[Colonne2]]</f>
        <v>Farine de blé T 65</v>
      </c>
      <c r="D281" s="16">
        <f>Tableau33[[#This Row],[Colonne3]]</f>
        <v>5</v>
      </c>
      <c r="E281" s="16" t="str">
        <f>Tableau33[[#This Row],[Colonne4]]</f>
        <v>kg</v>
      </c>
      <c r="F281" s="16">
        <f>Tableau33[[#This Row],[Colonne5]]</f>
        <v>1</v>
      </c>
      <c r="G281" s="37"/>
      <c r="H281" s="17">
        <f>Tableau33[[#This Row],[Colonne7]]</f>
        <v>0</v>
      </c>
      <c r="I281" s="16">
        <f>Tableau33[[#This Row],[Colonne8]]</f>
        <v>0</v>
      </c>
      <c r="J281" s="17">
        <f>Tableau33[[#This Row],[Colonne9]]</f>
        <v>9.8000000000000007</v>
      </c>
      <c r="K281" s="30">
        <f>G281*J281</f>
        <v>0</v>
      </c>
    </row>
    <row r="282" spans="1:11" x14ac:dyDescent="0.2">
      <c r="A282" s="3"/>
      <c r="B282" s="9">
        <f>Tableau33[[#This Row],[Colonne1]]</f>
        <v>13</v>
      </c>
      <c r="C282" s="57" t="str">
        <f>Tableau33[[#This Row],[Colonne2]]</f>
        <v>Farine de blé T 80</v>
      </c>
      <c r="D282" s="16">
        <f>Tableau33[[#This Row],[Colonne3]]</f>
        <v>5</v>
      </c>
      <c r="E282" s="16" t="str">
        <f>Tableau33[[#This Row],[Colonne4]]</f>
        <v>kg</v>
      </c>
      <c r="F282" s="16">
        <f>Tableau33[[#This Row],[Colonne5]]</f>
        <v>1</v>
      </c>
      <c r="G282" s="37"/>
      <c r="H282" s="17">
        <f>Tableau33[[#This Row],[Colonne7]]</f>
        <v>0</v>
      </c>
      <c r="I282" s="16">
        <f>Tableau33[[#This Row],[Colonne8]]</f>
        <v>0</v>
      </c>
      <c r="J282" s="17">
        <f>Tableau33[[#This Row],[Colonne9]]</f>
        <v>9.8000000000000007</v>
      </c>
      <c r="K282" s="30">
        <f>G282*J282</f>
        <v>0</v>
      </c>
    </row>
    <row r="283" spans="1:11" x14ac:dyDescent="0.2">
      <c r="A283" s="3"/>
      <c r="B283" s="9">
        <f>Tableau33[[#This Row],[Colonne1]]</f>
        <v>14</v>
      </c>
      <c r="C283" s="57" t="str">
        <f>Tableau33[[#This Row],[Colonne2]]</f>
        <v>Farine de blé T 110</v>
      </c>
      <c r="D283" s="16">
        <f>Tableau33[[#This Row],[Colonne3]]</f>
        <v>5</v>
      </c>
      <c r="E283" s="16" t="str">
        <f>Tableau33[[#This Row],[Colonne4]]</f>
        <v>kg</v>
      </c>
      <c r="F283" s="16">
        <f>Tableau33[[#This Row],[Colonne5]]</f>
        <v>1</v>
      </c>
      <c r="G283" s="37"/>
      <c r="H283" s="17">
        <f>Tableau33[[#This Row],[Colonne7]]</f>
        <v>0</v>
      </c>
      <c r="I283" s="16">
        <f>Tableau33[[#This Row],[Colonne8]]</f>
        <v>0</v>
      </c>
      <c r="J283" s="17">
        <f>Tableau33[[#This Row],[Colonne9]]</f>
        <v>9.8000000000000007</v>
      </c>
      <c r="K283" s="30">
        <f>G283*J283</f>
        <v>0</v>
      </c>
    </row>
    <row r="284" spans="1:11" x14ac:dyDescent="0.2">
      <c r="A284" s="3"/>
      <c r="B284" s="23"/>
      <c r="C284" s="56"/>
      <c r="D284" s="25">
        <f>Tableau33[[#This Row],[Colonne3]]</f>
        <v>0</v>
      </c>
      <c r="G284" s="39"/>
      <c r="H284" s="26"/>
      <c r="J284" s="27" t="s">
        <v>13</v>
      </c>
      <c r="K284" s="26">
        <f>SUM(K281:K283)</f>
        <v>0</v>
      </c>
    </row>
    <row r="285" spans="1:11" x14ac:dyDescent="0.2">
      <c r="A285" s="3"/>
      <c r="B285" s="23" t="s">
        <v>260</v>
      </c>
      <c r="C285" s="56"/>
      <c r="D285" s="25">
        <f>Tableau33[[#This Row],[Colonne3]]</f>
        <v>0</v>
      </c>
      <c r="G285" s="39"/>
      <c r="H285" s="26"/>
      <c r="J285" s="27"/>
      <c r="K285" s="26"/>
    </row>
    <row r="286" spans="1:11" x14ac:dyDescent="0.2">
      <c r="A286" s="3"/>
      <c r="B286" s="9">
        <f>Tableau33[[#This Row],[Colonne1]]</f>
        <v>15</v>
      </c>
      <c r="C286" s="57" t="str">
        <f>Tableau33[[#This Row],[Colonne2]]</f>
        <v>Colombie grain (suave, légèrement acide et léger)</v>
      </c>
      <c r="D286" s="16">
        <f>Tableau33[[#This Row],[Colonne3]]</f>
        <v>1</v>
      </c>
      <c r="E286" s="16" t="str">
        <f>Tableau33[[#This Row],[Colonne4]]</f>
        <v>kg</v>
      </c>
      <c r="F286" s="16">
        <f>Tableau33[[#This Row],[Colonne5]]</f>
        <v>1</v>
      </c>
      <c r="G286" s="37"/>
      <c r="H286" s="17">
        <f>Tableau33[[#This Row],[Colonne7]]</f>
        <v>12</v>
      </c>
      <c r="I286" s="16">
        <f>Tableau33[[#This Row],[Colonne8]]</f>
        <v>5.5</v>
      </c>
      <c r="J286" s="17">
        <f>Tableau33[[#This Row],[Colonne9]]</f>
        <v>12.66</v>
      </c>
      <c r="K286" s="30">
        <f t="shared" ref="K286:K298" si="15">G286*J286</f>
        <v>0</v>
      </c>
    </row>
    <row r="287" spans="1:11" x14ac:dyDescent="0.2">
      <c r="A287" s="3"/>
      <c r="B287" s="9">
        <f>Tableau33[[#This Row],[Colonne1]]</f>
        <v>16</v>
      </c>
      <c r="C287" s="57" t="str">
        <f>Tableau33[[#This Row],[Colonne2]]</f>
        <v>Colombie moulu  (suave, légèrement acide et léger)</v>
      </c>
      <c r="D287" s="16">
        <f>Tableau33[[#This Row],[Colonne3]]</f>
        <v>1</v>
      </c>
      <c r="E287" s="16" t="str">
        <f>Tableau33[[#This Row],[Colonne4]]</f>
        <v>kg</v>
      </c>
      <c r="F287" s="16">
        <f>Tableau33[[#This Row],[Colonne5]]</f>
        <v>1</v>
      </c>
      <c r="G287" s="37"/>
      <c r="H287" s="17">
        <f>Tableau33[[#This Row],[Colonne7]]</f>
        <v>12</v>
      </c>
      <c r="I287" s="16">
        <f>Tableau33[[#This Row],[Colonne8]]</f>
        <v>5.5</v>
      </c>
      <c r="J287" s="17">
        <f>Tableau33[[#This Row],[Colonne9]]</f>
        <v>12.66</v>
      </c>
      <c r="K287" s="30">
        <f t="shared" si="15"/>
        <v>0</v>
      </c>
    </row>
    <row r="288" spans="1:11" x14ac:dyDescent="0.2">
      <c r="A288" s="3"/>
      <c r="B288" s="9">
        <f>Tableau33[[#This Row],[Colonne1]]</f>
        <v>17</v>
      </c>
      <c r="C288" s="57" t="str">
        <f>Tableau33[[#This Row],[Colonne2]]</f>
        <v>Pérou grain (équilibré et suave)</v>
      </c>
      <c r="D288" s="16">
        <f>Tableau33[[#This Row],[Colonne3]]</f>
        <v>1</v>
      </c>
      <c r="E288" s="16" t="str">
        <f>Tableau33[[#This Row],[Colonne4]]</f>
        <v>kg</v>
      </c>
      <c r="F288" s="16">
        <f>Tableau33[[#This Row],[Colonne5]]</f>
        <v>1</v>
      </c>
      <c r="G288" s="37"/>
      <c r="H288" s="17">
        <f>Tableau33[[#This Row],[Colonne7]]</f>
        <v>12</v>
      </c>
      <c r="I288" s="16">
        <f>Tableau33[[#This Row],[Colonne8]]</f>
        <v>5.5</v>
      </c>
      <c r="J288" s="17">
        <f>Tableau33[[#This Row],[Colonne9]]</f>
        <v>12.66</v>
      </c>
      <c r="K288" s="30">
        <f t="shared" si="15"/>
        <v>0</v>
      </c>
    </row>
    <row r="289" spans="1:11" x14ac:dyDescent="0.2">
      <c r="A289" s="3"/>
      <c r="B289" s="9">
        <f>Tableau33[[#This Row],[Colonne1]]</f>
        <v>18</v>
      </c>
      <c r="C289" s="57" t="str">
        <f>Tableau33[[#This Row],[Colonne2]]</f>
        <v>Pérou moulu (équilibré et suave)</v>
      </c>
      <c r="D289" s="16">
        <f>Tableau33[[#This Row],[Colonne3]]</f>
        <v>1</v>
      </c>
      <c r="E289" s="16" t="str">
        <f>Tableau33[[#This Row],[Colonne4]]</f>
        <v>kg</v>
      </c>
      <c r="F289" s="16">
        <f>Tableau33[[#This Row],[Colonne5]]</f>
        <v>1</v>
      </c>
      <c r="G289" s="37"/>
      <c r="H289" s="17">
        <f>Tableau33[[#This Row],[Colonne7]]</f>
        <v>12</v>
      </c>
      <c r="I289" s="16">
        <f>Tableau33[[#This Row],[Colonne8]]</f>
        <v>5.5</v>
      </c>
      <c r="J289" s="17">
        <f>Tableau33[[#This Row],[Colonne9]]</f>
        <v>12.66</v>
      </c>
      <c r="K289" s="30">
        <f t="shared" si="15"/>
        <v>0</v>
      </c>
    </row>
    <row r="290" spans="1:11" x14ac:dyDescent="0.2">
      <c r="A290" s="3"/>
      <c r="B290" s="9">
        <f>Tableau33[[#This Row],[Colonne1]]</f>
        <v>19</v>
      </c>
      <c r="C290" s="57" t="str">
        <f>Tableau33[[#This Row],[Colonne2]]</f>
        <v>Brésil grain (typé et prononcé)</v>
      </c>
      <c r="D290" s="16">
        <f>Tableau33[[#This Row],[Colonne3]]</f>
        <v>1</v>
      </c>
      <c r="E290" s="16" t="str">
        <f>Tableau33[[#This Row],[Colonne4]]</f>
        <v>kg</v>
      </c>
      <c r="F290" s="16">
        <f>Tableau33[[#This Row],[Colonne5]]</f>
        <v>1</v>
      </c>
      <c r="G290" s="37"/>
      <c r="H290" s="17">
        <f>Tableau33[[#This Row],[Colonne7]]</f>
        <v>12</v>
      </c>
      <c r="I290" s="16">
        <f>Tableau33[[#This Row],[Colonne8]]</f>
        <v>5.5</v>
      </c>
      <c r="J290" s="17">
        <f>Tableau33[[#This Row],[Colonne9]]</f>
        <v>12.66</v>
      </c>
      <c r="K290" s="30">
        <f t="shared" si="15"/>
        <v>0</v>
      </c>
    </row>
    <row r="291" spans="1:11" x14ac:dyDescent="0.2">
      <c r="A291" s="3"/>
      <c r="B291" s="9">
        <f>Tableau33[[#This Row],[Colonne1]]</f>
        <v>20</v>
      </c>
      <c r="C291" s="57" t="str">
        <f>Tableau33[[#This Row],[Colonne2]]</f>
        <v>Brésil moulu (typé et prononcé)</v>
      </c>
      <c r="D291" s="16">
        <f>Tableau33[[#This Row],[Colonne3]]</f>
        <v>1</v>
      </c>
      <c r="E291" s="16" t="str">
        <f>Tableau33[[#This Row],[Colonne4]]</f>
        <v>kg</v>
      </c>
      <c r="F291" s="16">
        <f>Tableau33[[#This Row],[Colonne5]]</f>
        <v>1</v>
      </c>
      <c r="G291" s="37"/>
      <c r="H291" s="17">
        <f>Tableau33[[#This Row],[Colonne7]]</f>
        <v>12</v>
      </c>
      <c r="I291" s="16">
        <f>Tableau33[[#This Row],[Colonne8]]</f>
        <v>5.5</v>
      </c>
      <c r="J291" s="17">
        <f>Tableau33[[#This Row],[Colonne9]]</f>
        <v>12.66</v>
      </c>
      <c r="K291" s="30">
        <f t="shared" si="15"/>
        <v>0</v>
      </c>
    </row>
    <row r="292" spans="1:11" x14ac:dyDescent="0.2">
      <c r="A292" s="3"/>
      <c r="B292" s="9">
        <f>Tableau33[[#This Row],[Colonne1]]</f>
        <v>21</v>
      </c>
      <c r="C292" s="57" t="str">
        <f>Tableau33[[#This Row],[Colonne2]]</f>
        <v>Mexique grain (intense, équilibré et légèrement vanillé)</v>
      </c>
      <c r="D292" s="16">
        <f>Tableau33[[#This Row],[Colonne3]]</f>
        <v>1</v>
      </c>
      <c r="E292" s="16" t="str">
        <f>Tableau33[[#This Row],[Colonne4]]</f>
        <v>kg</v>
      </c>
      <c r="F292" s="16">
        <f>Tableau33[[#This Row],[Colonne5]]</f>
        <v>1</v>
      </c>
      <c r="G292" s="37"/>
      <c r="H292" s="17">
        <f>Tableau33[[#This Row],[Colonne7]]</f>
        <v>12</v>
      </c>
      <c r="I292" s="16">
        <f>Tableau33[[#This Row],[Colonne8]]</f>
        <v>5.5</v>
      </c>
      <c r="J292" s="17">
        <f>Tableau33[[#This Row],[Colonne9]]</f>
        <v>12.66</v>
      </c>
      <c r="K292" s="30">
        <f t="shared" si="15"/>
        <v>0</v>
      </c>
    </row>
    <row r="293" spans="1:11" x14ac:dyDescent="0.2">
      <c r="A293" s="3"/>
      <c r="B293" s="9">
        <f>Tableau33[[#This Row],[Colonne1]]</f>
        <v>22</v>
      </c>
      <c r="C293" s="57" t="str">
        <f>Tableau33[[#This Row],[Colonne2]]</f>
        <v>Mexique moulu (intense, équilibré et légèrement vanillé)</v>
      </c>
      <c r="D293" s="16">
        <f>Tableau33[[#This Row],[Colonne3]]</f>
        <v>1</v>
      </c>
      <c r="E293" s="16" t="str">
        <f>Tableau33[[#This Row],[Colonne4]]</f>
        <v>kg</v>
      </c>
      <c r="F293" s="16">
        <f>Tableau33[[#This Row],[Colonne5]]</f>
        <v>1</v>
      </c>
      <c r="G293" s="37"/>
      <c r="H293" s="17">
        <f>Tableau33[[#This Row],[Colonne7]]</f>
        <v>12</v>
      </c>
      <c r="I293" s="16">
        <f>Tableau33[[#This Row],[Colonne8]]</f>
        <v>5.5</v>
      </c>
      <c r="J293" s="17">
        <f>Tableau33[[#This Row],[Colonne9]]</f>
        <v>12.66</v>
      </c>
      <c r="K293" s="30">
        <f t="shared" si="15"/>
        <v>0</v>
      </c>
    </row>
    <row r="294" spans="1:11" x14ac:dyDescent="0.2">
      <c r="A294" s="3"/>
      <c r="B294" s="9">
        <f>Tableau33[[#This Row],[Colonne1]]</f>
        <v>23</v>
      </c>
      <c r="C294" s="57" t="str">
        <f>Tableau33[[#This Row],[Colonne2]]</f>
        <v>Honduras grain (légèrement corsé, doux et équilibré)</v>
      </c>
      <c r="D294" s="16">
        <f>Tableau33[[#This Row],[Colonne3]]</f>
        <v>1</v>
      </c>
      <c r="E294" s="16" t="str">
        <f>Tableau33[[#This Row],[Colonne4]]</f>
        <v>kg</v>
      </c>
      <c r="F294" s="16">
        <f>Tableau33[[#This Row],[Colonne5]]</f>
        <v>1</v>
      </c>
      <c r="G294" s="37"/>
      <c r="H294" s="17">
        <f>Tableau33[[#This Row],[Colonne7]]</f>
        <v>12</v>
      </c>
      <c r="I294" s="16">
        <f>Tableau33[[#This Row],[Colonne8]]</f>
        <v>5.5</v>
      </c>
      <c r="J294" s="17">
        <f>Tableau33[[#This Row],[Colonne9]]</f>
        <v>12.66</v>
      </c>
      <c r="K294" s="30">
        <f t="shared" si="15"/>
        <v>0</v>
      </c>
    </row>
    <row r="295" spans="1:11" x14ac:dyDescent="0.2">
      <c r="A295" s="3"/>
      <c r="B295" s="9">
        <f>Tableau33[[#This Row],[Colonne1]]</f>
        <v>24</v>
      </c>
      <c r="C295" s="57" t="str">
        <f>Tableau33[[#This Row],[Colonne2]]</f>
        <v>Bolivie grain (délicat et floral, noisetté, intense et velouté)</v>
      </c>
      <c r="D295" s="16">
        <f>Tableau33[[#This Row],[Colonne3]]</f>
        <v>1</v>
      </c>
      <c r="E295" s="16" t="str">
        <f>Tableau33[[#This Row],[Colonne4]]</f>
        <v>kg</v>
      </c>
      <c r="F295" s="16">
        <f>Tableau33[[#This Row],[Colonne5]]</f>
        <v>1</v>
      </c>
      <c r="G295" s="37"/>
      <c r="H295" s="17">
        <f>Tableau33[[#This Row],[Colonne7]]</f>
        <v>12</v>
      </c>
      <c r="I295" s="16">
        <f>Tableau33[[#This Row],[Colonne8]]</f>
        <v>5.5</v>
      </c>
      <c r="J295" s="17">
        <f>Tableau33[[#This Row],[Colonne9]]</f>
        <v>12.66</v>
      </c>
      <c r="K295" s="30">
        <f t="shared" si="15"/>
        <v>0</v>
      </c>
    </row>
    <row r="296" spans="1:11" x14ac:dyDescent="0.2">
      <c r="A296" s="3"/>
      <c r="B296" s="9">
        <f>Tableau33[[#This Row],[Colonne1]]</f>
        <v>25</v>
      </c>
      <c r="C296" s="57" t="str">
        <f>Tableau33[[#This Row],[Colonne2]]</f>
        <v>Bolivie moulu (délicat et floral, noisetté, intense et velouté)</v>
      </c>
      <c r="D296" s="16">
        <f>Tableau33[[#This Row],[Colonne3]]</f>
        <v>1</v>
      </c>
      <c r="E296" s="16" t="str">
        <f>Tableau33[[#This Row],[Colonne4]]</f>
        <v>kg</v>
      </c>
      <c r="F296" s="16">
        <f>Tableau33[[#This Row],[Colonne5]]</f>
        <v>1</v>
      </c>
      <c r="G296" s="37"/>
      <c r="H296" s="17">
        <f>Tableau33[[#This Row],[Colonne7]]</f>
        <v>12</v>
      </c>
      <c r="I296" s="16">
        <f>Tableau33[[#This Row],[Colonne8]]</f>
        <v>5.5</v>
      </c>
      <c r="J296" s="17">
        <f>Tableau33[[#This Row],[Colonne9]]</f>
        <v>12.66</v>
      </c>
      <c r="K296" s="30">
        <f t="shared" si="15"/>
        <v>0</v>
      </c>
    </row>
    <row r="297" spans="1:11" x14ac:dyDescent="0.2">
      <c r="A297" s="3"/>
      <c r="B297" s="9">
        <f>Tableau33[[#This Row],[Colonne1]]</f>
        <v>26</v>
      </c>
      <c r="C297" s="57" t="str">
        <f>Tableau33[[#This Row],[Colonne2]]</f>
        <v>Gatemala grain (acidulé et corsé)</v>
      </c>
      <c r="D297" s="16">
        <f>Tableau33[[#This Row],[Colonne3]]</f>
        <v>1</v>
      </c>
      <c r="E297" s="16" t="str">
        <f>Tableau33[[#This Row],[Colonne4]]</f>
        <v>kg</v>
      </c>
      <c r="F297" s="16">
        <f>Tableau33[[#This Row],[Colonne5]]</f>
        <v>1</v>
      </c>
      <c r="G297" s="37"/>
      <c r="H297" s="17">
        <f>Tableau33[[#This Row],[Colonne7]]</f>
        <v>12</v>
      </c>
      <c r="I297" s="16">
        <f>Tableau33[[#This Row],[Colonne8]]</f>
        <v>5.5</v>
      </c>
      <c r="J297" s="17">
        <f>Tableau33[[#This Row],[Colonne9]]</f>
        <v>12.66</v>
      </c>
      <c r="K297" s="30">
        <f t="shared" si="15"/>
        <v>0</v>
      </c>
    </row>
    <row r="298" spans="1:11" x14ac:dyDescent="0.2">
      <c r="A298" s="3"/>
      <c r="B298" s="9">
        <f>Tableau33[[#This Row],[Colonne1]]</f>
        <v>27</v>
      </c>
      <c r="C298" s="57" t="str">
        <f>Tableau33[[#This Row],[Colonne2]]</f>
        <v>Gatemala moulu (acidulé et corsé)</v>
      </c>
      <c r="D298" s="16">
        <f>Tableau33[[#This Row],[Colonne3]]</f>
        <v>1</v>
      </c>
      <c r="E298" s="16" t="str">
        <f>Tableau33[[#This Row],[Colonne4]]</f>
        <v>kg</v>
      </c>
      <c r="F298" s="16">
        <f>Tableau33[[#This Row],[Colonne5]]</f>
        <v>1</v>
      </c>
      <c r="G298" s="37"/>
      <c r="H298" s="17">
        <f>Tableau33[[#This Row],[Colonne7]]</f>
        <v>12</v>
      </c>
      <c r="I298" s="16">
        <f>Tableau33[[#This Row],[Colonne8]]</f>
        <v>5.5</v>
      </c>
      <c r="J298" s="17">
        <f>Tableau33[[#This Row],[Colonne9]]</f>
        <v>12.66</v>
      </c>
      <c r="K298" s="30">
        <f t="shared" si="15"/>
        <v>0</v>
      </c>
    </row>
    <row r="299" spans="1:11" x14ac:dyDescent="0.2">
      <c r="A299" s="3"/>
      <c r="B299" s="4"/>
      <c r="C299" s="3"/>
      <c r="H299" s="26"/>
      <c r="J299" s="52" t="s">
        <v>286</v>
      </c>
      <c r="K299" s="26">
        <f>SUM(K286:K297)</f>
        <v>0</v>
      </c>
    </row>
    <row r="300" spans="1:11" x14ac:dyDescent="0.2">
      <c r="A300" s="3"/>
      <c r="B300" s="4"/>
      <c r="C300" s="3"/>
      <c r="D300" s="32"/>
      <c r="E300" s="59" t="s">
        <v>287</v>
      </c>
      <c r="F300" s="60"/>
      <c r="G300" s="60"/>
      <c r="H300" s="60"/>
      <c r="I300" s="60"/>
      <c r="J300" s="60"/>
      <c r="K300" s="26">
        <f>K264+K249+K245+K224+K216+K212+K209+K205+K202+K199+K196+K193+K189+K184+K174+K167+K153+K146+K118+K97+K77+K66+K54+K46+K30+K20</f>
        <v>0</v>
      </c>
    </row>
    <row r="301" spans="1:11" x14ac:dyDescent="0.2">
      <c r="A301" s="3"/>
      <c r="B301" s="4"/>
      <c r="C301" s="3"/>
      <c r="E301" s="61" t="s">
        <v>288</v>
      </c>
      <c r="F301" s="61"/>
      <c r="G301" s="61"/>
      <c r="H301" s="61"/>
      <c r="I301" s="61"/>
      <c r="J301" s="61"/>
      <c r="K301" s="26">
        <f>K299</f>
        <v>0</v>
      </c>
    </row>
    <row r="302" spans="1:11" x14ac:dyDescent="0.2">
      <c r="B302" s="4"/>
      <c r="C302" s="3"/>
      <c r="E302" s="61" t="s">
        <v>289</v>
      </c>
      <c r="F302" s="61"/>
      <c r="G302" s="61"/>
      <c r="H302" s="61"/>
      <c r="I302" s="61"/>
      <c r="J302" s="61"/>
      <c r="K302" s="26">
        <f>K284+K279+K271</f>
        <v>0</v>
      </c>
    </row>
  </sheetData>
  <sheetProtection formatCells="0"/>
  <protectedRanges>
    <protectedRange sqref="K9:K350" name="Plage4"/>
    <protectedRange sqref="B9:F350" name="Plage2"/>
    <protectedRange sqref="G9:G350" name="Plage1"/>
    <protectedRange sqref="H9:K350" name="Plage3"/>
  </protectedRanges>
  <mergeCells count="3">
    <mergeCell ref="E300:J300"/>
    <mergeCell ref="E301:J301"/>
    <mergeCell ref="E302:J30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3:O302"/>
  <sheetViews>
    <sheetView showGridLines="0" showZeros="0" zoomScaleNormal="100" workbookViewId="0">
      <selection activeCell="G28" sqref="G28"/>
    </sheetView>
  </sheetViews>
  <sheetFormatPr baseColWidth="10" defaultColWidth="11.375" defaultRowHeight="11.55" x14ac:dyDescent="0.2"/>
  <cols>
    <col min="1" max="1" width="11.375" style="1"/>
    <col min="2" max="2" width="7.625" style="1" customWidth="1"/>
    <col min="3" max="3" width="43.125" style="1" bestFit="1" customWidth="1"/>
    <col min="4" max="4" width="8.25" style="25" customWidth="1"/>
    <col min="5" max="5" width="6.375" style="25" bestFit="1" customWidth="1"/>
    <col min="6" max="6" width="7.875" style="25" bestFit="1" customWidth="1"/>
    <col min="7" max="7" width="7.625" style="25" bestFit="1" customWidth="1"/>
    <col min="8" max="8" width="7.875" style="25" bestFit="1" customWidth="1"/>
    <col min="9" max="9" width="4" style="25" bestFit="1" customWidth="1"/>
    <col min="10" max="10" width="7.875" style="25" bestFit="1" customWidth="1"/>
    <col min="11" max="11" width="11.875" style="25" customWidth="1"/>
    <col min="12" max="16384" width="11.375" style="1"/>
  </cols>
  <sheetData>
    <row r="3" spans="1:13" ht="19.899999999999999" customHeight="1" x14ac:dyDescent="0.25">
      <c r="C3" s="42" t="s">
        <v>306</v>
      </c>
    </row>
    <row r="4" spans="1:13" ht="19.899999999999999" customHeight="1" thickBot="1" x14ac:dyDescent="0.3">
      <c r="C4" s="42" t="s">
        <v>307</v>
      </c>
    </row>
    <row r="5" spans="1:13" ht="12.25" hidden="1" thickBot="1" x14ac:dyDescent="0.25"/>
    <row r="6" spans="1:13" ht="12.25" hidden="1" thickBot="1" x14ac:dyDescent="0.25">
      <c r="A6" s="3"/>
      <c r="D6" s="1"/>
      <c r="E6" s="1"/>
      <c r="F6" s="1"/>
      <c r="G6" s="1"/>
      <c r="H6" s="1"/>
      <c r="I6" s="1"/>
      <c r="J6" s="1"/>
      <c r="K6" s="1"/>
    </row>
    <row r="7" spans="1:13" ht="80.349999999999994" customHeight="1" thickTop="1" thickBot="1" x14ac:dyDescent="0.25">
      <c r="A7" s="3"/>
      <c r="B7" s="44" t="s">
        <v>290</v>
      </c>
      <c r="C7" s="33" t="s">
        <v>291</v>
      </c>
      <c r="D7" s="43" t="str">
        <f>Tableau33[[#This Row],[Colonne3]]</f>
        <v>Conditionnement</v>
      </c>
      <c r="E7" s="33" t="s">
        <v>278</v>
      </c>
      <c r="F7" s="33" t="s">
        <v>279</v>
      </c>
      <c r="G7" s="33" t="s">
        <v>280</v>
      </c>
      <c r="H7" s="34" t="s">
        <v>281</v>
      </c>
      <c r="I7" s="33" t="s">
        <v>282</v>
      </c>
      <c r="J7" s="34" t="s">
        <v>283</v>
      </c>
      <c r="K7" s="35" t="s">
        <v>284</v>
      </c>
      <c r="M7" s="41"/>
    </row>
    <row r="8" spans="1:13" ht="12.25" thickTop="1" x14ac:dyDescent="0.2">
      <c r="A8" s="3"/>
      <c r="B8" s="2" t="s">
        <v>0</v>
      </c>
      <c r="C8" s="2"/>
      <c r="D8" s="10"/>
      <c r="E8" s="11"/>
      <c r="F8" s="11"/>
      <c r="G8" s="11"/>
      <c r="H8" s="12"/>
      <c r="I8" s="11"/>
      <c r="J8" s="12"/>
      <c r="K8" s="12"/>
    </row>
    <row r="9" spans="1:13" x14ac:dyDescent="0.2">
      <c r="A9" s="3"/>
      <c r="B9" s="5">
        <f>Tableau33[[#This Row],[Colonne1]]</f>
        <v>27453</v>
      </c>
      <c r="C9" s="54" t="str">
        <f>Tableau33[[#This Row],[Colonne2]]</f>
        <v>Abricots secs calibre 2/3 (Turquie)</v>
      </c>
      <c r="D9" s="13">
        <f>Tableau33[[#This Row],[Colonne3]]</f>
        <v>5</v>
      </c>
      <c r="E9" s="13" t="str">
        <f>Tableau33[[#This Row],[Colonne4]]</f>
        <v>kg</v>
      </c>
      <c r="F9" s="13">
        <f>Tableau33[[#This Row],[Colonne5]]</f>
        <v>1</v>
      </c>
      <c r="G9" s="36"/>
      <c r="H9" s="14">
        <f>Tableau33[[#This Row],[Colonne7]]</f>
        <v>53.95</v>
      </c>
      <c r="I9" s="13">
        <f>Tableau33[[#This Row],[Colonne8]]</f>
        <v>5.5</v>
      </c>
      <c r="J9" s="14">
        <f>Tableau33[[#This Row],[Colonne9]]</f>
        <v>56.92</v>
      </c>
      <c r="K9" s="15">
        <f t="shared" ref="K9:K19" si="0">G9*J9</f>
        <v>0</v>
      </c>
    </row>
    <row r="10" spans="1:13" x14ac:dyDescent="0.2">
      <c r="A10" s="3"/>
      <c r="B10" s="6">
        <f>Tableau33[[#This Row],[Colonne1]]</f>
        <v>32224</v>
      </c>
      <c r="C10" s="54" t="str">
        <f>Tableau33[[#This Row],[Colonne2]]</f>
        <v>Amandes blanches natures</v>
      </c>
      <c r="D10" s="13">
        <f>Tableau33[[#This Row],[Colonne3]]</f>
        <v>3</v>
      </c>
      <c r="E10" s="16" t="str">
        <f>Tableau33[[#This Row],[Colonne4]]</f>
        <v>kg</v>
      </c>
      <c r="F10" s="16">
        <f>Tableau33[[#This Row],[Colonne5]]</f>
        <v>1</v>
      </c>
      <c r="G10" s="37"/>
      <c r="H10" s="17">
        <f>Tableau33[[#This Row],[Colonne7]]</f>
        <v>76.41</v>
      </c>
      <c r="I10" s="13">
        <f>Tableau33[[#This Row],[Colonne8]]</f>
        <v>5.5</v>
      </c>
      <c r="J10" s="14">
        <f>Tableau33[[#This Row],[Colonne9]]</f>
        <v>80.61</v>
      </c>
      <c r="K10" s="18">
        <f t="shared" si="0"/>
        <v>0</v>
      </c>
    </row>
    <row r="11" spans="1:13" x14ac:dyDescent="0.2">
      <c r="A11" s="3"/>
      <c r="B11" s="6">
        <f>Tableau33[[#This Row],[Colonne1]]</f>
        <v>32494</v>
      </c>
      <c r="C11" s="54" t="str">
        <f>Tableau33[[#This Row],[Colonne2]]</f>
        <v>Amandes décortiquées cal. 34/36 (Italie)</v>
      </c>
      <c r="D11" s="13">
        <f>Tableau33[[#This Row],[Colonne3]]</f>
        <v>10</v>
      </c>
      <c r="E11" s="16" t="str">
        <f>Tableau33[[#This Row],[Colonne4]]</f>
        <v>kg</v>
      </c>
      <c r="F11" s="16">
        <f>Tableau33[[#This Row],[Colonne5]]</f>
        <v>1</v>
      </c>
      <c r="G11" s="37"/>
      <c r="H11" s="17">
        <f>Tableau33[[#This Row],[Colonne7]]</f>
        <v>169.9</v>
      </c>
      <c r="I11" s="13">
        <f>Tableau33[[#This Row],[Colonne8]]</f>
        <v>5.5</v>
      </c>
      <c r="J11" s="14">
        <f>Tableau33[[#This Row],[Colonne9]]</f>
        <v>179.24</v>
      </c>
      <c r="K11" s="18">
        <f t="shared" si="0"/>
        <v>0</v>
      </c>
    </row>
    <row r="12" spans="1:13" x14ac:dyDescent="0.2">
      <c r="A12" s="3"/>
      <c r="B12" s="6">
        <f>Tableau33[[#This Row],[Colonne1]]</f>
        <v>20310</v>
      </c>
      <c r="C12" s="54" t="str">
        <f>Tableau33[[#This Row],[Colonne2]]</f>
        <v>noisettes décortiquées</v>
      </c>
      <c r="D12" s="13">
        <f>Tableau33[[#This Row],[Colonne3]]</f>
        <v>5</v>
      </c>
      <c r="E12" s="16" t="str">
        <f>Tableau33[[#This Row],[Colonne4]]</f>
        <v>kg</v>
      </c>
      <c r="F12" s="16">
        <f>Tableau33[[#This Row],[Colonne5]]</f>
        <v>1</v>
      </c>
      <c r="G12" s="37"/>
      <c r="H12" s="17">
        <f>Tableau33[[#This Row],[Colonne7]]</f>
        <v>85.45</v>
      </c>
      <c r="I12" s="13">
        <f>Tableau33[[#This Row],[Colonne8]]</f>
        <v>5.5</v>
      </c>
      <c r="J12" s="14">
        <f>Tableau33[[#This Row],[Colonne9]]</f>
        <v>90.15</v>
      </c>
      <c r="K12" s="18">
        <f t="shared" si="0"/>
        <v>0</v>
      </c>
    </row>
    <row r="13" spans="1:13" x14ac:dyDescent="0.2">
      <c r="A13" s="3"/>
      <c r="B13" s="6">
        <f>Tableau33[[#This Row],[Colonne1]]</f>
        <v>20324</v>
      </c>
      <c r="C13" s="54" t="str">
        <f>Tableau33[[#This Row],[Colonne2]]</f>
        <v>Noix de cajou (Viet Nam)</v>
      </c>
      <c r="D13" s="13">
        <f>Tableau33[[#This Row],[Colonne3]]</f>
        <v>3</v>
      </c>
      <c r="E13" s="16" t="str">
        <f>Tableau33[[#This Row],[Colonne4]]</f>
        <v>kg</v>
      </c>
      <c r="F13" s="16">
        <f>Tableau33[[#This Row],[Colonne5]]</f>
        <v>1</v>
      </c>
      <c r="G13" s="37"/>
      <c r="H13" s="17">
        <f>Tableau33[[#This Row],[Colonne7]]</f>
        <v>45.04</v>
      </c>
      <c r="I13" s="13">
        <f>Tableau33[[#This Row],[Colonne8]]</f>
        <v>5.5</v>
      </c>
      <c r="J13" s="14">
        <f>Tableau33[[#This Row],[Colonne9]]</f>
        <v>47.52</v>
      </c>
      <c r="K13" s="18">
        <f t="shared" si="0"/>
        <v>0</v>
      </c>
    </row>
    <row r="14" spans="1:13" x14ac:dyDescent="0.2">
      <c r="A14" s="3"/>
      <c r="B14" s="6">
        <f>Tableau33[[#This Row],[Colonne1]]</f>
        <v>20297</v>
      </c>
      <c r="C14" s="54" t="str">
        <f>Tableau33[[#This Row],[Colonne2]]</f>
        <v>figues</v>
      </c>
      <c r="D14" s="13">
        <f>Tableau33[[#This Row],[Colonne3]]</f>
        <v>5</v>
      </c>
      <c r="E14" s="16" t="str">
        <f>Tableau33[[#This Row],[Colonne4]]</f>
        <v>kg</v>
      </c>
      <c r="F14" s="16">
        <f>Tableau33[[#This Row],[Colonne5]]</f>
        <v>1</v>
      </c>
      <c r="G14" s="37"/>
      <c r="H14" s="17">
        <f>Tableau33[[#This Row],[Colonne7]]</f>
        <v>39.9</v>
      </c>
      <c r="I14" s="13">
        <f>Tableau33[[#This Row],[Colonne8]]</f>
        <v>5.5</v>
      </c>
      <c r="J14" s="14">
        <f>Tableau33[[#This Row],[Colonne9]]</f>
        <v>42.09</v>
      </c>
      <c r="K14" s="18">
        <f t="shared" si="0"/>
        <v>0</v>
      </c>
    </row>
    <row r="15" spans="1:13" x14ac:dyDescent="0.2">
      <c r="A15" s="3"/>
      <c r="B15" s="6">
        <f>Tableau33[[#This Row],[Colonne1]]</f>
        <v>34956</v>
      </c>
      <c r="C15" s="54" t="str">
        <f>Tableau33[[#This Row],[Colonne2]]</f>
        <v>raisins sultanine (Ouzbekistan)</v>
      </c>
      <c r="D15" s="13">
        <f>Tableau33[[#This Row],[Colonne3]]</f>
        <v>12.5</v>
      </c>
      <c r="E15" s="16" t="str">
        <f>Tableau33[[#This Row],[Colonne4]]</f>
        <v>kg</v>
      </c>
      <c r="F15" s="16">
        <f>Tableau33[[#This Row],[Colonne5]]</f>
        <v>1</v>
      </c>
      <c r="G15" s="37"/>
      <c r="H15" s="17">
        <f>Tableau33[[#This Row],[Colonne7]]</f>
        <v>62.05</v>
      </c>
      <c r="I15" s="13">
        <f>Tableau33[[#This Row],[Colonne8]]</f>
        <v>5.5</v>
      </c>
      <c r="J15" s="14">
        <f>Tableau33[[#This Row],[Colonne9]]</f>
        <v>65.459999999999994</v>
      </c>
      <c r="K15" s="18">
        <f t="shared" si="0"/>
        <v>0</v>
      </c>
    </row>
    <row r="16" spans="1:13" x14ac:dyDescent="0.2">
      <c r="A16" s="3"/>
      <c r="B16" s="6">
        <f>Tableau33[[#This Row],[Colonne1]]</f>
        <v>15091</v>
      </c>
      <c r="C16" s="54" t="str">
        <f>Tableau33[[#This Row],[Colonne2]]</f>
        <v>Pistaches coques grillées salées (Italie)</v>
      </c>
      <c r="D16" s="13">
        <f>Tableau33[[#This Row],[Colonne3]]</f>
        <v>5</v>
      </c>
      <c r="E16" s="16" t="str">
        <f>Tableau33[[#This Row],[Colonne4]]</f>
        <v>kg</v>
      </c>
      <c r="F16" s="16">
        <f>Tableau33[[#This Row],[Colonne5]]</f>
        <v>1</v>
      </c>
      <c r="G16" s="37"/>
      <c r="H16" s="17">
        <f>Tableau33[[#This Row],[Colonne7]]</f>
        <v>81.599999999999994</v>
      </c>
      <c r="I16" s="13">
        <f>Tableau33[[#This Row],[Colonne8]]</f>
        <v>5.5</v>
      </c>
      <c r="J16" s="14">
        <f>Tableau33[[#This Row],[Colonne9]]</f>
        <v>86.09</v>
      </c>
      <c r="K16" s="18">
        <f t="shared" si="0"/>
        <v>0</v>
      </c>
    </row>
    <row r="17" spans="1:15" x14ac:dyDescent="0.2">
      <c r="A17" s="3"/>
      <c r="B17" s="6">
        <f>Tableau33[[#This Row],[Colonne1]]</f>
        <v>26442</v>
      </c>
      <c r="C17" s="54" t="str">
        <f>Tableau33[[#This Row],[Colonne2]]</f>
        <v>Poudre d'amande blanche</v>
      </c>
      <c r="D17" s="13">
        <f>Tableau33[[#This Row],[Colonne3]]</f>
        <v>2</v>
      </c>
      <c r="E17" s="16" t="str">
        <f>Tableau33[[#This Row],[Colonne4]]</f>
        <v>kg</v>
      </c>
      <c r="F17" s="16">
        <f>Tableau33[[#This Row],[Colonne5]]</f>
        <v>1</v>
      </c>
      <c r="G17" s="37"/>
      <c r="H17" s="17">
        <f>Tableau33[[#This Row],[Colonne7]]</f>
        <v>59.38</v>
      </c>
      <c r="I17" s="13">
        <f>Tableau33[[#This Row],[Colonne8]]</f>
        <v>5.5</v>
      </c>
      <c r="J17" s="14">
        <f>Tableau33[[#This Row],[Colonne9]]</f>
        <v>62.65</v>
      </c>
      <c r="K17" s="18">
        <f t="shared" si="0"/>
        <v>0</v>
      </c>
      <c r="O17" s="19"/>
    </row>
    <row r="18" spans="1:15" x14ac:dyDescent="0.2">
      <c r="A18" s="3"/>
      <c r="B18" s="6">
        <f>Tableau33[[#This Row],[Colonne1]]</f>
        <v>31398</v>
      </c>
      <c r="C18" s="54" t="str">
        <f>Tableau33[[#This Row],[Colonne2]]</f>
        <v>Pruneau géant calibre 44/55</v>
      </c>
      <c r="D18" s="13">
        <f>Tableau33[[#This Row],[Colonne3]]</f>
        <v>2.5</v>
      </c>
      <c r="E18" s="16" t="str">
        <f>Tableau33[[#This Row],[Colonne4]]</f>
        <v>kg</v>
      </c>
      <c r="F18" s="16">
        <f>Tableau33[[#This Row],[Colonne5]]</f>
        <v>1</v>
      </c>
      <c r="G18" s="37"/>
      <c r="H18" s="17">
        <f>Tableau33[[#This Row],[Colonne7]]</f>
        <v>17.68</v>
      </c>
      <c r="I18" s="13">
        <f>Tableau33[[#This Row],[Colonne8]]</f>
        <v>5.5</v>
      </c>
      <c r="J18" s="14">
        <f>Tableau33[[#This Row],[Colonne9]]</f>
        <v>18.649999999999999</v>
      </c>
      <c r="K18" s="18">
        <f t="shared" si="0"/>
        <v>0</v>
      </c>
    </row>
    <row r="19" spans="1:15" x14ac:dyDescent="0.2">
      <c r="A19" s="3"/>
      <c r="B19" s="7">
        <f>Tableau33[[#This Row],[Colonne1]]</f>
        <v>25779</v>
      </c>
      <c r="C19" s="54" t="str">
        <f>Tableau33[[#This Row],[Colonne2]]</f>
        <v>poudre de noisettes</v>
      </c>
      <c r="D19" s="13">
        <f>Tableau33[[#This Row],[Colonne3]]</f>
        <v>150</v>
      </c>
      <c r="E19" s="20" t="str">
        <f>Tableau33[[#This Row],[Colonne4]]</f>
        <v>gr</v>
      </c>
      <c r="F19" s="20">
        <f>Tableau33[[#This Row],[Colonne5]]</f>
        <v>6</v>
      </c>
      <c r="G19" s="38"/>
      <c r="H19" s="21">
        <f>Tableau33[[#This Row],[Colonne7]]</f>
        <v>4.41</v>
      </c>
      <c r="I19" s="13">
        <f>Tableau33[[#This Row],[Colonne8]]</f>
        <v>5.5</v>
      </c>
      <c r="J19" s="14">
        <f>Tableau33[[#This Row],[Colonne9]]</f>
        <v>4.6500000000000004</v>
      </c>
      <c r="K19" s="22">
        <f t="shared" si="0"/>
        <v>0</v>
      </c>
    </row>
    <row r="20" spans="1:15" x14ac:dyDescent="0.2">
      <c r="A20" s="3"/>
      <c r="B20" s="23"/>
      <c r="C20" s="55"/>
      <c r="D20" s="24">
        <f>Tableau33[[#This Row],[Colonne3]]</f>
        <v>0</v>
      </c>
      <c r="E20" s="24"/>
      <c r="F20" s="24"/>
      <c r="G20" s="39"/>
      <c r="H20" s="26"/>
      <c r="I20" s="24"/>
      <c r="J20" s="27" t="s">
        <v>13</v>
      </c>
      <c r="K20" s="26">
        <f>SUM(K9:K19)</f>
        <v>0</v>
      </c>
    </row>
    <row r="21" spans="1:15" x14ac:dyDescent="0.2">
      <c r="A21" s="3"/>
      <c r="B21" s="23" t="s">
        <v>14</v>
      </c>
      <c r="C21" s="56"/>
      <c r="D21" s="25">
        <f>Tableau33[[#This Row],[Colonne3]]</f>
        <v>0</v>
      </c>
      <c r="G21" s="39"/>
      <c r="H21" s="26"/>
      <c r="J21" s="26"/>
      <c r="K21" s="26"/>
    </row>
    <row r="22" spans="1:15" x14ac:dyDescent="0.2">
      <c r="A22" s="3"/>
      <c r="B22" s="5">
        <f>Tableau33[[#This Row],[Colonne1]]</f>
        <v>20187</v>
      </c>
      <c r="C22" s="54" t="str">
        <f>Tableau33[[#This Row],[Colonne2]]</f>
        <v>Graines de lin doré</v>
      </c>
      <c r="D22" s="13">
        <f>Tableau33[[#This Row],[Colonne3]]</f>
        <v>3</v>
      </c>
      <c r="E22" s="13" t="str">
        <f>Tableau33[[#This Row],[Colonne4]]</f>
        <v>kg</v>
      </c>
      <c r="F22" s="13">
        <f>Tableau33[[#This Row],[Colonne5]]</f>
        <v>1</v>
      </c>
      <c r="G22" s="36"/>
      <c r="H22" s="14">
        <f>Tableau33[[#This Row],[Colonne7]]</f>
        <v>11.34</v>
      </c>
      <c r="I22" s="13">
        <f>Tableau33[[#This Row],[Colonne8]]</f>
        <v>5.5</v>
      </c>
      <c r="J22" s="14">
        <f>Tableau33[[#This Row],[Colonne9]]</f>
        <v>11.96</v>
      </c>
      <c r="K22" s="15">
        <f t="shared" ref="K22:K29" si="1">G22*J22</f>
        <v>0</v>
      </c>
    </row>
    <row r="23" spans="1:15" x14ac:dyDescent="0.2">
      <c r="A23" s="3"/>
      <c r="B23" s="6">
        <f>Tableau33[[#This Row],[Colonne1]]</f>
        <v>32944</v>
      </c>
      <c r="C23" s="57" t="str">
        <f>Tableau33[[#This Row],[Colonne2]]</f>
        <v>Graines de tournesol</v>
      </c>
      <c r="D23" s="16">
        <f>Tableau33[[#This Row],[Colonne3]]</f>
        <v>5</v>
      </c>
      <c r="E23" s="16" t="str">
        <f>Tableau33[[#This Row],[Colonne4]]</f>
        <v>kg</v>
      </c>
      <c r="F23" s="16">
        <f>Tableau33[[#This Row],[Colonne5]]</f>
        <v>1</v>
      </c>
      <c r="G23" s="37"/>
      <c r="H23" s="17">
        <f>Tableau33[[#This Row],[Colonne7]]</f>
        <v>16.38</v>
      </c>
      <c r="I23" s="16">
        <f>Tableau33[[#This Row],[Colonne8]]</f>
        <v>5.5</v>
      </c>
      <c r="J23" s="17">
        <f>Tableau33[[#This Row],[Colonne9]]</f>
        <v>17.28</v>
      </c>
      <c r="K23" s="18">
        <f t="shared" si="1"/>
        <v>0</v>
      </c>
    </row>
    <row r="24" spans="1:15" x14ac:dyDescent="0.2">
      <c r="A24" s="3"/>
      <c r="B24" s="6">
        <f>Tableau33[[#This Row],[Colonne1]]</f>
        <v>20250</v>
      </c>
      <c r="C24" s="57" t="str">
        <f>Tableau33[[#This Row],[Colonne2]]</f>
        <v>Graines de courges</v>
      </c>
      <c r="D24" s="16">
        <f>Tableau33[[#This Row],[Colonne3]]</f>
        <v>3</v>
      </c>
      <c r="E24" s="16" t="str">
        <f>Tableau33[[#This Row],[Colonne4]]</f>
        <v>kg</v>
      </c>
      <c r="F24" s="16">
        <f>Tableau33[[#This Row],[Colonne5]]</f>
        <v>1</v>
      </c>
      <c r="G24" s="37"/>
      <c r="H24" s="17">
        <f>Tableau33[[#This Row],[Colonne7]]</f>
        <v>27.9</v>
      </c>
      <c r="I24" s="16">
        <f>Tableau33[[#This Row],[Colonne8]]</f>
        <v>5.5</v>
      </c>
      <c r="J24" s="17">
        <f>Tableau33[[#This Row],[Colonne9]]</f>
        <v>29.43</v>
      </c>
      <c r="K24" s="18">
        <f t="shared" si="1"/>
        <v>0</v>
      </c>
    </row>
    <row r="25" spans="1:15" x14ac:dyDescent="0.2">
      <c r="A25" s="3"/>
      <c r="B25" s="6">
        <f>Tableau33[[#This Row],[Colonne1]]</f>
        <v>20182</v>
      </c>
      <c r="C25" s="57" t="str">
        <f>Tableau33[[#This Row],[Colonne2]]</f>
        <v>Sésame blond complet</v>
      </c>
      <c r="D25" s="16">
        <f>Tableau33[[#This Row],[Colonne3]]</f>
        <v>3</v>
      </c>
      <c r="E25" s="16" t="str">
        <f>Tableau33[[#This Row],[Colonne4]]</f>
        <v>kg</v>
      </c>
      <c r="F25" s="16">
        <f>Tableau33[[#This Row],[Colonne5]]</f>
        <v>1</v>
      </c>
      <c r="G25" s="37"/>
      <c r="H25" s="17">
        <f>Tableau33[[#This Row],[Colonne7]]</f>
        <v>12.12</v>
      </c>
      <c r="I25" s="16">
        <f>Tableau33[[#This Row],[Colonne8]]</f>
        <v>5.5</v>
      </c>
      <c r="J25" s="17">
        <f>Tableau33[[#This Row],[Colonne9]]</f>
        <v>12.79</v>
      </c>
      <c r="K25" s="18">
        <f t="shared" si="1"/>
        <v>0</v>
      </c>
    </row>
    <row r="26" spans="1:15" x14ac:dyDescent="0.2">
      <c r="A26" s="3"/>
      <c r="B26" s="6">
        <f>Tableau33[[#This Row],[Colonne1]]</f>
        <v>29725</v>
      </c>
      <c r="C26" s="57" t="str">
        <f>Tableau33[[#This Row],[Colonne2]]</f>
        <v>graines à germer roquette</v>
      </c>
      <c r="D26" s="16">
        <f>Tableau33[[#This Row],[Colonne3]]</f>
        <v>150</v>
      </c>
      <c r="E26" s="16" t="str">
        <f>Tableau33[[#This Row],[Colonne4]]</f>
        <v>gr</v>
      </c>
      <c r="F26" s="16">
        <f>Tableau33[[#This Row],[Colonne5]]</f>
        <v>6</v>
      </c>
      <c r="G26" s="37"/>
      <c r="H26" s="17">
        <f>Tableau33[[#This Row],[Colonne7]]</f>
        <v>4.1500000000000004</v>
      </c>
      <c r="I26" s="16">
        <f>Tableau33[[#This Row],[Colonne8]]</f>
        <v>5.5</v>
      </c>
      <c r="J26" s="17">
        <f>Tableau33[[#This Row],[Colonne9]]</f>
        <v>4.38</v>
      </c>
      <c r="K26" s="18">
        <f t="shared" si="1"/>
        <v>0</v>
      </c>
    </row>
    <row r="27" spans="1:15" x14ac:dyDescent="0.2">
      <c r="A27" s="3"/>
      <c r="B27" s="6">
        <f>Tableau33[[#This Row],[Colonne1]]</f>
        <v>28056</v>
      </c>
      <c r="C27" s="57" t="str">
        <f>Tableau33[[#This Row],[Colonne2]]</f>
        <v>brocoli à germer</v>
      </c>
      <c r="D27" s="16">
        <f>Tableau33[[#This Row],[Colonne3]]</f>
        <v>150</v>
      </c>
      <c r="E27" s="16" t="str">
        <f>Tableau33[[#This Row],[Colonne4]]</f>
        <v>gr</v>
      </c>
      <c r="F27" s="16">
        <f>Tableau33[[#This Row],[Colonne5]]</f>
        <v>6</v>
      </c>
      <c r="G27" s="37"/>
      <c r="H27" s="17">
        <f>Tableau33[[#This Row],[Colonne7]]</f>
        <v>3.59</v>
      </c>
      <c r="I27" s="16">
        <f>Tableau33[[#This Row],[Colonne8]]</f>
        <v>5.5</v>
      </c>
      <c r="J27" s="17">
        <f>Tableau33[[#This Row],[Colonne9]]</f>
        <v>3.79</v>
      </c>
      <c r="K27" s="18">
        <f t="shared" si="1"/>
        <v>0</v>
      </c>
    </row>
    <row r="28" spans="1:15" x14ac:dyDescent="0.2">
      <c r="A28" s="3"/>
      <c r="B28" s="6">
        <f>Tableau33[[#This Row],[Colonne1]]</f>
        <v>28104</v>
      </c>
      <c r="C28" s="57" t="str">
        <f>Tableau33[[#This Row],[Colonne2]]</f>
        <v>soja vert mungo à germer</v>
      </c>
      <c r="D28" s="16">
        <f>Tableau33[[#This Row],[Colonne3]]</f>
        <v>200</v>
      </c>
      <c r="E28" s="16" t="str">
        <f>Tableau33[[#This Row],[Colonne4]]</f>
        <v>gr</v>
      </c>
      <c r="F28" s="16">
        <f>Tableau33[[#This Row],[Colonne5]]</f>
        <v>6</v>
      </c>
      <c r="G28" s="37"/>
      <c r="H28" s="17">
        <f>Tableau33[[#This Row],[Colonne7]]</f>
        <v>1.6</v>
      </c>
      <c r="I28" s="16">
        <f>Tableau33[[#This Row],[Colonne8]]</f>
        <v>5.5</v>
      </c>
      <c r="J28" s="17">
        <f>Tableau33[[#This Row],[Colonne9]]</f>
        <v>1.69</v>
      </c>
      <c r="K28" s="18">
        <f t="shared" si="1"/>
        <v>0</v>
      </c>
    </row>
    <row r="29" spans="1:15" x14ac:dyDescent="0.2">
      <c r="A29" s="3"/>
      <c r="B29" s="7">
        <f>Tableau33[[#This Row],[Colonne1]]</f>
        <v>20023</v>
      </c>
      <c r="C29" s="58" t="str">
        <f>Tableau33[[#This Row],[Colonne2]]</f>
        <v>mélange pois chiche/lentilles/fenugrec à germer</v>
      </c>
      <c r="D29" s="20">
        <f>Tableau33[[#This Row],[Colonne3]]</f>
        <v>200</v>
      </c>
      <c r="E29" s="20" t="str">
        <f>Tableau33[[#This Row],[Colonne4]]</f>
        <v>gr</v>
      </c>
      <c r="F29" s="20">
        <f>Tableau33[[#This Row],[Colonne5]]</f>
        <v>6</v>
      </c>
      <c r="G29" s="38"/>
      <c r="H29" s="21">
        <f>Tableau33[[#This Row],[Colonne7]]</f>
        <v>2.8</v>
      </c>
      <c r="I29" s="20">
        <f>Tableau33[[#This Row],[Colonne8]]</f>
        <v>5.5</v>
      </c>
      <c r="J29" s="21">
        <f>Tableau33[[#This Row],[Colonne9]]</f>
        <v>2.95</v>
      </c>
      <c r="K29" s="22">
        <f t="shared" si="1"/>
        <v>0</v>
      </c>
    </row>
    <row r="30" spans="1:15" x14ac:dyDescent="0.2">
      <c r="A30" s="3"/>
      <c r="B30" s="4"/>
      <c r="C30" s="56"/>
      <c r="D30" s="25">
        <f>Tableau33[[#This Row],[Colonne3]]</f>
        <v>0</v>
      </c>
      <c r="G30" s="39"/>
      <c r="H30" s="26"/>
      <c r="J30" s="27" t="s">
        <v>13</v>
      </c>
      <c r="K30" s="26">
        <f>SUM(K22:K29)</f>
        <v>0</v>
      </c>
    </row>
    <row r="31" spans="1:15" x14ac:dyDescent="0.2">
      <c r="A31" s="3"/>
      <c r="B31" s="23" t="s">
        <v>23</v>
      </c>
      <c r="C31" s="56"/>
      <c r="D31" s="25">
        <f>Tableau33[[#This Row],[Colonne3]]</f>
        <v>0</v>
      </c>
      <c r="G31" s="39"/>
      <c r="H31" s="26"/>
      <c r="J31" s="26"/>
      <c r="K31" s="26"/>
    </row>
    <row r="32" spans="1:15" x14ac:dyDescent="0.2">
      <c r="A32" s="3"/>
      <c r="B32" s="5">
        <f>Tableau33[[#This Row],[Colonne1]]</f>
        <v>33121</v>
      </c>
      <c r="C32" s="54" t="str">
        <f>Tableau33[[#This Row],[Colonne2]]</f>
        <v>Avoine Calcium</v>
      </c>
      <c r="D32" s="13">
        <f>Tableau33[[#This Row],[Colonne3]]</f>
        <v>1</v>
      </c>
      <c r="E32" s="13" t="str">
        <f>Tableau33[[#This Row],[Colonne4]]</f>
        <v>l</v>
      </c>
      <c r="F32" s="13">
        <f>Tableau33[[#This Row],[Colonne5]]</f>
        <v>10</v>
      </c>
      <c r="G32" s="36"/>
      <c r="H32" s="14">
        <f>Tableau33[[#This Row],[Colonne7]]</f>
        <v>1.29</v>
      </c>
      <c r="I32" s="13">
        <f>Tableau33[[#This Row],[Colonne8]]</f>
        <v>5.5</v>
      </c>
      <c r="J32" s="14">
        <f>Tableau33[[#This Row],[Colonne9]]</f>
        <v>1.36</v>
      </c>
      <c r="K32" s="15">
        <f t="shared" ref="K32:K45" si="2">G32*J32</f>
        <v>0</v>
      </c>
    </row>
    <row r="33" spans="1:11" x14ac:dyDescent="0.2">
      <c r="A33" s="3"/>
      <c r="B33" s="6">
        <f>Tableau33[[#This Row],[Colonne1]]</f>
        <v>29485</v>
      </c>
      <c r="C33" s="57" t="str">
        <f>Tableau33[[#This Row],[Colonne2]]</f>
        <v>Avoine Nature</v>
      </c>
      <c r="D33" s="16">
        <f>Tableau33[[#This Row],[Colonne3]]</f>
        <v>1</v>
      </c>
      <c r="E33" s="16" t="str">
        <f>Tableau33[[#This Row],[Colonne4]]</f>
        <v>l</v>
      </c>
      <c r="F33" s="16">
        <f>Tableau33[[#This Row],[Colonne5]]</f>
        <v>12</v>
      </c>
      <c r="G33" s="37"/>
      <c r="H33" s="17">
        <f>Tableau33[[#This Row],[Colonne7]]</f>
        <v>1.3</v>
      </c>
      <c r="I33" s="16">
        <f>Tableau33[[#This Row],[Colonne8]]</f>
        <v>5.5</v>
      </c>
      <c r="J33" s="17">
        <f>Tableau33[[#This Row],[Colonne9]]</f>
        <v>1.37</v>
      </c>
      <c r="K33" s="18">
        <f t="shared" si="2"/>
        <v>0</v>
      </c>
    </row>
    <row r="34" spans="1:11" x14ac:dyDescent="0.2">
      <c r="A34" s="3"/>
      <c r="B34" s="6">
        <f>Tableau33[[#This Row],[Colonne1]]</f>
        <v>31313</v>
      </c>
      <c r="C34" s="57" t="str">
        <f>Tableau33[[#This Row],[Colonne2]]</f>
        <v>Riz Calcium</v>
      </c>
      <c r="D34" s="16">
        <f>Tableau33[[#This Row],[Colonne3]]</f>
        <v>1</v>
      </c>
      <c r="E34" s="16" t="str">
        <f>Tableau33[[#This Row],[Colonne4]]</f>
        <v>l</v>
      </c>
      <c r="F34" s="16">
        <f>Tableau33[[#This Row],[Colonne5]]</f>
        <v>12</v>
      </c>
      <c r="G34" s="37"/>
      <c r="H34" s="17">
        <f>Tableau33[[#This Row],[Colonne7]]</f>
        <v>1.3</v>
      </c>
      <c r="I34" s="16">
        <f>Tableau33[[#This Row],[Colonne8]]</f>
        <v>5.5</v>
      </c>
      <c r="J34" s="17">
        <f>Tableau33[[#This Row],[Colonne9]]</f>
        <v>1.37</v>
      </c>
      <c r="K34" s="18">
        <f t="shared" si="2"/>
        <v>0</v>
      </c>
    </row>
    <row r="35" spans="1:11" x14ac:dyDescent="0.2">
      <c r="A35" s="3"/>
      <c r="B35" s="6">
        <f>Tableau33[[#This Row],[Colonne1]]</f>
        <v>29483</v>
      </c>
      <c r="C35" s="57" t="str">
        <f>Tableau33[[#This Row],[Colonne2]]</f>
        <v>Riz Nature</v>
      </c>
      <c r="D35" s="16">
        <f>Tableau33[[#This Row],[Colonne3]]</f>
        <v>1</v>
      </c>
      <c r="E35" s="16" t="str">
        <f>Tableau33[[#This Row],[Colonne4]]</f>
        <v>l</v>
      </c>
      <c r="F35" s="16">
        <f>Tableau33[[#This Row],[Colonne5]]</f>
        <v>12</v>
      </c>
      <c r="G35" s="37"/>
      <c r="H35" s="17">
        <f>Tableau33[[#This Row],[Colonne7]]</f>
        <v>1.1499999999999999</v>
      </c>
      <c r="I35" s="16">
        <f>Tableau33[[#This Row],[Colonne8]]</f>
        <v>5.5</v>
      </c>
      <c r="J35" s="17">
        <f>Tableau33[[#This Row],[Colonne9]]</f>
        <v>1.21</v>
      </c>
      <c r="K35" s="18">
        <f t="shared" si="2"/>
        <v>0</v>
      </c>
    </row>
    <row r="36" spans="1:11" x14ac:dyDescent="0.2">
      <c r="A36" s="3"/>
      <c r="B36" s="6">
        <f>Tableau33[[#This Row],[Colonne1]]</f>
        <v>24167</v>
      </c>
      <c r="C36" s="57" t="str">
        <f>Tableau33[[#This Row],[Colonne2]]</f>
        <v>Sojade Calcium UHT (soja)</v>
      </c>
      <c r="D36" s="16">
        <f>Tableau33[[#This Row],[Colonne3]]</f>
        <v>1</v>
      </c>
      <c r="E36" s="16" t="str">
        <f>Tableau33[[#This Row],[Colonne4]]</f>
        <v>l</v>
      </c>
      <c r="F36" s="16">
        <f>Tableau33[[#This Row],[Colonne5]]</f>
        <v>6</v>
      </c>
      <c r="G36" s="37"/>
      <c r="H36" s="17">
        <f>Tableau33[[#This Row],[Colonne7]]</f>
        <v>1.44</v>
      </c>
      <c r="I36" s="16">
        <f>Tableau33[[#This Row],[Colonne8]]</f>
        <v>5.5</v>
      </c>
      <c r="J36" s="17">
        <f>Tableau33[[#This Row],[Colonne9]]</f>
        <v>1.52</v>
      </c>
      <c r="K36" s="18">
        <f t="shared" si="2"/>
        <v>0</v>
      </c>
    </row>
    <row r="37" spans="1:11" x14ac:dyDescent="0.2">
      <c r="A37" s="3"/>
      <c r="B37" s="6">
        <f>Tableau33[[#This Row],[Colonne1]]</f>
        <v>24166</v>
      </c>
      <c r="C37" s="57" t="str">
        <f>Tableau33[[#This Row],[Colonne2]]</f>
        <v>Sojade Nature UHT (soja)</v>
      </c>
      <c r="D37" s="16">
        <f>Tableau33[[#This Row],[Colonne3]]</f>
        <v>1</v>
      </c>
      <c r="E37" s="16" t="str">
        <f>Tableau33[[#This Row],[Colonne4]]</f>
        <v>l</v>
      </c>
      <c r="F37" s="16">
        <f>Tableau33[[#This Row],[Colonne5]]</f>
        <v>6</v>
      </c>
      <c r="G37" s="37"/>
      <c r="H37" s="17">
        <f>Tableau33[[#This Row],[Colonne7]]</f>
        <v>1.22</v>
      </c>
      <c r="I37" s="16">
        <f>Tableau33[[#This Row],[Colonne8]]</f>
        <v>5.5</v>
      </c>
      <c r="J37" s="17">
        <f>Tableau33[[#This Row],[Colonne9]]</f>
        <v>1.29</v>
      </c>
      <c r="K37" s="18">
        <f t="shared" si="2"/>
        <v>0</v>
      </c>
    </row>
    <row r="38" spans="1:11" x14ac:dyDescent="0.2">
      <c r="A38" s="3"/>
      <c r="B38" s="6">
        <f>Tableau33[[#This Row],[Colonne1]]</f>
        <v>20822</v>
      </c>
      <c r="C38" s="57" t="str">
        <f>Tableau33[[#This Row],[Colonne2]]</f>
        <v>Lait d'amande Tetra Pack</v>
      </c>
      <c r="D38" s="16">
        <f>Tableau33[[#This Row],[Colonne3]]</f>
        <v>1</v>
      </c>
      <c r="E38" s="16" t="str">
        <f>Tableau33[[#This Row],[Colonne4]]</f>
        <v>l</v>
      </c>
      <c r="F38" s="16">
        <f>Tableau33[[#This Row],[Colonne5]]</f>
        <v>6</v>
      </c>
      <c r="G38" s="37"/>
      <c r="H38" s="17">
        <f>Tableau33[[#This Row],[Colonne7]]</f>
        <v>3.16</v>
      </c>
      <c r="I38" s="16">
        <f>Tableau33[[#This Row],[Colonne8]]</f>
        <v>5.5</v>
      </c>
      <c r="J38" s="17">
        <f>Tableau33[[#This Row],[Colonne9]]</f>
        <v>3.33</v>
      </c>
      <c r="K38" s="18">
        <f t="shared" si="2"/>
        <v>0</v>
      </c>
    </row>
    <row r="39" spans="1:11" x14ac:dyDescent="0.2">
      <c r="A39" s="3"/>
      <c r="B39" s="6">
        <f>Tableau33[[#This Row],[Colonne1]]</f>
        <v>29113</v>
      </c>
      <c r="C39" s="57" t="str">
        <f>Tableau33[[#This Row],[Colonne2]]</f>
        <v>Lait de noix de coco (boite)</v>
      </c>
      <c r="D39" s="16">
        <f>Tableau33[[#This Row],[Colonne3]]</f>
        <v>400</v>
      </c>
      <c r="E39" s="16" t="str">
        <f>Tableau33[[#This Row],[Colonne4]]</f>
        <v>ml</v>
      </c>
      <c r="F39" s="16">
        <f>Tableau33[[#This Row],[Colonne5]]</f>
        <v>6</v>
      </c>
      <c r="G39" s="37"/>
      <c r="H39" s="17">
        <f>Tableau33[[#This Row],[Colonne7]]</f>
        <v>1.6</v>
      </c>
      <c r="I39" s="16">
        <f>Tableau33[[#This Row],[Colonne8]]</f>
        <v>5.5</v>
      </c>
      <c r="J39" s="17">
        <f>Tableau33[[#This Row],[Colonne9]]</f>
        <v>1.69</v>
      </c>
      <c r="K39" s="18">
        <f t="shared" si="2"/>
        <v>0</v>
      </c>
    </row>
    <row r="40" spans="1:11" x14ac:dyDescent="0.2">
      <c r="A40" s="3"/>
      <c r="B40" s="6">
        <f>Tableau33[[#This Row],[Colonne1]]</f>
        <v>20702</v>
      </c>
      <c r="C40" s="57" t="str">
        <f>Tableau33[[#This Row],[Colonne2]]</f>
        <v>Oat avoine cuisine (Crème d'avoine)</v>
      </c>
      <c r="D40" s="16">
        <f>Tableau33[[#This Row],[Colonne3]]</f>
        <v>20</v>
      </c>
      <c r="E40" s="16" t="str">
        <f>Tableau33[[#This Row],[Colonne4]]</f>
        <v>cl</v>
      </c>
      <c r="F40" s="16">
        <f>Tableau33[[#This Row],[Colonne5]]</f>
        <v>15</v>
      </c>
      <c r="G40" s="37"/>
      <c r="H40" s="17">
        <f>Tableau33[[#This Row],[Colonne7]]</f>
        <v>0.72</v>
      </c>
      <c r="I40" s="16">
        <f>Tableau33[[#This Row],[Colonne8]]</f>
        <v>5.5</v>
      </c>
      <c r="J40" s="17">
        <f>Tableau33[[#This Row],[Colonne9]]</f>
        <v>0.76</v>
      </c>
      <c r="K40" s="18">
        <f t="shared" si="2"/>
        <v>0</v>
      </c>
    </row>
    <row r="41" spans="1:11" x14ac:dyDescent="0.2">
      <c r="A41" s="3"/>
      <c r="B41" s="6">
        <f>Tableau33[[#This Row],[Colonne1]]</f>
        <v>34523</v>
      </c>
      <c r="C41" s="57" t="str">
        <f>Tableau33[[#This Row],[Colonne2]]</f>
        <v>Riz cuisine (Crème de riz)</v>
      </c>
      <c r="D41" s="16">
        <f>Tableau33[[#This Row],[Colonne3]]</f>
        <v>20</v>
      </c>
      <c r="E41" s="16" t="str">
        <f>Tableau33[[#This Row],[Colonne4]]</f>
        <v>cl</v>
      </c>
      <c r="F41" s="16">
        <f>Tableau33[[#This Row],[Colonne5]]</f>
        <v>15</v>
      </c>
      <c r="G41" s="37"/>
      <c r="H41" s="17">
        <f>Tableau33[[#This Row],[Colonne7]]</f>
        <v>0.72</v>
      </c>
      <c r="I41" s="16">
        <f>Tableau33[[#This Row],[Colonne8]]</f>
        <v>5.5</v>
      </c>
      <c r="J41" s="17">
        <f>Tableau33[[#This Row],[Colonne9]]</f>
        <v>0.76</v>
      </c>
      <c r="K41" s="18">
        <f t="shared" si="2"/>
        <v>0</v>
      </c>
    </row>
    <row r="42" spans="1:11" x14ac:dyDescent="0.2">
      <c r="A42" s="3"/>
      <c r="B42" s="6">
        <f>Tableau33[[#This Row],[Colonne1]]</f>
        <v>34524</v>
      </c>
      <c r="C42" s="57" t="str">
        <f>Tableau33[[#This Row],[Colonne2]]</f>
        <v>Soja cuisine (Crème de soja)</v>
      </c>
      <c r="D42" s="16">
        <f>Tableau33[[#This Row],[Colonne3]]</f>
        <v>20</v>
      </c>
      <c r="E42" s="16" t="str">
        <f>Tableau33[[#This Row],[Colonne4]]</f>
        <v>cl</v>
      </c>
      <c r="F42" s="16">
        <f>Tableau33[[#This Row],[Colonne5]]</f>
        <v>14</v>
      </c>
      <c r="G42" s="37"/>
      <c r="H42" s="17">
        <f>Tableau33[[#This Row],[Colonne7]]</f>
        <v>0.66</v>
      </c>
      <c r="I42" s="16">
        <f>Tableau33[[#This Row],[Colonne8]]</f>
        <v>5.5</v>
      </c>
      <c r="J42" s="17">
        <f>Tableau33[[#This Row],[Colonne9]]</f>
        <v>0.7</v>
      </c>
      <c r="K42" s="18">
        <f t="shared" si="2"/>
        <v>0</v>
      </c>
    </row>
    <row r="43" spans="1:11" x14ac:dyDescent="0.2">
      <c r="A43" s="3"/>
      <c r="B43" s="6">
        <f>Tableau33[[#This Row],[Colonne1]]</f>
        <v>28366</v>
      </c>
      <c r="C43" s="57" t="str">
        <f>Tableau33[[#This Row],[Colonne2]]</f>
        <v>Spelt epeautre cuisine (Crème d'épeautre)</v>
      </c>
      <c r="D43" s="16">
        <f>Tableau33[[#This Row],[Colonne3]]</f>
        <v>20</v>
      </c>
      <c r="E43" s="16" t="str">
        <f>Tableau33[[#This Row],[Colonne4]]</f>
        <v>cl</v>
      </c>
      <c r="F43" s="16">
        <f>Tableau33[[#This Row],[Colonne5]]</f>
        <v>15</v>
      </c>
      <c r="G43" s="37"/>
      <c r="H43" s="17">
        <f>Tableau33[[#This Row],[Colonne7]]</f>
        <v>0.72</v>
      </c>
      <c r="I43" s="16">
        <f>Tableau33[[#This Row],[Colonne8]]</f>
        <v>5.5</v>
      </c>
      <c r="J43" s="17">
        <f>Tableau33[[#This Row],[Colonne9]]</f>
        <v>0.76</v>
      </c>
      <c r="K43" s="18">
        <f t="shared" si="2"/>
        <v>0</v>
      </c>
    </row>
    <row r="44" spans="1:11" x14ac:dyDescent="0.2">
      <c r="A44" s="3"/>
      <c r="B44" s="6">
        <f>Tableau33[[#This Row],[Colonne1]]</f>
        <v>28220</v>
      </c>
      <c r="C44" s="57" t="str">
        <f>Tableau33[[#This Row],[Colonne2]]</f>
        <v>Amandina cuisine (Crème d'amande)</v>
      </c>
      <c r="D44" s="16" t="str">
        <f>Tableau33[[#This Row],[Colonne3]]</f>
        <v>3 x 20</v>
      </c>
      <c r="E44" s="16" t="str">
        <f>Tableau33[[#This Row],[Colonne4]]</f>
        <v>cl</v>
      </c>
      <c r="F44" s="16">
        <f>Tableau33[[#This Row],[Colonne5]]</f>
        <v>8</v>
      </c>
      <c r="G44" s="37"/>
      <c r="H44" s="17">
        <f>Tableau33[[#This Row],[Colonne7]]</f>
        <v>4.1500000000000004</v>
      </c>
      <c r="I44" s="16">
        <f>Tableau33[[#This Row],[Colonne8]]</f>
        <v>5.5</v>
      </c>
      <c r="J44" s="17">
        <f>Tableau33[[#This Row],[Colonne9]]</f>
        <v>4.38</v>
      </c>
      <c r="K44" s="18">
        <f t="shared" si="2"/>
        <v>0</v>
      </c>
    </row>
    <row r="45" spans="1:11" x14ac:dyDescent="0.2">
      <c r="A45" s="3"/>
      <c r="B45" s="7">
        <f>Tableau33[[#This Row],[Colonne1]]</f>
        <v>30802</v>
      </c>
      <c r="C45" s="58" t="str">
        <f>Tableau33[[#This Row],[Colonne2]]</f>
        <v>Coco cuisine (Crème d'amande)</v>
      </c>
      <c r="D45" s="20">
        <f>Tableau33[[#This Row],[Colonne3]]</f>
        <v>25</v>
      </c>
      <c r="E45" s="20" t="str">
        <f>Tableau33[[#This Row],[Colonne4]]</f>
        <v>cl</v>
      </c>
      <c r="F45" s="20">
        <f>Tableau33[[#This Row],[Colonne5]]</f>
        <v>24</v>
      </c>
      <c r="G45" s="38"/>
      <c r="H45" s="21">
        <f>Tableau33[[#This Row],[Colonne7]]</f>
        <v>1.32</v>
      </c>
      <c r="I45" s="20">
        <f>Tableau33[[#This Row],[Colonne8]]</f>
        <v>5.5</v>
      </c>
      <c r="J45" s="21">
        <f>Tableau33[[#This Row],[Colonne9]]</f>
        <v>1.39</v>
      </c>
      <c r="K45" s="22">
        <f t="shared" si="2"/>
        <v>0</v>
      </c>
    </row>
    <row r="46" spans="1:11" x14ac:dyDescent="0.2">
      <c r="A46" s="4"/>
      <c r="B46" s="4"/>
      <c r="C46" s="56"/>
      <c r="D46" s="25">
        <f>Tableau33[[#This Row],[Colonne3]]</f>
        <v>0</v>
      </c>
      <c r="G46" s="39"/>
      <c r="H46" s="26"/>
      <c r="J46" s="27" t="s">
        <v>13</v>
      </c>
      <c r="K46" s="26">
        <f>SUM(K32:K45)</f>
        <v>0</v>
      </c>
    </row>
    <row r="47" spans="1:11" x14ac:dyDescent="0.2">
      <c r="A47" s="3"/>
      <c r="B47" s="23" t="s">
        <v>42</v>
      </c>
      <c r="C47" s="53"/>
      <c r="D47" s="28">
        <f>Tableau33[[#This Row],[Colonne3]]</f>
        <v>0</v>
      </c>
      <c r="E47" s="28"/>
      <c r="F47" s="28"/>
      <c r="G47" s="40"/>
      <c r="H47" s="27"/>
      <c r="I47" s="28"/>
      <c r="J47" s="27"/>
      <c r="K47" s="27"/>
    </row>
    <row r="48" spans="1:11" x14ac:dyDescent="0.2">
      <c r="A48" s="3"/>
      <c r="B48" s="5">
        <f>Tableau33[[#This Row],[Colonne1]]</f>
        <v>23721</v>
      </c>
      <c r="C48" s="54" t="str">
        <f>Tableau33[[#This Row],[Colonne2]]</f>
        <v>Tablettes chocolat au lait</v>
      </c>
      <c r="D48" s="13">
        <f>Tableau33[[#This Row],[Colonne3]]</f>
        <v>100</v>
      </c>
      <c r="E48" s="13" t="str">
        <f>Tableau33[[#This Row],[Colonne4]]</f>
        <v>gr</v>
      </c>
      <c r="F48" s="13">
        <f>Tableau33[[#This Row],[Colonne5]]</f>
        <v>10</v>
      </c>
      <c r="G48" s="36"/>
      <c r="H48" s="14">
        <f>Tableau33[[#This Row],[Colonne7]]</f>
        <v>1.28</v>
      </c>
      <c r="I48" s="13">
        <f>Tableau33[[#This Row],[Colonne8]]</f>
        <v>20</v>
      </c>
      <c r="J48" s="14">
        <f>Tableau33[[#This Row],[Colonne9]]</f>
        <v>1.54</v>
      </c>
      <c r="K48" s="15">
        <f t="shared" ref="K48:K53" si="3">G48*J48</f>
        <v>0</v>
      </c>
    </row>
    <row r="49" spans="1:11" x14ac:dyDescent="0.2">
      <c r="A49" s="3"/>
      <c r="B49" s="6">
        <f>Tableau33[[#This Row],[Colonne1]]</f>
        <v>29574</v>
      </c>
      <c r="C49" s="57" t="str">
        <f>Tableau33[[#This Row],[Colonne2]]</f>
        <v>Tablettes chocolat au lait noisettes entières</v>
      </c>
      <c r="D49" s="16">
        <f>Tableau33[[#This Row],[Colonne3]]</f>
        <v>100</v>
      </c>
      <c r="E49" s="16" t="str">
        <f>Tableau33[[#This Row],[Colonne4]]</f>
        <v>gr</v>
      </c>
      <c r="F49" s="16">
        <f>Tableau33[[#This Row],[Colonne5]]</f>
        <v>10</v>
      </c>
      <c r="G49" s="37"/>
      <c r="H49" s="17">
        <f>Tableau33[[#This Row],[Colonne7]]</f>
        <v>1.61</v>
      </c>
      <c r="I49" s="16">
        <f>Tableau33[[#This Row],[Colonne8]]</f>
        <v>20</v>
      </c>
      <c r="J49" s="17">
        <f>Tableau33[[#This Row],[Colonne9]]</f>
        <v>1.93</v>
      </c>
      <c r="K49" s="18">
        <f t="shared" si="3"/>
        <v>0</v>
      </c>
    </row>
    <row r="50" spans="1:11" x14ac:dyDescent="0.2">
      <c r="A50" s="3"/>
      <c r="B50" s="6">
        <f>Tableau33[[#This Row],[Colonne1]]</f>
        <v>23732</v>
      </c>
      <c r="C50" s="57" t="str">
        <f>Tableau33[[#This Row],[Colonne2]]</f>
        <v>Tablettes chocolat noir extra 71%</v>
      </c>
      <c r="D50" s="16">
        <f>Tableau33[[#This Row],[Colonne3]]</f>
        <v>100</v>
      </c>
      <c r="E50" s="16" t="str">
        <f>Tableau33[[#This Row],[Colonne4]]</f>
        <v>gr</v>
      </c>
      <c r="F50" s="16">
        <f>Tableau33[[#This Row],[Colonne5]]</f>
        <v>10</v>
      </c>
      <c r="G50" s="37"/>
      <c r="H50" s="17">
        <f>Tableau33[[#This Row],[Colonne7]]</f>
        <v>1.28</v>
      </c>
      <c r="I50" s="16">
        <f>Tableau33[[#This Row],[Colonne8]]</f>
        <v>5.5</v>
      </c>
      <c r="J50" s="17">
        <f>Tableau33[[#This Row],[Colonne9]]</f>
        <v>1.35</v>
      </c>
      <c r="K50" s="18">
        <f t="shared" si="3"/>
        <v>0</v>
      </c>
    </row>
    <row r="51" spans="1:11" x14ac:dyDescent="0.2">
      <c r="A51" s="3"/>
      <c r="B51" s="6">
        <f>Tableau33[[#This Row],[Colonne1]]</f>
        <v>29913</v>
      </c>
      <c r="C51" s="57" t="str">
        <f>Tableau33[[#This Row],[Colonne2]]</f>
        <v>Tablette chocolat noir 85%</v>
      </c>
      <c r="D51" s="16">
        <f>Tableau33[[#This Row],[Colonne3]]</f>
        <v>100</v>
      </c>
      <c r="E51" s="16" t="str">
        <f>Tableau33[[#This Row],[Colonne4]]</f>
        <v>gr</v>
      </c>
      <c r="F51" s="16">
        <f>Tableau33[[#This Row],[Colonne5]]</f>
        <v>10</v>
      </c>
      <c r="G51" s="37"/>
      <c r="H51" s="17">
        <f>Tableau33[[#This Row],[Colonne7]]</f>
        <v>1.54</v>
      </c>
      <c r="I51" s="16">
        <f>Tableau33[[#This Row],[Colonne8]]</f>
        <v>5.5</v>
      </c>
      <c r="J51" s="17">
        <f>Tableau33[[#This Row],[Colonne9]]</f>
        <v>1.62</v>
      </c>
      <c r="K51" s="18">
        <f t="shared" si="3"/>
        <v>0</v>
      </c>
    </row>
    <row r="52" spans="1:11" x14ac:dyDescent="0.2">
      <c r="A52" s="3"/>
      <c r="B52" s="6">
        <f>Tableau33[[#This Row],[Colonne1]]</f>
        <v>28439</v>
      </c>
      <c r="C52" s="57" t="str">
        <f>Tableau33[[#This Row],[Colonne2]]</f>
        <v>Tablette chocolat noir noisettes entière</v>
      </c>
      <c r="D52" s="16">
        <f>Tableau33[[#This Row],[Colonne3]]</f>
        <v>100</v>
      </c>
      <c r="E52" s="16" t="str">
        <f>Tableau33[[#This Row],[Colonne4]]</f>
        <v>gr</v>
      </c>
      <c r="F52" s="16">
        <f>Tableau33[[#This Row],[Colonne5]]</f>
        <v>10</v>
      </c>
      <c r="G52" s="37"/>
      <c r="H52" s="17">
        <f>Tableau33[[#This Row],[Colonne7]]</f>
        <v>1.61</v>
      </c>
      <c r="I52" s="16">
        <f>Tableau33[[#This Row],[Colonne8]]</f>
        <v>20</v>
      </c>
      <c r="J52" s="17">
        <f>Tableau33[[#This Row],[Colonne9]]</f>
        <v>1.93</v>
      </c>
      <c r="K52" s="18">
        <f t="shared" si="3"/>
        <v>0</v>
      </c>
    </row>
    <row r="53" spans="1:11" x14ac:dyDescent="0.2">
      <c r="A53" s="3"/>
      <c r="B53" s="7">
        <f>Tableau33[[#This Row],[Colonne1]]</f>
        <v>32670</v>
      </c>
      <c r="C53" s="58" t="str">
        <f>Tableau33[[#This Row],[Colonne2]]</f>
        <v>Palets de chocolat noir dessert 55%</v>
      </c>
      <c r="D53" s="20">
        <f>Tableau33[[#This Row],[Colonne3]]</f>
        <v>1</v>
      </c>
      <c r="E53" s="20" t="str">
        <f>Tableau33[[#This Row],[Colonne4]]</f>
        <v>kg</v>
      </c>
      <c r="F53" s="20">
        <f>Tableau33[[#This Row],[Colonne5]]</f>
        <v>6</v>
      </c>
      <c r="G53" s="38"/>
      <c r="H53" s="21">
        <f>Tableau33[[#This Row],[Colonne7]]</f>
        <v>10.65</v>
      </c>
      <c r="I53" s="20">
        <f>Tableau33[[#This Row],[Colonne8]]</f>
        <v>5.5</v>
      </c>
      <c r="J53" s="21">
        <f>Tableau33[[#This Row],[Colonne9]]</f>
        <v>11.24</v>
      </c>
      <c r="K53" s="22">
        <f t="shared" si="3"/>
        <v>0</v>
      </c>
    </row>
    <row r="54" spans="1:11" x14ac:dyDescent="0.2">
      <c r="A54" s="3"/>
      <c r="B54" s="4"/>
      <c r="C54" s="56"/>
      <c r="D54" s="25">
        <f>Tableau33[[#This Row],[Colonne3]]</f>
        <v>0</v>
      </c>
      <c r="G54" s="39"/>
      <c r="H54" s="26"/>
      <c r="J54" s="27" t="s">
        <v>13</v>
      </c>
      <c r="K54" s="26">
        <f>SUM(K48:K53)</f>
        <v>0</v>
      </c>
    </row>
    <row r="55" spans="1:11" x14ac:dyDescent="0.2">
      <c r="A55" s="3"/>
      <c r="B55" s="23" t="s">
        <v>49</v>
      </c>
      <c r="C55" s="56"/>
      <c r="D55" s="25">
        <f>Tableau33[[#This Row],[Colonne3]]</f>
        <v>0</v>
      </c>
      <c r="G55" s="39"/>
      <c r="H55" s="26"/>
      <c r="J55" s="26"/>
      <c r="K55" s="26"/>
    </row>
    <row r="56" spans="1:11" x14ac:dyDescent="0.2">
      <c r="A56" s="3"/>
      <c r="B56" s="5">
        <f>Tableau33[[#This Row],[Colonne1]]</f>
        <v>26776</v>
      </c>
      <c r="C56" s="54" t="str">
        <f>Tableau33[[#This Row],[Colonne2]]</f>
        <v>Biscottes bises à l'huile d'olive</v>
      </c>
      <c r="D56" s="13">
        <f>Tableau33[[#This Row],[Colonne3]]</f>
        <v>270</v>
      </c>
      <c r="E56" s="13" t="str">
        <f>Tableau33[[#This Row],[Colonne4]]</f>
        <v>gr</v>
      </c>
      <c r="F56" s="13">
        <f>Tableau33[[#This Row],[Colonne5]]</f>
        <v>12</v>
      </c>
      <c r="G56" s="36"/>
      <c r="H56" s="14">
        <f>Tableau33[[#This Row],[Colonne7]]</f>
        <v>2.2200000000000002</v>
      </c>
      <c r="I56" s="13">
        <f>Tableau33[[#This Row],[Colonne8]]</f>
        <v>5.5</v>
      </c>
      <c r="J56" s="14">
        <f>Tableau33[[#This Row],[Colonne9]]</f>
        <v>2.34</v>
      </c>
      <c r="K56" s="15">
        <f t="shared" ref="K56:K65" si="4">G56*J56</f>
        <v>0</v>
      </c>
    </row>
    <row r="57" spans="1:11" x14ac:dyDescent="0.2">
      <c r="A57" s="3"/>
      <c r="B57" s="6">
        <f>Tableau33[[#This Row],[Colonne1]]</f>
        <v>34711</v>
      </c>
      <c r="C57" s="57" t="str">
        <f>Tableau33[[#This Row],[Colonne2]]</f>
        <v>Biscottes "Essentielle" Nature</v>
      </c>
      <c r="D57" s="16">
        <f>Tableau33[[#This Row],[Colonne3]]</f>
        <v>280</v>
      </c>
      <c r="E57" s="16" t="str">
        <f>Tableau33[[#This Row],[Colonne4]]</f>
        <v>gr</v>
      </c>
      <c r="F57" s="16">
        <f>Tableau33[[#This Row],[Colonne5]]</f>
        <v>8</v>
      </c>
      <c r="G57" s="37"/>
      <c r="H57" s="17">
        <f>Tableau33[[#This Row],[Colonne7]]</f>
        <v>2.61</v>
      </c>
      <c r="I57" s="16">
        <f>Tableau33[[#This Row],[Colonne8]]</f>
        <v>5.5</v>
      </c>
      <c r="J57" s="17">
        <f>Tableau33[[#This Row],[Colonne9]]</f>
        <v>2.75</v>
      </c>
      <c r="K57" s="18">
        <f t="shared" si="4"/>
        <v>0</v>
      </c>
    </row>
    <row r="58" spans="1:11" x14ac:dyDescent="0.2">
      <c r="A58" s="3"/>
      <c r="B58" s="6">
        <f>Tableau33[[#This Row],[Colonne1]]</f>
        <v>30817</v>
      </c>
      <c r="C58" s="57" t="str">
        <f>Tableau33[[#This Row],[Colonne2]]</f>
        <v>chocolade sans huile de palme</v>
      </c>
      <c r="D58" s="16">
        <f>Tableau33[[#This Row],[Colonne3]]</f>
        <v>750</v>
      </c>
      <c r="E58" s="16" t="str">
        <f>Tableau33[[#This Row],[Colonne4]]</f>
        <v>gr</v>
      </c>
      <c r="F58" s="16">
        <f>Tableau33[[#This Row],[Colonne5]]</f>
        <v>6</v>
      </c>
      <c r="G58" s="37"/>
      <c r="H58" s="17">
        <f>Tableau33[[#This Row],[Colonne7]]</f>
        <v>11.16</v>
      </c>
      <c r="I58" s="16">
        <f>Tableau33[[#This Row],[Colonne8]]</f>
        <v>5.5</v>
      </c>
      <c r="J58" s="17">
        <f>Tableau33[[#This Row],[Colonne9]]</f>
        <v>11.77</v>
      </c>
      <c r="K58" s="18">
        <f t="shared" si="4"/>
        <v>0</v>
      </c>
    </row>
    <row r="59" spans="1:11" x14ac:dyDescent="0.2">
      <c r="A59" s="3"/>
      <c r="B59" s="6">
        <f>Tableau33[[#This Row],[Colonne1]]</f>
        <v>20209</v>
      </c>
      <c r="C59" s="57" t="str">
        <f>Tableau33[[#This Row],[Colonne2]]</f>
        <v>purée d'amande complète</v>
      </c>
      <c r="D59" s="16">
        <f>Tableau33[[#This Row],[Colonne3]]</f>
        <v>700</v>
      </c>
      <c r="E59" s="16" t="str">
        <f>Tableau33[[#This Row],[Colonne4]]</f>
        <v>gr</v>
      </c>
      <c r="F59" s="16">
        <f>Tableau33[[#This Row],[Colonne5]]</f>
        <v>6</v>
      </c>
      <c r="G59" s="37"/>
      <c r="H59" s="17">
        <f>Tableau33[[#This Row],[Colonne7]]</f>
        <v>19.350000000000001</v>
      </c>
      <c r="I59" s="16">
        <f>Tableau33[[#This Row],[Colonne8]]</f>
        <v>5.5</v>
      </c>
      <c r="J59" s="17">
        <f>Tableau33[[#This Row],[Colonne9]]</f>
        <v>20.41</v>
      </c>
      <c r="K59" s="18">
        <f t="shared" si="4"/>
        <v>0</v>
      </c>
    </row>
    <row r="60" spans="1:11" x14ac:dyDescent="0.2">
      <c r="A60" s="3"/>
      <c r="B60" s="6">
        <f>Tableau33[[#This Row],[Colonne1]]</f>
        <v>20343</v>
      </c>
      <c r="C60" s="57" t="str">
        <f>Tableau33[[#This Row],[Colonne2]]</f>
        <v>purée de sésame blanc- tahin</v>
      </c>
      <c r="D60" s="16">
        <f>Tableau33[[#This Row],[Colonne3]]</f>
        <v>700</v>
      </c>
      <c r="E60" s="16" t="str">
        <f>Tableau33[[#This Row],[Colonne4]]</f>
        <v>gr</v>
      </c>
      <c r="F60" s="16">
        <f>Tableau33[[#This Row],[Colonne5]]</f>
        <v>6</v>
      </c>
      <c r="G60" s="37"/>
      <c r="H60" s="17">
        <f>Tableau33[[#This Row],[Colonne7]]</f>
        <v>7.2</v>
      </c>
      <c r="I60" s="16">
        <f>Tableau33[[#This Row],[Colonne8]]</f>
        <v>5.5</v>
      </c>
      <c r="J60" s="17">
        <f>Tableau33[[#This Row],[Colonne9]]</f>
        <v>7.6</v>
      </c>
      <c r="K60" s="18">
        <f t="shared" si="4"/>
        <v>0</v>
      </c>
    </row>
    <row r="61" spans="1:11" x14ac:dyDescent="0.2">
      <c r="A61" s="3"/>
      <c r="B61" s="6">
        <f>Tableau33[[#This Row],[Colonne1]]</f>
        <v>32787</v>
      </c>
      <c r="C61" s="57" t="str">
        <f>Tableau33[[#This Row],[Colonne2]]</f>
        <v>Pâte à tartiner noisettes cacao sans huile palme</v>
      </c>
      <c r="D61" s="16">
        <f>Tableau33[[#This Row],[Colonne3]]</f>
        <v>750</v>
      </c>
      <c r="E61" s="16" t="str">
        <f>Tableau33[[#This Row],[Colonne4]]</f>
        <v>gr</v>
      </c>
      <c r="F61" s="16">
        <f>Tableau33[[#This Row],[Colonne5]]</f>
        <v>6</v>
      </c>
      <c r="G61" s="37"/>
      <c r="H61" s="17">
        <f>Tableau33[[#This Row],[Colonne7]]</f>
        <v>6.6</v>
      </c>
      <c r="I61" s="16">
        <f>Tableau33[[#This Row],[Colonne8]]</f>
        <v>5.5</v>
      </c>
      <c r="J61" s="17">
        <f>Tableau33[[#This Row],[Colonne9]]</f>
        <v>6.96</v>
      </c>
      <c r="K61" s="18">
        <f t="shared" si="4"/>
        <v>0</v>
      </c>
    </row>
    <row r="62" spans="1:11" x14ac:dyDescent="0.2">
      <c r="A62" s="3"/>
      <c r="B62" s="6">
        <f>Tableau33[[#This Row],[Colonne1]]</f>
        <v>28858</v>
      </c>
      <c r="C62" s="57" t="str">
        <f>Tableau33[[#This Row],[Colonne2]]</f>
        <v>Pur cacao non sucré</v>
      </c>
      <c r="D62" s="16">
        <f>Tableau33[[#This Row],[Colonne3]]</f>
        <v>200</v>
      </c>
      <c r="E62" s="16" t="str">
        <f>Tableau33[[#This Row],[Colonne4]]</f>
        <v>gr</v>
      </c>
      <c r="F62" s="16">
        <f>Tableau33[[#This Row],[Colonne5]]</f>
        <v>6</v>
      </c>
      <c r="G62" s="37"/>
      <c r="H62" s="17">
        <f>Tableau33[[#This Row],[Colonne7]]</f>
        <v>3.66</v>
      </c>
      <c r="I62" s="16">
        <f>Tableau33[[#This Row],[Colonne8]]</f>
        <v>5.5</v>
      </c>
      <c r="J62" s="17">
        <f>Tableau33[[#This Row],[Colonne9]]</f>
        <v>3.86</v>
      </c>
      <c r="K62" s="18">
        <f t="shared" si="4"/>
        <v>0</v>
      </c>
    </row>
    <row r="63" spans="1:11" x14ac:dyDescent="0.2">
      <c r="A63" s="3"/>
      <c r="B63" s="6">
        <f>Tableau33[[#This Row],[Colonne1]]</f>
        <v>28857</v>
      </c>
      <c r="C63" s="57" t="str">
        <f>Tableau33[[#This Row],[Colonne2]]</f>
        <v>Chocolat poudre instantané</v>
      </c>
      <c r="D63" s="16">
        <f>Tableau33[[#This Row],[Colonne3]]</f>
        <v>400</v>
      </c>
      <c r="E63" s="16" t="str">
        <f>Tableau33[[#This Row],[Colonne4]]</f>
        <v>gr</v>
      </c>
      <c r="F63" s="16">
        <f>Tableau33[[#This Row],[Colonne5]]</f>
        <v>6</v>
      </c>
      <c r="G63" s="37"/>
      <c r="H63" s="17">
        <f>Tableau33[[#This Row],[Colonne7]]</f>
        <v>3.84</v>
      </c>
      <c r="I63" s="16">
        <f>Tableau33[[#This Row],[Colonne8]]</f>
        <v>5.5</v>
      </c>
      <c r="J63" s="17">
        <f>Tableau33[[#This Row],[Colonne9]]</f>
        <v>4.05</v>
      </c>
      <c r="K63" s="18">
        <f t="shared" si="4"/>
        <v>0</v>
      </c>
    </row>
    <row r="64" spans="1:11" x14ac:dyDescent="0.2">
      <c r="A64" s="3"/>
      <c r="B64" s="6">
        <f>Tableau33[[#This Row],[Colonne1]]</f>
        <v>32743</v>
      </c>
      <c r="C64" s="57" t="str">
        <f>Tableau33[[#This Row],[Colonne2]]</f>
        <v>Muesli de l'étudiant</v>
      </c>
      <c r="D64" s="16">
        <f>Tableau33[[#This Row],[Colonne3]]</f>
        <v>5</v>
      </c>
      <c r="E64" s="16" t="str">
        <f>Tableau33[[#This Row],[Colonne4]]</f>
        <v>kg</v>
      </c>
      <c r="F64" s="16">
        <f>Tableau33[[#This Row],[Colonne5]]</f>
        <v>1</v>
      </c>
      <c r="G64" s="37"/>
      <c r="H64" s="17">
        <f>Tableau33[[#This Row],[Colonne7]]</f>
        <v>22.4</v>
      </c>
      <c r="I64" s="16">
        <f>Tableau33[[#This Row],[Colonne8]]</f>
        <v>5.5</v>
      </c>
      <c r="J64" s="17">
        <f>Tableau33[[#This Row],[Colonne9]]</f>
        <v>23.63</v>
      </c>
      <c r="K64" s="18">
        <f t="shared" si="4"/>
        <v>0</v>
      </c>
    </row>
    <row r="65" spans="1:11" x14ac:dyDescent="0.2">
      <c r="A65" s="3"/>
      <c r="B65" s="7">
        <f>Tableau33[[#This Row],[Colonne1]]</f>
        <v>32745</v>
      </c>
      <c r="C65" s="58" t="str">
        <f>Tableau33[[#This Row],[Colonne2]]</f>
        <v>Petits flocons d'avoine - France</v>
      </c>
      <c r="D65" s="20">
        <f>Tableau33[[#This Row],[Colonne3]]</f>
        <v>5</v>
      </c>
      <c r="E65" s="20" t="str">
        <f>Tableau33[[#This Row],[Colonne4]]</f>
        <v>kg</v>
      </c>
      <c r="F65" s="20">
        <f>Tableau33[[#This Row],[Colonne5]]</f>
        <v>1</v>
      </c>
      <c r="G65" s="38"/>
      <c r="H65" s="21">
        <f>Tableau33[[#This Row],[Colonne7]]</f>
        <v>9.6</v>
      </c>
      <c r="I65" s="20">
        <f>Tableau33[[#This Row],[Colonne8]]</f>
        <v>5.5</v>
      </c>
      <c r="J65" s="21">
        <f>Tableau33[[#This Row],[Colonne9]]</f>
        <v>10.130000000000001</v>
      </c>
      <c r="K65" s="22">
        <f t="shared" si="4"/>
        <v>0</v>
      </c>
    </row>
    <row r="66" spans="1:11" x14ac:dyDescent="0.2">
      <c r="A66" s="3"/>
      <c r="B66" s="29"/>
      <c r="C66" s="56"/>
      <c r="D66" s="25">
        <f>Tableau33[[#This Row],[Colonne3]]</f>
        <v>0</v>
      </c>
      <c r="G66" s="39"/>
      <c r="H66" s="26"/>
      <c r="J66" s="27" t="s">
        <v>13</v>
      </c>
      <c r="K66" s="26">
        <f>SUM(K56:K65)</f>
        <v>0</v>
      </c>
    </row>
    <row r="67" spans="1:11" x14ac:dyDescent="0.2">
      <c r="A67" s="3"/>
      <c r="B67" s="23" t="s">
        <v>60</v>
      </c>
      <c r="C67" s="56"/>
      <c r="D67" s="25">
        <f>Tableau33[[#This Row],[Colonne3]]</f>
        <v>0</v>
      </c>
      <c r="G67" s="39"/>
      <c r="H67" s="26"/>
      <c r="J67" s="26"/>
      <c r="K67" s="26"/>
    </row>
    <row r="68" spans="1:11" x14ac:dyDescent="0.2">
      <c r="A68" s="3"/>
      <c r="B68" s="5">
        <f>Tableau33[[#This Row],[Colonne1]]</f>
        <v>31806</v>
      </c>
      <c r="C68" s="54" t="str">
        <f>Tableau33[[#This Row],[Colonne2]]</f>
        <v>Thé noir earl grey bergamote</v>
      </c>
      <c r="D68" s="13">
        <f>Tableau33[[#This Row],[Colonne3]]</f>
        <v>100</v>
      </c>
      <c r="E68" s="13" t="str">
        <f>Tableau33[[#This Row],[Colonne4]]</f>
        <v>gr</v>
      </c>
      <c r="F68" s="13">
        <f>Tableau33[[#This Row],[Colonne5]]</f>
        <v>5</v>
      </c>
      <c r="G68" s="36"/>
      <c r="H68" s="14">
        <f>Tableau33[[#This Row],[Colonne7]]</f>
        <v>4.53</v>
      </c>
      <c r="I68" s="13">
        <f>Tableau33[[#This Row],[Colonne8]]</f>
        <v>5.5</v>
      </c>
      <c r="J68" s="14">
        <f>Tableau33[[#This Row],[Colonne9]]</f>
        <v>4.78</v>
      </c>
      <c r="K68" s="15">
        <f t="shared" ref="K68:K76" si="5">G68*J68</f>
        <v>0</v>
      </c>
    </row>
    <row r="69" spans="1:11" x14ac:dyDescent="0.2">
      <c r="A69" s="3"/>
      <c r="B69" s="6">
        <f>Tableau33[[#This Row],[Colonne1]]</f>
        <v>31759</v>
      </c>
      <c r="C69" s="57" t="str">
        <f>Tableau33[[#This Row],[Colonne2]]</f>
        <v>Thé vert jasmin flowers</v>
      </c>
      <c r="D69" s="16">
        <f>Tableau33[[#This Row],[Colonne3]]</f>
        <v>100</v>
      </c>
      <c r="E69" s="16" t="str">
        <f>Tableau33[[#This Row],[Colonne4]]</f>
        <v>gr</v>
      </c>
      <c r="F69" s="16">
        <f>Tableau33[[#This Row],[Colonne5]]</f>
        <v>5</v>
      </c>
      <c r="G69" s="37"/>
      <c r="H69" s="17">
        <f>Tableau33[[#This Row],[Colonne7]]</f>
        <v>5.38</v>
      </c>
      <c r="I69" s="16">
        <f>Tableau33[[#This Row],[Colonne8]]</f>
        <v>5.5</v>
      </c>
      <c r="J69" s="17">
        <f>Tableau33[[#This Row],[Colonne9]]</f>
        <v>5.68</v>
      </c>
      <c r="K69" s="18">
        <f t="shared" si="5"/>
        <v>0</v>
      </c>
    </row>
    <row r="70" spans="1:11" x14ac:dyDescent="0.2">
      <c r="A70" s="3"/>
      <c r="B70" s="6">
        <f>Tableau33[[#This Row],[Colonne1]]</f>
        <v>31347</v>
      </c>
      <c r="C70" s="57" t="str">
        <f>Tableau33[[#This Row],[Colonne2]]</f>
        <v>Thé vert lézard'thé (gingembre peche guarana</v>
      </c>
      <c r="D70" s="16">
        <f>Tableau33[[#This Row],[Colonne3]]</f>
        <v>100</v>
      </c>
      <c r="E70" s="16" t="str">
        <f>Tableau33[[#This Row],[Colonne4]]</f>
        <v>gr</v>
      </c>
      <c r="F70" s="16">
        <f>Tableau33[[#This Row],[Colonne5]]</f>
        <v>5</v>
      </c>
      <c r="G70" s="37"/>
      <c r="H70" s="17">
        <f>Tableau33[[#This Row],[Colonne7]]</f>
        <v>4.79</v>
      </c>
      <c r="I70" s="16">
        <f>Tableau33[[#This Row],[Colonne8]]</f>
        <v>5.5</v>
      </c>
      <c r="J70" s="17">
        <f>Tableau33[[#This Row],[Colonne9]]</f>
        <v>5.05</v>
      </c>
      <c r="K70" s="18">
        <f t="shared" si="5"/>
        <v>0</v>
      </c>
    </row>
    <row r="71" spans="1:11" x14ac:dyDescent="0.2">
      <c r="A71" s="3"/>
      <c r="B71" s="6">
        <f>Tableau33[[#This Row],[Colonne1]]</f>
        <v>31626</v>
      </c>
      <c r="C71" s="57" t="str">
        <f>Tableau33[[#This Row],[Colonne2]]</f>
        <v>Thé vert médina (menthe)</v>
      </c>
      <c r="D71" s="16">
        <f>Tableau33[[#This Row],[Colonne3]]</f>
        <v>100</v>
      </c>
      <c r="E71" s="16" t="str">
        <f>Tableau33[[#This Row],[Colonne4]]</f>
        <v>gr</v>
      </c>
      <c r="F71" s="16">
        <f>Tableau33[[#This Row],[Colonne5]]</f>
        <v>5</v>
      </c>
      <c r="G71" s="37"/>
      <c r="H71" s="17">
        <f>Tableau33[[#This Row],[Colonne7]]</f>
        <v>4.04</v>
      </c>
      <c r="I71" s="16">
        <f>Tableau33[[#This Row],[Colonne8]]</f>
        <v>5.5</v>
      </c>
      <c r="J71" s="17">
        <f>Tableau33[[#This Row],[Colonne9]]</f>
        <v>4.26</v>
      </c>
      <c r="K71" s="18">
        <f t="shared" si="5"/>
        <v>0</v>
      </c>
    </row>
    <row r="72" spans="1:11" x14ac:dyDescent="0.2">
      <c r="A72" s="3"/>
      <c r="B72" s="6">
        <f>Tableau33[[#This Row],[Colonne1]]</f>
        <v>31612</v>
      </c>
      <c r="C72" s="57" t="str">
        <f>Tableau33[[#This Row],[Colonne2]]</f>
        <v>Thé roibois murmure de la forêt (fruits rouges)</v>
      </c>
      <c r="D72" s="16">
        <f>Tableau33[[#This Row],[Colonne3]]</f>
        <v>100</v>
      </c>
      <c r="E72" s="16" t="str">
        <f>Tableau33[[#This Row],[Colonne4]]</f>
        <v>gr</v>
      </c>
      <c r="F72" s="16">
        <f>Tableau33[[#This Row],[Colonne5]]</f>
        <v>5</v>
      </c>
      <c r="G72" s="37"/>
      <c r="H72" s="17">
        <f>Tableau33[[#This Row],[Colonne7]]</f>
        <v>3.97</v>
      </c>
      <c r="I72" s="16">
        <f>Tableau33[[#This Row],[Colonne8]]</f>
        <v>5.5</v>
      </c>
      <c r="J72" s="17">
        <f>Tableau33[[#This Row],[Colonne9]]</f>
        <v>4.1900000000000004</v>
      </c>
      <c r="K72" s="18">
        <f t="shared" si="5"/>
        <v>0</v>
      </c>
    </row>
    <row r="73" spans="1:11" x14ac:dyDescent="0.2">
      <c r="A73" s="3"/>
      <c r="B73" s="6">
        <f>Tableau33[[#This Row],[Colonne1]]</f>
        <v>31355</v>
      </c>
      <c r="C73" s="57" t="str">
        <f>Tableau33[[#This Row],[Colonne2]]</f>
        <v>Thé roibois asimbonanga (mangue, pêche, citron)</v>
      </c>
      <c r="D73" s="16">
        <f>Tableau33[[#This Row],[Colonne3]]</f>
        <v>100</v>
      </c>
      <c r="E73" s="16" t="str">
        <f>Tableau33[[#This Row],[Colonne4]]</f>
        <v>gr</v>
      </c>
      <c r="F73" s="16">
        <f>Tableau33[[#This Row],[Colonne5]]</f>
        <v>5</v>
      </c>
      <c r="G73" s="37"/>
      <c r="H73" s="17">
        <f>Tableau33[[#This Row],[Colonne7]]</f>
        <v>4.1399999999999997</v>
      </c>
      <c r="I73" s="16">
        <f>Tableau33[[#This Row],[Colonne8]]</f>
        <v>5.5</v>
      </c>
      <c r="J73" s="17">
        <f>Tableau33[[#This Row],[Colonne9]]</f>
        <v>4.37</v>
      </c>
      <c r="K73" s="18">
        <f t="shared" si="5"/>
        <v>0</v>
      </c>
    </row>
    <row r="74" spans="1:11" x14ac:dyDescent="0.2">
      <c r="A74" s="3"/>
      <c r="B74" s="6">
        <f>Tableau33[[#This Row],[Colonne1]]</f>
        <v>31353</v>
      </c>
      <c r="C74" s="57" t="str">
        <f>Tableau33[[#This Row],[Colonne2]]</f>
        <v>Thé roibois nature</v>
      </c>
      <c r="D74" s="16">
        <f>Tableau33[[#This Row],[Colonne3]]</f>
        <v>100</v>
      </c>
      <c r="E74" s="16" t="str">
        <f>Tableau33[[#This Row],[Colonne4]]</f>
        <v>gr</v>
      </c>
      <c r="F74" s="16">
        <f>Tableau33[[#This Row],[Colonne5]]</f>
        <v>5</v>
      </c>
      <c r="G74" s="37"/>
      <c r="H74" s="17">
        <f>Tableau33[[#This Row],[Colonne7]]</f>
        <v>3.11</v>
      </c>
      <c r="I74" s="16">
        <f>Tableau33[[#This Row],[Colonne8]]</f>
        <v>5.5</v>
      </c>
      <c r="J74" s="17">
        <f>Tableau33[[#This Row],[Colonne9]]</f>
        <v>3.28</v>
      </c>
      <c r="K74" s="18">
        <f t="shared" si="5"/>
        <v>0</v>
      </c>
    </row>
    <row r="75" spans="1:11" x14ac:dyDescent="0.2">
      <c r="A75" s="3"/>
      <c r="B75" s="6">
        <f>Tableau33[[#This Row],[Colonne1]]</f>
        <v>31958</v>
      </c>
      <c r="C75" s="57" t="str">
        <f>Tableau33[[#This Row],[Colonne2]]</f>
        <v>Maté vert</v>
      </c>
      <c r="D75" s="16">
        <f>Tableau33[[#This Row],[Colonne3]]</f>
        <v>100</v>
      </c>
      <c r="E75" s="16" t="str">
        <f>Tableau33[[#This Row],[Colonne4]]</f>
        <v>gr</v>
      </c>
      <c r="F75" s="16">
        <f>Tableau33[[#This Row],[Colonne5]]</f>
        <v>5</v>
      </c>
      <c r="G75" s="37"/>
      <c r="H75" s="17">
        <f>Tableau33[[#This Row],[Colonne7]]</f>
        <v>3.64</v>
      </c>
      <c r="I75" s="16">
        <f>Tableau33[[#This Row],[Colonne8]]</f>
        <v>5.5</v>
      </c>
      <c r="J75" s="17">
        <f>Tableau33[[#This Row],[Colonne9]]</f>
        <v>3.84</v>
      </c>
      <c r="K75" s="18">
        <f t="shared" si="5"/>
        <v>0</v>
      </c>
    </row>
    <row r="76" spans="1:11" x14ac:dyDescent="0.2">
      <c r="A76" s="3"/>
      <c r="B76" s="7">
        <f>Tableau33[[#This Row],[Colonne1]]</f>
        <v>27745</v>
      </c>
      <c r="C76" s="58" t="str">
        <f>Tableau33[[#This Row],[Colonne2]]</f>
        <v>Tisane d'allaitement</v>
      </c>
      <c r="D76" s="20">
        <f>Tableau33[[#This Row],[Colonne3]]</f>
        <v>100</v>
      </c>
      <c r="E76" s="20" t="str">
        <f>Tableau33[[#This Row],[Colonne4]]</f>
        <v>gr</v>
      </c>
      <c r="F76" s="20">
        <f>Tableau33[[#This Row],[Colonne5]]</f>
        <v>6</v>
      </c>
      <c r="G76" s="38"/>
      <c r="H76" s="21">
        <f>Tableau33[[#This Row],[Colonne7]]</f>
        <v>2.35</v>
      </c>
      <c r="I76" s="20">
        <f>Tableau33[[#This Row],[Colonne8]]</f>
        <v>5.5</v>
      </c>
      <c r="J76" s="21">
        <f>Tableau33[[#This Row],[Colonne9]]</f>
        <v>2.48</v>
      </c>
      <c r="K76" s="22">
        <f t="shared" si="5"/>
        <v>0</v>
      </c>
    </row>
    <row r="77" spans="1:11" x14ac:dyDescent="0.2">
      <c r="A77" s="3"/>
      <c r="B77" s="23"/>
      <c r="C77" s="55"/>
      <c r="D77" s="24">
        <f>Tableau33[[#This Row],[Colonne3]]</f>
        <v>0</v>
      </c>
      <c r="E77" s="24"/>
      <c r="F77" s="24"/>
      <c r="G77" s="39"/>
      <c r="H77" s="26"/>
      <c r="I77" s="24"/>
      <c r="J77" s="27" t="s">
        <v>13</v>
      </c>
      <c r="K77" s="26">
        <f>SUM(K68:K76)</f>
        <v>0</v>
      </c>
    </row>
    <row r="78" spans="1:11" x14ac:dyDescent="0.2">
      <c r="A78" s="3"/>
      <c r="B78" s="23" t="s">
        <v>70</v>
      </c>
      <c r="C78" s="56"/>
      <c r="D78" s="25">
        <f>Tableau33[[#This Row],[Colonne3]]</f>
        <v>0</v>
      </c>
      <c r="G78" s="39"/>
      <c r="H78" s="26"/>
      <c r="J78" s="26"/>
      <c r="K78" s="26"/>
    </row>
    <row r="79" spans="1:11" x14ac:dyDescent="0.2">
      <c r="A79" s="3"/>
      <c r="B79" s="5">
        <f>Tableau33[[#This Row],[Colonne1]]</f>
        <v>23597</v>
      </c>
      <c r="C79" s="54" t="str">
        <f>Tableau33[[#This Row],[Colonne2]]</f>
        <v>Compote pomme vanille</v>
      </c>
      <c r="D79" s="13">
        <f>Tableau33[[#This Row],[Colonne3]]</f>
        <v>700</v>
      </c>
      <c r="E79" s="13" t="str">
        <f>Tableau33[[#This Row],[Colonne4]]</f>
        <v>gr</v>
      </c>
      <c r="F79" s="13">
        <f>Tableau33[[#This Row],[Colonne5]]</f>
        <v>6</v>
      </c>
      <c r="G79" s="36"/>
      <c r="H79" s="14">
        <f>Tableau33[[#This Row],[Colonne7]]</f>
        <v>2.79</v>
      </c>
      <c r="I79" s="13">
        <f>Tableau33[[#This Row],[Colonne8]]</f>
        <v>5.5</v>
      </c>
      <c r="J79" s="14">
        <f>Tableau33[[#This Row],[Colonne9]]</f>
        <v>2.94</v>
      </c>
      <c r="K79" s="15">
        <f t="shared" ref="K79:K96" si="6">G79*J79</f>
        <v>0</v>
      </c>
    </row>
    <row r="80" spans="1:11" x14ac:dyDescent="0.2">
      <c r="A80" s="3"/>
      <c r="B80" s="6">
        <f>Tableau33[[#This Row],[Colonne1]]</f>
        <v>30081</v>
      </c>
      <c r="C80" s="57" t="str">
        <f>Tableau33[[#This Row],[Colonne2]]</f>
        <v>Compote pomme banane</v>
      </c>
      <c r="D80" s="16">
        <f>Tableau33[[#This Row],[Colonne3]]</f>
        <v>1.075</v>
      </c>
      <c r="E80" s="16" t="str">
        <f>Tableau33[[#This Row],[Colonne4]]</f>
        <v>kg</v>
      </c>
      <c r="F80" s="16">
        <f>Tableau33[[#This Row],[Colonne5]]</f>
        <v>6</v>
      </c>
      <c r="G80" s="37"/>
      <c r="H80" s="17">
        <f>Tableau33[[#This Row],[Colonne7]]</f>
        <v>3.65</v>
      </c>
      <c r="I80" s="16">
        <f>Tableau33[[#This Row],[Colonne8]]</f>
        <v>5.5</v>
      </c>
      <c r="J80" s="17">
        <f>Tableau33[[#This Row],[Colonne9]]</f>
        <v>3.85</v>
      </c>
      <c r="K80" s="18">
        <f t="shared" si="6"/>
        <v>0</v>
      </c>
    </row>
    <row r="81" spans="1:11" x14ac:dyDescent="0.2">
      <c r="A81" s="3"/>
      <c r="B81" s="6">
        <f>Tableau33[[#This Row],[Colonne1]]</f>
        <v>30082</v>
      </c>
      <c r="C81" s="57" t="str">
        <f>Tableau33[[#This Row],[Colonne2]]</f>
        <v>Compote pomme abricot</v>
      </c>
      <c r="D81" s="16">
        <f>Tableau33[[#This Row],[Colonne3]]</f>
        <v>1.075</v>
      </c>
      <c r="E81" s="16" t="str">
        <f>Tableau33[[#This Row],[Colonne4]]</f>
        <v>kg</v>
      </c>
      <c r="F81" s="16">
        <f>Tableau33[[#This Row],[Colonne5]]</f>
        <v>6</v>
      </c>
      <c r="G81" s="37"/>
      <c r="H81" s="17">
        <f>Tableau33[[#This Row],[Colonne7]]</f>
        <v>3.82</v>
      </c>
      <c r="I81" s="16">
        <f>Tableau33[[#This Row],[Colonne8]]</f>
        <v>5.5</v>
      </c>
      <c r="J81" s="17">
        <f>Tableau33[[#This Row],[Colonne9]]</f>
        <v>4.03</v>
      </c>
      <c r="K81" s="18">
        <f t="shared" si="6"/>
        <v>0</v>
      </c>
    </row>
    <row r="82" spans="1:11" x14ac:dyDescent="0.2">
      <c r="A82" s="3"/>
      <c r="B82" s="6">
        <f>Tableau33[[#This Row],[Colonne1]]</f>
        <v>30082</v>
      </c>
      <c r="C82" s="57" t="str">
        <f>Tableau33[[#This Row],[Colonne2]]</f>
        <v>Compote pomme poire</v>
      </c>
      <c r="D82" s="16">
        <f>Tableau33[[#This Row],[Colonne3]]</f>
        <v>1.075</v>
      </c>
      <c r="E82" s="16" t="str">
        <f>Tableau33[[#This Row],[Colonne4]]</f>
        <v>kg</v>
      </c>
      <c r="F82" s="16">
        <f>Tableau33[[#This Row],[Colonne5]]</f>
        <v>6</v>
      </c>
      <c r="G82" s="37"/>
      <c r="H82" s="17">
        <f>Tableau33[[#This Row],[Colonne7]]</f>
        <v>4.03</v>
      </c>
      <c r="I82" s="16">
        <f>Tableau33[[#This Row],[Colonne8]]</f>
        <v>5.5</v>
      </c>
      <c r="J82" s="17">
        <f>Tableau33[[#This Row],[Colonne9]]</f>
        <v>4.25</v>
      </c>
      <c r="K82" s="18">
        <f t="shared" si="6"/>
        <v>0</v>
      </c>
    </row>
    <row r="83" spans="1:11" x14ac:dyDescent="0.2">
      <c r="A83" s="3"/>
      <c r="B83" s="6">
        <f>Tableau33[[#This Row],[Colonne1]]</f>
        <v>23968</v>
      </c>
      <c r="C83" s="57" t="str">
        <f>Tableau33[[#This Row],[Colonne2]]</f>
        <v>Compote pomme</v>
      </c>
      <c r="D83" s="16">
        <f>Tableau33[[#This Row],[Colonne3]]</f>
        <v>1.075</v>
      </c>
      <c r="E83" s="16" t="str">
        <f>Tableau33[[#This Row],[Colonne4]]</f>
        <v>kg</v>
      </c>
      <c r="F83" s="16">
        <f>Tableau33[[#This Row],[Colonne5]]</f>
        <v>6</v>
      </c>
      <c r="G83" s="37"/>
      <c r="H83" s="17">
        <f>Tableau33[[#This Row],[Colonne7]]</f>
        <v>3.51</v>
      </c>
      <c r="I83" s="16">
        <f>Tableau33[[#This Row],[Colonne8]]</f>
        <v>5.5</v>
      </c>
      <c r="J83" s="17">
        <f>Tableau33[[#This Row],[Colonne9]]</f>
        <v>3.7</v>
      </c>
      <c r="K83" s="18">
        <f t="shared" si="6"/>
        <v>0</v>
      </c>
    </row>
    <row r="84" spans="1:11" x14ac:dyDescent="0.2">
      <c r="A84" s="3"/>
      <c r="B84" s="6">
        <f>Tableau33[[#This Row],[Colonne1]]</f>
        <v>20982</v>
      </c>
      <c r="C84" s="57" t="str">
        <f>Tableau33[[#This Row],[Colonne2]]</f>
        <v>Pâte d'amande blanche</v>
      </c>
      <c r="D84" s="16">
        <f>Tableau33[[#This Row],[Colonne3]]</f>
        <v>2.5</v>
      </c>
      <c r="E84" s="16" t="str">
        <f>Tableau33[[#This Row],[Colonne4]]</f>
        <v>kg</v>
      </c>
      <c r="F84" s="16">
        <f>Tableau33[[#This Row],[Colonne5]]</f>
        <v>1</v>
      </c>
      <c r="G84" s="37"/>
      <c r="H84" s="17">
        <f>Tableau33[[#This Row],[Colonne7]]</f>
        <v>43.65</v>
      </c>
      <c r="I84" s="16">
        <f>Tableau33[[#This Row],[Colonne8]]</f>
        <v>5.5</v>
      </c>
      <c r="J84" s="17">
        <f>Tableau33[[#This Row],[Colonne9]]</f>
        <v>46.05</v>
      </c>
      <c r="K84" s="18">
        <f t="shared" si="6"/>
        <v>0</v>
      </c>
    </row>
    <row r="85" spans="1:11" x14ac:dyDescent="0.2">
      <c r="A85" s="3"/>
      <c r="B85" s="6">
        <f>Tableau33[[#This Row],[Colonne1]]</f>
        <v>23312</v>
      </c>
      <c r="C85" s="57" t="str">
        <f>Tableau33[[#This Row],[Colonne2]]</f>
        <v>Flans chocolat</v>
      </c>
      <c r="D85" s="16">
        <f>Tableau33[[#This Row],[Colonne3]]</f>
        <v>11</v>
      </c>
      <c r="E85" s="16" t="str">
        <f>Tableau33[[#This Row],[Colonne4]]</f>
        <v>gr</v>
      </c>
      <c r="F85" s="16">
        <f>Tableau33[[#This Row],[Colonne5]]</f>
        <v>30</v>
      </c>
      <c r="G85" s="37"/>
      <c r="H85" s="17">
        <f>Tableau33[[#This Row],[Colonne7]]</f>
        <v>0.67</v>
      </c>
      <c r="I85" s="16">
        <f>Tableau33[[#This Row],[Colonne8]]</f>
        <v>5.5</v>
      </c>
      <c r="J85" s="17">
        <f>Tableau33[[#This Row],[Colonne9]]</f>
        <v>0.71</v>
      </c>
      <c r="K85" s="18">
        <f t="shared" si="6"/>
        <v>0</v>
      </c>
    </row>
    <row r="86" spans="1:11" x14ac:dyDescent="0.2">
      <c r="A86" s="3"/>
      <c r="B86" s="6">
        <f>Tableau33[[#This Row],[Colonne1]]</f>
        <v>22380</v>
      </c>
      <c r="C86" s="57" t="str">
        <f>Tableau33[[#This Row],[Colonne2]]</f>
        <v>Eau de fleur oranger</v>
      </c>
      <c r="D86" s="16">
        <f>Tableau33[[#This Row],[Colonne3]]</f>
        <v>50</v>
      </c>
      <c r="E86" s="16" t="str">
        <f>Tableau33[[#This Row],[Colonne4]]</f>
        <v>ml</v>
      </c>
      <c r="F86" s="16">
        <f>Tableau33[[#This Row],[Colonne5]]</f>
        <v>3</v>
      </c>
      <c r="G86" s="37"/>
      <c r="H86" s="17">
        <f>Tableau33[[#This Row],[Colonne7]]</f>
        <v>2.16</v>
      </c>
      <c r="I86" s="16">
        <f>Tableau33[[#This Row],[Colonne8]]</f>
        <v>5.5</v>
      </c>
      <c r="J86" s="17">
        <f>Tableau33[[#This Row],[Colonne9]]</f>
        <v>2.2799999999999998</v>
      </c>
      <c r="K86" s="18">
        <f t="shared" si="6"/>
        <v>0</v>
      </c>
    </row>
    <row r="87" spans="1:11" x14ac:dyDescent="0.2">
      <c r="A87" s="3"/>
      <c r="B87" s="6">
        <f>Tableau33[[#This Row],[Colonne1]]</f>
        <v>24123</v>
      </c>
      <c r="C87" s="57" t="str">
        <f>Tableau33[[#This Row],[Colonne2]]</f>
        <v>Sucre de canne blond semoule</v>
      </c>
      <c r="D87" s="16">
        <f>Tableau33[[#This Row],[Colonne3]]</f>
        <v>25</v>
      </c>
      <c r="E87" s="16" t="str">
        <f>Tableau33[[#This Row],[Colonne4]]</f>
        <v>kg</v>
      </c>
      <c r="F87" s="16">
        <f>Tableau33[[#This Row],[Colonne5]]</f>
        <v>1</v>
      </c>
      <c r="G87" s="37"/>
      <c r="H87" s="17">
        <f>Tableau33[[#This Row],[Colonne7]]</f>
        <v>46.88</v>
      </c>
      <c r="I87" s="16">
        <f>Tableau33[[#This Row],[Colonne8]]</f>
        <v>5.5</v>
      </c>
      <c r="J87" s="17">
        <f>Tableau33[[#This Row],[Colonne9]]</f>
        <v>49.46</v>
      </c>
      <c r="K87" s="18">
        <f t="shared" si="6"/>
        <v>0</v>
      </c>
    </row>
    <row r="88" spans="1:11" x14ac:dyDescent="0.2">
      <c r="A88" s="3"/>
      <c r="B88" s="6">
        <f>Tableau33[[#This Row],[Colonne1]]</f>
        <v>27097</v>
      </c>
      <c r="C88" s="57" t="str">
        <f>Tableau33[[#This Row],[Colonne2]]</f>
        <v>Sucre de canne roux semoule</v>
      </c>
      <c r="D88" s="16">
        <f>Tableau33[[#This Row],[Colonne3]]</f>
        <v>25</v>
      </c>
      <c r="E88" s="16" t="str">
        <f>Tableau33[[#This Row],[Colonne4]]</f>
        <v>kg</v>
      </c>
      <c r="F88" s="16">
        <f>Tableau33[[#This Row],[Colonne5]]</f>
        <v>1</v>
      </c>
      <c r="G88" s="37"/>
      <c r="H88" s="17">
        <f>Tableau33[[#This Row],[Colonne7]]</f>
        <v>64.69</v>
      </c>
      <c r="I88" s="16">
        <f>Tableau33[[#This Row],[Colonne8]]</f>
        <v>5.5</v>
      </c>
      <c r="J88" s="17">
        <f>Tableau33[[#This Row],[Colonne9]]</f>
        <v>68.25</v>
      </c>
      <c r="K88" s="18">
        <f t="shared" si="6"/>
        <v>0</v>
      </c>
    </row>
    <row r="89" spans="1:11" x14ac:dyDescent="0.2">
      <c r="A89" s="3"/>
      <c r="B89" s="6">
        <f>Tableau33[[#This Row],[Colonne1]]</f>
        <v>34796</v>
      </c>
      <c r="C89" s="57" t="str">
        <f>Tableau33[[#This Row],[Colonne2]]</f>
        <v>Sucre Mascobado</v>
      </c>
      <c r="D89" s="16">
        <f>Tableau33[[#This Row],[Colonne3]]</f>
        <v>5</v>
      </c>
      <c r="E89" s="16" t="str">
        <f>Tableau33[[#This Row],[Colonne4]]</f>
        <v>kg</v>
      </c>
      <c r="F89" s="16">
        <f>Tableau33[[#This Row],[Colonne5]]</f>
        <v>1</v>
      </c>
      <c r="G89" s="37"/>
      <c r="H89" s="17">
        <f>Tableau33[[#This Row],[Colonne7]]</f>
        <v>20.72</v>
      </c>
      <c r="I89" s="16">
        <f>Tableau33[[#This Row],[Colonne8]]</f>
        <v>5.5</v>
      </c>
      <c r="J89" s="17">
        <f>Tableau33[[#This Row],[Colonne9]]</f>
        <v>21.86</v>
      </c>
      <c r="K89" s="18">
        <f t="shared" si="6"/>
        <v>0</v>
      </c>
    </row>
    <row r="90" spans="1:11" x14ac:dyDescent="0.2">
      <c r="A90" s="3"/>
      <c r="B90" s="6">
        <f>Tableau33[[#This Row],[Colonne1]]</f>
        <v>23618</v>
      </c>
      <c r="C90" s="57" t="str">
        <f>Tableau33[[#This Row],[Colonne2]]</f>
        <v>Rapadura</v>
      </c>
      <c r="D90" s="16">
        <f>Tableau33[[#This Row],[Colonne3]]</f>
        <v>10</v>
      </c>
      <c r="E90" s="16" t="str">
        <f>Tableau33[[#This Row],[Colonne4]]</f>
        <v>kg</v>
      </c>
      <c r="F90" s="16">
        <f>Tableau33[[#This Row],[Colonne5]]</f>
        <v>1</v>
      </c>
      <c r="G90" s="37"/>
      <c r="H90" s="17">
        <f>Tableau33[[#This Row],[Colonne7]]</f>
        <v>36.5</v>
      </c>
      <c r="I90" s="16">
        <f>Tableau33[[#This Row],[Colonne8]]</f>
        <v>5.5</v>
      </c>
      <c r="J90" s="17">
        <f>Tableau33[[#This Row],[Colonne9]]</f>
        <v>38.51</v>
      </c>
      <c r="K90" s="18">
        <f t="shared" si="6"/>
        <v>0</v>
      </c>
    </row>
    <row r="91" spans="1:11" x14ac:dyDescent="0.2">
      <c r="A91" s="3"/>
      <c r="B91" s="6">
        <f>Tableau33[[#This Row],[Colonne1]]</f>
        <v>27248</v>
      </c>
      <c r="C91" s="57" t="str">
        <f>Tableau33[[#This Row],[Colonne2]]</f>
        <v>Sirop de fraise</v>
      </c>
      <c r="D91" s="16">
        <f>Tableau33[[#This Row],[Colonne3]]</f>
        <v>50</v>
      </c>
      <c r="E91" s="16" t="str">
        <f>Tableau33[[#This Row],[Colonne4]]</f>
        <v>cl</v>
      </c>
      <c r="F91" s="16">
        <f>Tableau33[[#This Row],[Colonne5]]</f>
        <v>6</v>
      </c>
      <c r="G91" s="37"/>
      <c r="H91" s="17">
        <f>Tableau33[[#This Row],[Colonne7]]</f>
        <v>4.74</v>
      </c>
      <c r="I91" s="16">
        <f>Tableau33[[#This Row],[Colonne8]]</f>
        <v>5.5</v>
      </c>
      <c r="J91" s="17">
        <f>Tableau33[[#This Row],[Colonne9]]</f>
        <v>5</v>
      </c>
      <c r="K91" s="18">
        <f t="shared" si="6"/>
        <v>0</v>
      </c>
    </row>
    <row r="92" spans="1:11" x14ac:dyDescent="0.2">
      <c r="A92" s="3"/>
      <c r="B92" s="6">
        <f>Tableau33[[#This Row],[Colonne1]]</f>
        <v>27239</v>
      </c>
      <c r="C92" s="57" t="str">
        <f>Tableau33[[#This Row],[Colonne2]]</f>
        <v>Sirop de citron</v>
      </c>
      <c r="D92" s="16">
        <f>Tableau33[[#This Row],[Colonne3]]</f>
        <v>1</v>
      </c>
      <c r="E92" s="16" t="str">
        <f>Tableau33[[#This Row],[Colonne4]]</f>
        <v>l</v>
      </c>
      <c r="F92" s="16">
        <f>Tableau33[[#This Row],[Colonne5]]</f>
        <v>6</v>
      </c>
      <c r="G92" s="37"/>
      <c r="H92" s="17">
        <f>Tableau33[[#This Row],[Colonne7]]</f>
        <v>5.99</v>
      </c>
      <c r="I92" s="16">
        <f>Tableau33[[#This Row],[Colonne8]]</f>
        <v>5.5</v>
      </c>
      <c r="J92" s="17">
        <f>Tableau33[[#This Row],[Colonne9]]</f>
        <v>6.32</v>
      </c>
      <c r="K92" s="18">
        <f t="shared" si="6"/>
        <v>0</v>
      </c>
    </row>
    <row r="93" spans="1:11" x14ac:dyDescent="0.2">
      <c r="A93" s="3"/>
      <c r="B93" s="6">
        <f>Tableau33[[#This Row],[Colonne1]]</f>
        <v>27239</v>
      </c>
      <c r="C93" s="57" t="str">
        <f>Tableau33[[#This Row],[Colonne2]]</f>
        <v>Sirop de menthe</v>
      </c>
      <c r="D93" s="16">
        <f>Tableau33[[#This Row],[Colonne3]]</f>
        <v>1</v>
      </c>
      <c r="E93" s="16" t="str">
        <f>Tableau33[[#This Row],[Colonne4]]</f>
        <v>l</v>
      </c>
      <c r="F93" s="16">
        <f>Tableau33[[#This Row],[Colonne5]]</f>
        <v>6</v>
      </c>
      <c r="G93" s="37"/>
      <c r="H93" s="17">
        <f>Tableau33[[#This Row],[Colonne7]]</f>
        <v>4.0599999999999996</v>
      </c>
      <c r="I93" s="16">
        <f>Tableau33[[#This Row],[Colonne8]]</f>
        <v>5.5</v>
      </c>
      <c r="J93" s="17">
        <f>Tableau33[[#This Row],[Colonne9]]</f>
        <v>4.28</v>
      </c>
      <c r="K93" s="18">
        <f t="shared" si="6"/>
        <v>0</v>
      </c>
    </row>
    <row r="94" spans="1:11" x14ac:dyDescent="0.2">
      <c r="A94" s="3"/>
      <c r="B94" s="6">
        <f>Tableau33[[#This Row],[Colonne1]]</f>
        <v>23273</v>
      </c>
      <c r="C94" s="57" t="str">
        <f>Tableau33[[#This Row],[Colonne2]]</f>
        <v>Sirop de grenadine</v>
      </c>
      <c r="D94" s="16">
        <f>Tableau33[[#This Row],[Colonne3]]</f>
        <v>1</v>
      </c>
      <c r="E94" s="16" t="str">
        <f>Tableau33[[#This Row],[Colonne4]]</f>
        <v>l</v>
      </c>
      <c r="F94" s="16">
        <f>Tableau33[[#This Row],[Colonne5]]</f>
        <v>6</v>
      </c>
      <c r="G94" s="37"/>
      <c r="H94" s="17">
        <f>Tableau33[[#This Row],[Colonne7]]</f>
        <v>5.99</v>
      </c>
      <c r="I94" s="16">
        <f>Tableau33[[#This Row],[Colonne8]]</f>
        <v>5.5</v>
      </c>
      <c r="J94" s="17">
        <f>Tableau33[[#This Row],[Colonne9]]</f>
        <v>6.32</v>
      </c>
      <c r="K94" s="18">
        <f t="shared" si="6"/>
        <v>0</v>
      </c>
    </row>
    <row r="95" spans="1:11" x14ac:dyDescent="0.2">
      <c r="A95" s="3"/>
      <c r="B95" s="6">
        <f>Tableau33[[#This Row],[Colonne1]]</f>
        <v>26413</v>
      </c>
      <c r="C95" s="57" t="str">
        <f>Tableau33[[#This Row],[Colonne2]]</f>
        <v>Fructose</v>
      </c>
      <c r="D95" s="16">
        <f>Tableau33[[#This Row],[Colonne3]]</f>
        <v>1</v>
      </c>
      <c r="E95" s="16" t="str">
        <f>Tableau33[[#This Row],[Colonne4]]</f>
        <v>kg</v>
      </c>
      <c r="F95" s="16">
        <f>Tableau33[[#This Row],[Colonne5]]</f>
        <v>6</v>
      </c>
      <c r="G95" s="37"/>
      <c r="H95" s="17">
        <f>Tableau33[[#This Row],[Colonne7]]</f>
        <v>3.16</v>
      </c>
      <c r="I95" s="16">
        <f>Tableau33[[#This Row],[Colonne8]]</f>
        <v>5.5</v>
      </c>
      <c r="J95" s="17">
        <f>Tableau33[[#This Row],[Colonne9]]</f>
        <v>3.33</v>
      </c>
      <c r="K95" s="18">
        <f t="shared" si="6"/>
        <v>0</v>
      </c>
    </row>
    <row r="96" spans="1:11" x14ac:dyDescent="0.2">
      <c r="A96" s="3"/>
      <c r="B96" s="7">
        <f>Tableau33[[#This Row],[Colonne1]]</f>
        <v>22420</v>
      </c>
      <c r="C96" s="58" t="str">
        <f>Tableau33[[#This Row],[Colonne2]]</f>
        <v>Extrait de vanille</v>
      </c>
      <c r="D96" s="20">
        <f>Tableau33[[#This Row],[Colonne3]]</f>
        <v>50</v>
      </c>
      <c r="E96" s="20" t="str">
        <f>Tableau33[[#This Row],[Colonne4]]</f>
        <v>ml</v>
      </c>
      <c r="F96" s="20">
        <f>Tableau33[[#This Row],[Colonne5]]</f>
        <v>3</v>
      </c>
      <c r="G96" s="38"/>
      <c r="H96" s="21">
        <f>Tableau33[[#This Row],[Colonne7]]</f>
        <v>6.21</v>
      </c>
      <c r="I96" s="20">
        <f>Tableau33[[#This Row],[Colonne8]]</f>
        <v>5.5</v>
      </c>
      <c r="J96" s="21">
        <f>Tableau33[[#This Row],[Colonne9]]</f>
        <v>6.55</v>
      </c>
      <c r="K96" s="22">
        <f t="shared" si="6"/>
        <v>0</v>
      </c>
    </row>
    <row r="97" spans="1:11" x14ac:dyDescent="0.2">
      <c r="A97" s="3"/>
      <c r="B97" s="4"/>
      <c r="C97" s="56"/>
      <c r="D97" s="25">
        <f>Tableau33[[#This Row],[Colonne3]]</f>
        <v>0</v>
      </c>
      <c r="G97" s="39"/>
      <c r="H97" s="26"/>
      <c r="J97" s="27" t="s">
        <v>13</v>
      </c>
      <c r="K97" s="26">
        <f>SUM(K79:K96)</f>
        <v>0</v>
      </c>
    </row>
    <row r="98" spans="1:11" x14ac:dyDescent="0.2">
      <c r="A98" s="3"/>
      <c r="B98" s="23" t="s">
        <v>89</v>
      </c>
      <c r="C98" s="56"/>
      <c r="D98" s="25">
        <f>Tableau33[[#This Row],[Colonne3]]</f>
        <v>0</v>
      </c>
      <c r="G98" s="39"/>
      <c r="H98" s="26"/>
      <c r="J98" s="26"/>
      <c r="K98" s="26"/>
    </row>
    <row r="99" spans="1:11" x14ac:dyDescent="0.2">
      <c r="A99" s="3"/>
      <c r="B99" s="5">
        <f>Tableau33[[#This Row],[Colonne1]]</f>
        <v>35204</v>
      </c>
      <c r="C99" s="54" t="str">
        <f>Tableau33[[#This Row],[Colonne2]]</f>
        <v>Pur jus de citrons jaunes</v>
      </c>
      <c r="D99" s="13">
        <f>Tableau33[[#This Row],[Colonne3]]</f>
        <v>1</v>
      </c>
      <c r="E99" s="13" t="str">
        <f>Tableau33[[#This Row],[Colonne4]]</f>
        <v>L</v>
      </c>
      <c r="F99" s="13">
        <f>Tableau33[[#This Row],[Colonne5]]</f>
        <v>6</v>
      </c>
      <c r="G99" s="36"/>
      <c r="H99" s="14">
        <f>Tableau33[[#This Row],[Colonne7]]</f>
        <v>2.79</v>
      </c>
      <c r="I99" s="13">
        <f>Tableau33[[#This Row],[Colonne8]]</f>
        <v>5.5</v>
      </c>
      <c r="J99" s="14">
        <f>Tableau33[[#This Row],[Colonne9]]</f>
        <v>2.94</v>
      </c>
      <c r="K99" s="15">
        <f t="shared" ref="K99:K117" si="7">G99*J99</f>
        <v>0</v>
      </c>
    </row>
    <row r="100" spans="1:11" x14ac:dyDescent="0.2">
      <c r="A100" s="3"/>
      <c r="B100" s="6">
        <f>Tableau33[[#This Row],[Colonne1]]</f>
        <v>22746</v>
      </c>
      <c r="C100" s="57" t="str">
        <f>Tableau33[[#This Row],[Colonne2]]</f>
        <v>Cornichons aigres-doux</v>
      </c>
      <c r="D100" s="16">
        <f>Tableau33[[#This Row],[Colonne3]]</f>
        <v>680</v>
      </c>
      <c r="E100" s="16" t="str">
        <f>Tableau33[[#This Row],[Colonne4]]</f>
        <v>gr</v>
      </c>
      <c r="F100" s="16">
        <f>Tableau33[[#This Row],[Colonne5]]</f>
        <v>6</v>
      </c>
      <c r="G100" s="37"/>
      <c r="H100" s="17">
        <f>Tableau33[[#This Row],[Colonne7]]</f>
        <v>2.5</v>
      </c>
      <c r="I100" s="16">
        <f>Tableau33[[#This Row],[Colonne8]]</f>
        <v>5.5</v>
      </c>
      <c r="J100" s="17">
        <f>Tableau33[[#This Row],[Colonne9]]</f>
        <v>2.64</v>
      </c>
      <c r="K100" s="18">
        <f t="shared" si="7"/>
        <v>0</v>
      </c>
    </row>
    <row r="101" spans="1:11" x14ac:dyDescent="0.2">
      <c r="A101" s="3"/>
      <c r="B101" s="6">
        <f>Tableau33[[#This Row],[Colonne1]]</f>
        <v>34456</v>
      </c>
      <c r="C101" s="57" t="str">
        <f>Tableau33[[#This Row],[Colonne2]]</f>
        <v>cornichons</v>
      </c>
      <c r="D101" s="16">
        <f>Tableau33[[#This Row],[Colonne3]]</f>
        <v>37</v>
      </c>
      <c r="E101" s="16" t="str">
        <f>Tableau33[[#This Row],[Colonne4]]</f>
        <v>cl</v>
      </c>
      <c r="F101" s="16">
        <f>Tableau33[[#This Row],[Colonne5]]</f>
        <v>12</v>
      </c>
      <c r="G101" s="37"/>
      <c r="H101" s="17">
        <f>Tableau33[[#This Row],[Colonne7]]</f>
        <v>2.33</v>
      </c>
      <c r="I101" s="16">
        <f>Tableau33[[#This Row],[Colonne8]]</f>
        <v>5.5</v>
      </c>
      <c r="J101" s="17">
        <f>Tableau33[[#This Row],[Colonne9]]</f>
        <v>2.46</v>
      </c>
      <c r="K101" s="18">
        <f t="shared" si="7"/>
        <v>0</v>
      </c>
    </row>
    <row r="102" spans="1:11" x14ac:dyDescent="0.2">
      <c r="A102" s="3"/>
      <c r="B102" s="6">
        <f>Tableau33[[#This Row],[Colonne1]]</f>
        <v>41095</v>
      </c>
      <c r="C102" s="57" t="str">
        <f>Tableau33[[#This Row],[Colonne2]]</f>
        <v>Moutarde de Dijon extra forte</v>
      </c>
      <c r="D102" s="16">
        <f>Tableau33[[#This Row],[Colonne3]]</f>
        <v>5</v>
      </c>
      <c r="E102" s="16" t="str">
        <f>Tableau33[[#This Row],[Colonne4]]</f>
        <v>kg</v>
      </c>
      <c r="F102" s="16">
        <f>Tableau33[[#This Row],[Colonne5]]</f>
        <v>1</v>
      </c>
      <c r="G102" s="37"/>
      <c r="H102" s="17">
        <f>Tableau33[[#This Row],[Colonne7]]</f>
        <v>23.43</v>
      </c>
      <c r="I102" s="16">
        <f>Tableau33[[#This Row],[Colonne8]]</f>
        <v>5.5</v>
      </c>
      <c r="J102" s="17">
        <f>Tableau33[[#This Row],[Colonne9]]</f>
        <v>24.72</v>
      </c>
      <c r="K102" s="18">
        <f t="shared" si="7"/>
        <v>0</v>
      </c>
    </row>
    <row r="103" spans="1:11" x14ac:dyDescent="0.2">
      <c r="A103" s="3"/>
      <c r="B103" s="6">
        <f>Tableau33[[#This Row],[Colonne1]]</f>
        <v>20055</v>
      </c>
      <c r="C103" s="57" t="str">
        <f>Tableau33[[#This Row],[Colonne2]]</f>
        <v>Moutarde de Dijon forte</v>
      </c>
      <c r="D103" s="16">
        <f>Tableau33[[#This Row],[Colonne3]]</f>
        <v>700</v>
      </c>
      <c r="E103" s="16" t="str">
        <f>Tableau33[[#This Row],[Colonne4]]</f>
        <v>gr</v>
      </c>
      <c r="F103" s="16">
        <f>Tableau33[[#This Row],[Colonne5]]</f>
        <v>6</v>
      </c>
      <c r="G103" s="37"/>
      <c r="H103" s="17">
        <f>Tableau33[[#This Row],[Colonne7]]</f>
        <v>4.58</v>
      </c>
      <c r="I103" s="16">
        <f>Tableau33[[#This Row],[Colonne8]]</f>
        <v>5.5</v>
      </c>
      <c r="J103" s="17">
        <f>Tableau33[[#This Row],[Colonne9]]</f>
        <v>4.83</v>
      </c>
      <c r="K103" s="18">
        <f t="shared" si="7"/>
        <v>0</v>
      </c>
    </row>
    <row r="104" spans="1:11" x14ac:dyDescent="0.2">
      <c r="A104" s="3"/>
      <c r="B104" s="6">
        <f>Tableau33[[#This Row],[Colonne1]]</f>
        <v>24314</v>
      </c>
      <c r="C104" s="57" t="str">
        <f>Tableau33[[#This Row],[Colonne2]]</f>
        <v>Moutarde à l'ancienne au citron</v>
      </c>
      <c r="D104" s="16">
        <f>Tableau33[[#This Row],[Colonne3]]</f>
        <v>200</v>
      </c>
      <c r="E104" s="16" t="str">
        <f>Tableau33[[#This Row],[Colonne4]]</f>
        <v>gr</v>
      </c>
      <c r="F104" s="16">
        <f>Tableau33[[#This Row],[Colonne5]]</f>
        <v>6</v>
      </c>
      <c r="G104" s="37"/>
      <c r="H104" s="17">
        <f>Tableau33[[#This Row],[Colonne7]]</f>
        <v>2.4500000000000002</v>
      </c>
      <c r="I104" s="16">
        <f>Tableau33[[#This Row],[Colonne8]]</f>
        <v>5.5</v>
      </c>
      <c r="J104" s="17">
        <f>Tableau33[[#This Row],[Colonne9]]</f>
        <v>2.58</v>
      </c>
      <c r="K104" s="18">
        <f t="shared" si="7"/>
        <v>0</v>
      </c>
    </row>
    <row r="105" spans="1:11" x14ac:dyDescent="0.2">
      <c r="A105" s="3"/>
      <c r="B105" s="6">
        <f>Tableau33[[#This Row],[Colonne1]]</f>
        <v>28633</v>
      </c>
      <c r="C105" s="57" t="str">
        <f>Tableau33[[#This Row],[Colonne2]]</f>
        <v>moutarde à l'ancienne en graine</v>
      </c>
      <c r="D105" s="16">
        <f>Tableau33[[#This Row],[Colonne3]]</f>
        <v>200</v>
      </c>
      <c r="E105" s="16" t="str">
        <f>Tableau33[[#This Row],[Colonne4]]</f>
        <v>gr</v>
      </c>
      <c r="F105" s="16">
        <f>Tableau33[[#This Row],[Colonne5]]</f>
        <v>12</v>
      </c>
      <c r="G105" s="37"/>
      <c r="H105" s="17">
        <f>Tableau33[[#This Row],[Colonne7]]</f>
        <v>1.72</v>
      </c>
      <c r="I105" s="16">
        <f>Tableau33[[#This Row],[Colonne8]]</f>
        <v>5.5</v>
      </c>
      <c r="J105" s="17">
        <f>Tableau33[[#This Row],[Colonne9]]</f>
        <v>1.81</v>
      </c>
      <c r="K105" s="18">
        <f t="shared" si="7"/>
        <v>0</v>
      </c>
    </row>
    <row r="106" spans="1:11" x14ac:dyDescent="0.2">
      <c r="A106" s="3"/>
      <c r="B106" s="6">
        <f>Tableau33[[#This Row],[Colonne1]]</f>
        <v>24059</v>
      </c>
      <c r="C106" s="57" t="str">
        <f>Tableau33[[#This Row],[Colonne2]]</f>
        <v>Ketchup - Bocal verre</v>
      </c>
      <c r="D106" s="16">
        <f>Tableau33[[#This Row],[Colonne3]]</f>
        <v>340</v>
      </c>
      <c r="E106" s="16" t="str">
        <f>Tableau33[[#This Row],[Colonne4]]</f>
        <v>gr</v>
      </c>
      <c r="F106" s="16">
        <f>Tableau33[[#This Row],[Colonne5]]</f>
        <v>6</v>
      </c>
      <c r="G106" s="37"/>
      <c r="H106" s="17">
        <f>Tableau33[[#This Row],[Colonne7]]</f>
        <v>2.35</v>
      </c>
      <c r="I106" s="16">
        <f>Tableau33[[#This Row],[Colonne8]]</f>
        <v>5.5</v>
      </c>
      <c r="J106" s="17">
        <f>Tableau33[[#This Row],[Colonne9]]</f>
        <v>2.48</v>
      </c>
      <c r="K106" s="18">
        <f t="shared" si="7"/>
        <v>0</v>
      </c>
    </row>
    <row r="107" spans="1:11" x14ac:dyDescent="0.2">
      <c r="A107" s="3"/>
      <c r="B107" s="6">
        <f>Tableau33[[#This Row],[Colonne1]]</f>
        <v>23250</v>
      </c>
      <c r="C107" s="57" t="str">
        <f>Tableau33[[#This Row],[Colonne2]]</f>
        <v>Mayonnaise - Bocal verre</v>
      </c>
      <c r="D107" s="16">
        <f>Tableau33[[#This Row],[Colonne3]]</f>
        <v>245</v>
      </c>
      <c r="E107" s="16" t="str">
        <f>Tableau33[[#This Row],[Colonne4]]</f>
        <v>gr</v>
      </c>
      <c r="F107" s="16">
        <f>Tableau33[[#This Row],[Colonne5]]</f>
        <v>6</v>
      </c>
      <c r="G107" s="37"/>
      <c r="H107" s="17">
        <f>Tableau33[[#This Row],[Colonne7]]</f>
        <v>2.14</v>
      </c>
      <c r="I107" s="16">
        <f>Tableau33[[#This Row],[Colonne8]]</f>
        <v>5.5</v>
      </c>
      <c r="J107" s="17">
        <f>Tableau33[[#This Row],[Colonne9]]</f>
        <v>2.2599999999999998</v>
      </c>
      <c r="K107" s="18">
        <f t="shared" si="7"/>
        <v>0</v>
      </c>
    </row>
    <row r="108" spans="1:11" x14ac:dyDescent="0.2">
      <c r="A108" s="3"/>
      <c r="B108" s="6">
        <f>Tableau33[[#This Row],[Colonne1]]</f>
        <v>23345</v>
      </c>
      <c r="C108" s="57" t="str">
        <f>Tableau33[[#This Row],[Colonne2]]</f>
        <v>Olives noires de Nyons Nature</v>
      </c>
      <c r="D108" s="16">
        <f>Tableau33[[#This Row],[Colonne3]]</f>
        <v>2.5</v>
      </c>
      <c r="E108" s="16" t="str">
        <f>Tableau33[[#This Row],[Colonne4]]</f>
        <v>kg</v>
      </c>
      <c r="F108" s="16">
        <f>Tableau33[[#This Row],[Colonne5]]</f>
        <v>2</v>
      </c>
      <c r="G108" s="37"/>
      <c r="H108" s="17">
        <f>Tableau33[[#This Row],[Colonne7]]</f>
        <v>29.23</v>
      </c>
      <c r="I108" s="16">
        <f>Tableau33[[#This Row],[Colonne8]]</f>
        <v>5.5</v>
      </c>
      <c r="J108" s="17">
        <f>Tableau33[[#This Row],[Colonne9]]</f>
        <v>30.84</v>
      </c>
      <c r="K108" s="18">
        <f t="shared" si="7"/>
        <v>0</v>
      </c>
    </row>
    <row r="109" spans="1:11" x14ac:dyDescent="0.2">
      <c r="A109" s="3"/>
      <c r="B109" s="6">
        <f>Tableau33[[#This Row],[Colonne1]]</f>
        <v>22209</v>
      </c>
      <c r="C109" s="57" t="str">
        <f>Tableau33[[#This Row],[Colonne2]]</f>
        <v>Olives noires Nature</v>
      </c>
      <c r="D109" s="16">
        <f>Tableau33[[#This Row],[Colonne3]]</f>
        <v>5</v>
      </c>
      <c r="E109" s="16" t="str">
        <f>Tableau33[[#This Row],[Colonne4]]</f>
        <v>kg</v>
      </c>
      <c r="F109" s="16">
        <f>Tableau33[[#This Row],[Colonne5]]</f>
        <v>1</v>
      </c>
      <c r="G109" s="37"/>
      <c r="H109" s="17">
        <f>Tableau33[[#This Row],[Colonne7]]</f>
        <v>26.51</v>
      </c>
      <c r="I109" s="16">
        <f>Tableau33[[#This Row],[Colonne8]]</f>
        <v>5.5</v>
      </c>
      <c r="J109" s="17">
        <f>Tableau33[[#This Row],[Colonne9]]</f>
        <v>27.97</v>
      </c>
      <c r="K109" s="18">
        <f t="shared" si="7"/>
        <v>0</v>
      </c>
    </row>
    <row r="110" spans="1:11" x14ac:dyDescent="0.2">
      <c r="A110" s="3"/>
      <c r="B110" s="6">
        <f>Tableau33[[#This Row],[Colonne1]]</f>
        <v>22210</v>
      </c>
      <c r="C110" s="57" t="str">
        <f>Tableau33[[#This Row],[Colonne2]]</f>
        <v>Olives noires à la provençale</v>
      </c>
      <c r="D110" s="16">
        <f>Tableau33[[#This Row],[Colonne3]]</f>
        <v>5</v>
      </c>
      <c r="E110" s="16" t="str">
        <f>Tableau33[[#This Row],[Colonne4]]</f>
        <v>kg</v>
      </c>
      <c r="F110" s="16">
        <f>Tableau33[[#This Row],[Colonne5]]</f>
        <v>1</v>
      </c>
      <c r="G110" s="37"/>
      <c r="H110" s="17">
        <f>Tableau33[[#This Row],[Colonne7]]</f>
        <v>29.9</v>
      </c>
      <c r="I110" s="16">
        <f>Tableau33[[#This Row],[Colonne8]]</f>
        <v>5.5</v>
      </c>
      <c r="J110" s="17">
        <f>Tableau33[[#This Row],[Colonne9]]</f>
        <v>31.54</v>
      </c>
      <c r="K110" s="18">
        <f t="shared" si="7"/>
        <v>0</v>
      </c>
    </row>
    <row r="111" spans="1:11" x14ac:dyDescent="0.2">
      <c r="A111" s="3"/>
      <c r="B111" s="6">
        <f>Tableau33[[#This Row],[Colonne1]]</f>
        <v>22205</v>
      </c>
      <c r="C111" s="57" t="str">
        <f>Tableau33[[#This Row],[Colonne2]]</f>
        <v>Olives noires dénoyautées</v>
      </c>
      <c r="D111" s="16">
        <f>Tableau33[[#This Row],[Colonne3]]</f>
        <v>5</v>
      </c>
      <c r="E111" s="16" t="str">
        <f>Tableau33[[#This Row],[Colonne4]]</f>
        <v>kg</v>
      </c>
      <c r="F111" s="16">
        <f>Tableau33[[#This Row],[Colonne5]]</f>
        <v>1</v>
      </c>
      <c r="G111" s="37"/>
      <c r="H111" s="17">
        <f>Tableau33[[#This Row],[Colonne7]]</f>
        <v>44.6</v>
      </c>
      <c r="I111" s="16">
        <f>Tableau33[[#This Row],[Colonne8]]</f>
        <v>5.5</v>
      </c>
      <c r="J111" s="17">
        <f>Tableau33[[#This Row],[Colonne9]]</f>
        <v>47.05</v>
      </c>
      <c r="K111" s="18">
        <f t="shared" si="7"/>
        <v>0</v>
      </c>
    </row>
    <row r="112" spans="1:11" x14ac:dyDescent="0.2">
      <c r="A112" s="3"/>
      <c r="B112" s="6">
        <f>Tableau33[[#This Row],[Colonne1]]</f>
        <v>21209</v>
      </c>
      <c r="C112" s="57" t="str">
        <f>Tableau33[[#This Row],[Colonne2]]</f>
        <v>Pulpe de tomate</v>
      </c>
      <c r="D112" s="16">
        <f>Tableau33[[#This Row],[Colonne3]]</f>
        <v>500</v>
      </c>
      <c r="E112" s="16" t="str">
        <f>Tableau33[[#This Row],[Colonne4]]</f>
        <v>gr</v>
      </c>
      <c r="F112" s="16">
        <f>Tableau33[[#This Row],[Colonne5]]</f>
        <v>12</v>
      </c>
      <c r="G112" s="37"/>
      <c r="H112" s="17">
        <f>Tableau33[[#This Row],[Colonne7]]</f>
        <v>1.63</v>
      </c>
      <c r="I112" s="16">
        <f>Tableau33[[#This Row],[Colonne8]]</f>
        <v>5.5</v>
      </c>
      <c r="J112" s="17">
        <f>Tableau33[[#This Row],[Colonne9]]</f>
        <v>1.72</v>
      </c>
      <c r="K112" s="18">
        <f t="shared" si="7"/>
        <v>0</v>
      </c>
    </row>
    <row r="113" spans="1:11" x14ac:dyDescent="0.2">
      <c r="A113" s="3"/>
      <c r="B113" s="6">
        <f>Tableau33[[#This Row],[Colonne1]]</f>
        <v>33125</v>
      </c>
      <c r="C113" s="57" t="str">
        <f>Tableau33[[#This Row],[Colonne2]]</f>
        <v>Passata de tomate</v>
      </c>
      <c r="D113" s="16">
        <f>Tableau33[[#This Row],[Colonne3]]</f>
        <v>680</v>
      </c>
      <c r="E113" s="16" t="str">
        <f>Tableau33[[#This Row],[Colonne4]]</f>
        <v>gr</v>
      </c>
      <c r="F113" s="16">
        <f>Tableau33[[#This Row],[Colonne5]]</f>
        <v>12</v>
      </c>
      <c r="G113" s="37"/>
      <c r="H113" s="17">
        <f>Tableau33[[#This Row],[Colonne7]]</f>
        <v>1.2</v>
      </c>
      <c r="I113" s="16">
        <f>Tableau33[[#This Row],[Colonne8]]</f>
        <v>5.5</v>
      </c>
      <c r="J113" s="17">
        <f>Tableau33[[#This Row],[Colonne9]]</f>
        <v>1.27</v>
      </c>
      <c r="K113" s="18">
        <f t="shared" si="7"/>
        <v>0</v>
      </c>
    </row>
    <row r="114" spans="1:11" x14ac:dyDescent="0.2">
      <c r="A114" s="3"/>
      <c r="B114" s="6">
        <f>Tableau33[[#This Row],[Colonne1]]</f>
        <v>27231</v>
      </c>
      <c r="C114" s="57" t="str">
        <f>Tableau33[[#This Row],[Colonne2]]</f>
        <v>Vinaigre d'alcool (bidon plastique)</v>
      </c>
      <c r="D114" s="16">
        <f>Tableau33[[#This Row],[Colonne3]]</f>
        <v>5</v>
      </c>
      <c r="E114" s="16" t="str">
        <f>Tableau33[[#This Row],[Colonne4]]</f>
        <v>L</v>
      </c>
      <c r="F114" s="16">
        <f>Tableau33[[#This Row],[Colonne5]]</f>
        <v>2</v>
      </c>
      <c r="G114" s="37"/>
      <c r="H114" s="17">
        <f>Tableau33[[#This Row],[Colonne7]]</f>
        <v>7.8</v>
      </c>
      <c r="I114" s="16">
        <f>Tableau33[[#This Row],[Colonne8]]</f>
        <v>5.5</v>
      </c>
      <c r="J114" s="17">
        <f>Tableau33[[#This Row],[Colonne9]]</f>
        <v>8.23</v>
      </c>
      <c r="K114" s="18">
        <f t="shared" si="7"/>
        <v>0</v>
      </c>
    </row>
    <row r="115" spans="1:11" x14ac:dyDescent="0.2">
      <c r="A115" s="3"/>
      <c r="B115" s="6">
        <f>Tableau33[[#This Row],[Colonne1]]</f>
        <v>24321</v>
      </c>
      <c r="C115" s="57" t="str">
        <f>Tableau33[[#This Row],[Colonne2]]</f>
        <v>Vinaigre de cidre</v>
      </c>
      <c r="D115" s="16">
        <f>Tableau33[[#This Row],[Colonne3]]</f>
        <v>1</v>
      </c>
      <c r="E115" s="16" t="str">
        <f>Tableau33[[#This Row],[Colonne4]]</f>
        <v>L</v>
      </c>
      <c r="F115" s="16">
        <f>Tableau33[[#This Row],[Colonne5]]</f>
        <v>6</v>
      </c>
      <c r="G115" s="37"/>
      <c r="H115" s="17">
        <f>Tableau33[[#This Row],[Colonne7]]</f>
        <v>3.49</v>
      </c>
      <c r="I115" s="16">
        <f>Tableau33[[#This Row],[Colonne8]]</f>
        <v>5.5</v>
      </c>
      <c r="J115" s="17">
        <f>Tableau33[[#This Row],[Colonne9]]</f>
        <v>3.68</v>
      </c>
      <c r="K115" s="18">
        <f t="shared" si="7"/>
        <v>0</v>
      </c>
    </row>
    <row r="116" spans="1:11" x14ac:dyDescent="0.2">
      <c r="A116" s="3"/>
      <c r="B116" s="6">
        <f>Tableau33[[#This Row],[Colonne1]]</f>
        <v>30459</v>
      </c>
      <c r="C116" s="57" t="str">
        <f>Tableau33[[#This Row],[Colonne2]]</f>
        <v>Vinaigre balsamique de Modène</v>
      </c>
      <c r="D116" s="16">
        <f>Tableau33[[#This Row],[Colonne3]]</f>
        <v>50</v>
      </c>
      <c r="E116" s="16" t="str">
        <f>Tableau33[[#This Row],[Colonne4]]</f>
        <v>cl</v>
      </c>
      <c r="F116" s="16">
        <f>Tableau33[[#This Row],[Colonne5]]</f>
        <v>6</v>
      </c>
      <c r="G116" s="37"/>
      <c r="H116" s="17">
        <f>Tableau33[[#This Row],[Colonne7]]</f>
        <v>4.8099999999999996</v>
      </c>
      <c r="I116" s="16">
        <f>Tableau33[[#This Row],[Colonne8]]</f>
        <v>5.5</v>
      </c>
      <c r="J116" s="17">
        <f>Tableau33[[#This Row],[Colonne9]]</f>
        <v>5.07</v>
      </c>
      <c r="K116" s="18">
        <f t="shared" si="7"/>
        <v>0</v>
      </c>
    </row>
    <row r="117" spans="1:11" x14ac:dyDescent="0.2">
      <c r="A117" s="3"/>
      <c r="B117" s="7">
        <f>Tableau33[[#This Row],[Colonne1]]</f>
        <v>24023</v>
      </c>
      <c r="C117" s="58" t="str">
        <f>Tableau33[[#This Row],[Colonne2]]</f>
        <v>sauce tomate à la provencale</v>
      </c>
      <c r="D117" s="20">
        <f>Tableau33[[#This Row],[Colonne3]]</f>
        <v>340</v>
      </c>
      <c r="E117" s="20" t="str">
        <f>Tableau33[[#This Row],[Colonne4]]</f>
        <v>gr</v>
      </c>
      <c r="F117" s="20">
        <f>Tableau33[[#This Row],[Colonne5]]</f>
        <v>6</v>
      </c>
      <c r="G117" s="38"/>
      <c r="H117" s="21">
        <f>Tableau33[[#This Row],[Colonne7]]</f>
        <v>2.31</v>
      </c>
      <c r="I117" s="20">
        <f>Tableau33[[#This Row],[Colonne8]]</f>
        <v>5.5</v>
      </c>
      <c r="J117" s="21">
        <f>Tableau33[[#This Row],[Colonne9]]</f>
        <v>2.44</v>
      </c>
      <c r="K117" s="22">
        <f t="shared" si="7"/>
        <v>0</v>
      </c>
    </row>
    <row r="118" spans="1:11" x14ac:dyDescent="0.2">
      <c r="A118" s="3"/>
      <c r="B118" s="4"/>
      <c r="C118" s="56"/>
      <c r="D118" s="25">
        <f>Tableau33[[#This Row],[Colonne3]]</f>
        <v>0</v>
      </c>
      <c r="G118" s="39"/>
      <c r="H118" s="26"/>
      <c r="J118" s="27" t="s">
        <v>13</v>
      </c>
      <c r="K118" s="26">
        <f>SUM(K99:K117)</f>
        <v>0</v>
      </c>
    </row>
    <row r="119" spans="1:11" x14ac:dyDescent="0.2">
      <c r="A119" s="3"/>
      <c r="B119" s="23" t="s">
        <v>110</v>
      </c>
      <c r="C119" s="56"/>
      <c r="D119" s="25">
        <f>Tableau33[[#This Row],[Colonne3]]</f>
        <v>0</v>
      </c>
      <c r="G119" s="39"/>
      <c r="H119" s="26"/>
      <c r="J119" s="26"/>
      <c r="K119" s="26"/>
    </row>
    <row r="120" spans="1:11" x14ac:dyDescent="0.2">
      <c r="A120" s="3"/>
      <c r="B120" s="5">
        <f>Tableau33[[#This Row],[Colonne1]]</f>
        <v>25231</v>
      </c>
      <c r="C120" s="54" t="str">
        <f>Tableau33[[#This Row],[Colonne2]]</f>
        <v>Sel fin de l'atlantique</v>
      </c>
      <c r="D120" s="13">
        <f>Tableau33[[#This Row],[Colonne3]]</f>
        <v>25</v>
      </c>
      <c r="E120" s="13" t="str">
        <f>Tableau33[[#This Row],[Colonne4]]</f>
        <v>kg</v>
      </c>
      <c r="F120" s="13">
        <f>Tableau33[[#This Row],[Colonne5]]</f>
        <v>1</v>
      </c>
      <c r="G120" s="36"/>
      <c r="H120" s="14">
        <f>Tableau33[[#This Row],[Colonne7]]</f>
        <v>26.75</v>
      </c>
      <c r="I120" s="13">
        <f>Tableau33[[#This Row],[Colonne8]]</f>
        <v>5.5</v>
      </c>
      <c r="J120" s="14">
        <f>Tableau33[[#This Row],[Colonne9]]</f>
        <v>28.22</v>
      </c>
      <c r="K120" s="15">
        <f t="shared" ref="K120:K145" si="8">G120*J120</f>
        <v>0</v>
      </c>
    </row>
    <row r="121" spans="1:11" x14ac:dyDescent="0.2">
      <c r="A121" s="3"/>
      <c r="B121" s="5">
        <f>Tableau33[[#This Row],[Colonne1]]</f>
        <v>25617</v>
      </c>
      <c r="C121" s="57" t="str">
        <f>Tableau33[[#This Row],[Colonne2]]</f>
        <v>Sel fin</v>
      </c>
      <c r="D121" s="16">
        <f>Tableau33[[#This Row],[Colonne3]]</f>
        <v>5</v>
      </c>
      <c r="E121" s="16" t="str">
        <f>Tableau33[[#This Row],[Colonne4]]</f>
        <v>kg</v>
      </c>
      <c r="F121" s="16">
        <f>Tableau33[[#This Row],[Colonne5]]</f>
        <v>1</v>
      </c>
      <c r="G121" s="37"/>
      <c r="H121" s="17">
        <f>Tableau33[[#This Row],[Colonne7]]</f>
        <v>11.24</v>
      </c>
      <c r="I121" s="16">
        <f>Tableau33[[#This Row],[Colonne8]]</f>
        <v>5.5</v>
      </c>
      <c r="J121" s="17">
        <f>Tableau33[[#This Row],[Colonne9]]</f>
        <v>11.86</v>
      </c>
      <c r="K121" s="18">
        <f t="shared" si="8"/>
        <v>0</v>
      </c>
    </row>
    <row r="122" spans="1:11" x14ac:dyDescent="0.2">
      <c r="A122" s="3"/>
      <c r="B122" s="5">
        <f>Tableau33[[#This Row],[Colonne1]]</f>
        <v>25616</v>
      </c>
      <c r="C122" s="57" t="str">
        <f>Tableau33[[#This Row],[Colonne2]]</f>
        <v>Sel gros</v>
      </c>
      <c r="D122" s="16">
        <f>Tableau33[[#This Row],[Colonne3]]</f>
        <v>5</v>
      </c>
      <c r="E122" s="16" t="str">
        <f>Tableau33[[#This Row],[Colonne4]]</f>
        <v>kg</v>
      </c>
      <c r="F122" s="16">
        <f>Tableau33[[#This Row],[Colonne5]]</f>
        <v>1</v>
      </c>
      <c r="G122" s="37"/>
      <c r="H122" s="17">
        <f>Tableau33[[#This Row],[Colonne7]]</f>
        <v>6.49</v>
      </c>
      <c r="I122" s="16">
        <f>Tableau33[[#This Row],[Colonne8]]</f>
        <v>5.5</v>
      </c>
      <c r="J122" s="17">
        <f>Tableau33[[#This Row],[Colonne9]]</f>
        <v>6.85</v>
      </c>
      <c r="K122" s="18">
        <f t="shared" si="8"/>
        <v>0</v>
      </c>
    </row>
    <row r="123" spans="1:11" x14ac:dyDescent="0.2">
      <c r="A123" s="3"/>
      <c r="B123" s="5">
        <f>Tableau33[[#This Row],[Colonne1]]</f>
        <v>22890</v>
      </c>
      <c r="C123" s="57" t="str">
        <f>Tableau33[[#This Row],[Colonne2]]</f>
        <v>Aïl semoule</v>
      </c>
      <c r="D123" s="16">
        <f>Tableau33[[#This Row],[Colonne3]]</f>
        <v>150</v>
      </c>
      <c r="E123" s="16" t="str">
        <f>Tableau33[[#This Row],[Colonne4]]</f>
        <v>gr</v>
      </c>
      <c r="F123" s="16">
        <f>Tableau33[[#This Row],[Colonne5]]</f>
        <v>6</v>
      </c>
      <c r="G123" s="37"/>
      <c r="H123" s="17">
        <f>Tableau33[[#This Row],[Colonne7]]</f>
        <v>3.97</v>
      </c>
      <c r="I123" s="16">
        <f>Tableau33[[#This Row],[Colonne8]]</f>
        <v>5.5</v>
      </c>
      <c r="J123" s="17">
        <f>Tableau33[[#This Row],[Colonne9]]</f>
        <v>4.1900000000000004</v>
      </c>
      <c r="K123" s="18">
        <f t="shared" si="8"/>
        <v>0</v>
      </c>
    </row>
    <row r="124" spans="1:11" x14ac:dyDescent="0.2">
      <c r="A124" s="3"/>
      <c r="B124" s="5">
        <f>Tableau33[[#This Row],[Colonne1]]</f>
        <v>23528</v>
      </c>
      <c r="C124" s="57" t="str">
        <f>Tableau33[[#This Row],[Colonne2]]</f>
        <v>Basilic</v>
      </c>
      <c r="D124" s="16">
        <f>Tableau33[[#This Row],[Colonne3]]</f>
        <v>30</v>
      </c>
      <c r="E124" s="16" t="str">
        <f>Tableau33[[#This Row],[Colonne4]]</f>
        <v>gr</v>
      </c>
      <c r="F124" s="16">
        <f>Tableau33[[#This Row],[Colonne5]]</f>
        <v>6</v>
      </c>
      <c r="G124" s="37"/>
      <c r="H124" s="17">
        <f>Tableau33[[#This Row],[Colonne7]]</f>
        <v>2.15</v>
      </c>
      <c r="I124" s="16">
        <f>Tableau33[[#This Row],[Colonne8]]</f>
        <v>5.5</v>
      </c>
      <c r="J124" s="17">
        <f>Tableau33[[#This Row],[Colonne9]]</f>
        <v>2.27</v>
      </c>
      <c r="K124" s="18">
        <f t="shared" si="8"/>
        <v>0</v>
      </c>
    </row>
    <row r="125" spans="1:11" x14ac:dyDescent="0.2">
      <c r="A125" s="3"/>
      <c r="B125" s="5">
        <f>Tableau33[[#This Row],[Colonne1]]</f>
        <v>22892</v>
      </c>
      <c r="C125" s="57" t="str">
        <f>Tableau33[[#This Row],[Colonne2]]</f>
        <v>Cannelle en poudre</v>
      </c>
      <c r="D125" s="16">
        <f>Tableau33[[#This Row],[Colonne3]]</f>
        <v>80</v>
      </c>
      <c r="E125" s="16" t="str">
        <f>Tableau33[[#This Row],[Colonne4]]</f>
        <v>gr</v>
      </c>
      <c r="F125" s="16">
        <f>Tableau33[[#This Row],[Colonne5]]</f>
        <v>6</v>
      </c>
      <c r="G125" s="37"/>
      <c r="H125" s="17">
        <f>Tableau33[[#This Row],[Colonne7]]</f>
        <v>2.37</v>
      </c>
      <c r="I125" s="16">
        <f>Tableau33[[#This Row],[Colonne8]]</f>
        <v>5.5</v>
      </c>
      <c r="J125" s="17">
        <f>Tableau33[[#This Row],[Colonne9]]</f>
        <v>2.5</v>
      </c>
      <c r="K125" s="18">
        <f t="shared" si="8"/>
        <v>0</v>
      </c>
    </row>
    <row r="126" spans="1:11" x14ac:dyDescent="0.2">
      <c r="A126" s="3"/>
      <c r="B126" s="5">
        <f>Tableau33[[#This Row],[Colonne1]]</f>
        <v>22474</v>
      </c>
      <c r="C126" s="57" t="str">
        <f>Tableau33[[#This Row],[Colonne2]]</f>
        <v>Cannelle tuyau</v>
      </c>
      <c r="D126" s="16">
        <f>Tableau33[[#This Row],[Colonne3]]</f>
        <v>12</v>
      </c>
      <c r="E126" s="16" t="str">
        <f>Tableau33[[#This Row],[Colonne4]]</f>
        <v>gr</v>
      </c>
      <c r="F126" s="16">
        <f>Tableau33[[#This Row],[Colonne5]]</f>
        <v>3</v>
      </c>
      <c r="G126" s="37"/>
      <c r="H126" s="17">
        <f>Tableau33[[#This Row],[Colonne7]]</f>
        <v>1.78</v>
      </c>
      <c r="I126" s="16">
        <f>Tableau33[[#This Row],[Colonne8]]</f>
        <v>5.5</v>
      </c>
      <c r="J126" s="17">
        <f>Tableau33[[#This Row],[Colonne9]]</f>
        <v>1.88</v>
      </c>
      <c r="K126" s="18">
        <f t="shared" si="8"/>
        <v>0</v>
      </c>
    </row>
    <row r="127" spans="1:11" x14ac:dyDescent="0.2">
      <c r="A127" s="3"/>
      <c r="B127" s="5">
        <f>Tableau33[[#This Row],[Colonne1]]</f>
        <v>22478</v>
      </c>
      <c r="C127" s="57" t="str">
        <f>Tableau33[[#This Row],[Colonne2]]</f>
        <v>Clou de Girofle</v>
      </c>
      <c r="D127" s="16">
        <f>Tableau33[[#This Row],[Colonne3]]</f>
        <v>30</v>
      </c>
      <c r="E127" s="16" t="str">
        <f>Tableau33[[#This Row],[Colonne4]]</f>
        <v>gr</v>
      </c>
      <c r="F127" s="16">
        <f>Tableau33[[#This Row],[Colonne5]]</f>
        <v>3</v>
      </c>
      <c r="G127" s="37"/>
      <c r="H127" s="17">
        <f>Tableau33[[#This Row],[Colonne7]]</f>
        <v>2.2400000000000002</v>
      </c>
      <c r="I127" s="16">
        <f>Tableau33[[#This Row],[Colonne8]]</f>
        <v>5.5</v>
      </c>
      <c r="J127" s="17">
        <f>Tableau33[[#This Row],[Colonne9]]</f>
        <v>2.36</v>
      </c>
      <c r="K127" s="18">
        <f t="shared" si="8"/>
        <v>0</v>
      </c>
    </row>
    <row r="128" spans="1:11" x14ac:dyDescent="0.2">
      <c r="A128" s="3"/>
      <c r="B128" s="5">
        <f>Tableau33[[#This Row],[Colonne1]]</f>
        <v>30392</v>
      </c>
      <c r="C128" s="57" t="str">
        <f>Tableau33[[#This Row],[Colonne2]]</f>
        <v>Cumin moulu</v>
      </c>
      <c r="D128" s="16">
        <f>Tableau33[[#This Row],[Colonne3]]</f>
        <v>80</v>
      </c>
      <c r="E128" s="16" t="str">
        <f>Tableau33[[#This Row],[Colonne4]]</f>
        <v>gr</v>
      </c>
      <c r="F128" s="16">
        <f>Tableau33[[#This Row],[Colonne5]]</f>
        <v>6</v>
      </c>
      <c r="G128" s="37"/>
      <c r="H128" s="17">
        <f>Tableau33[[#This Row],[Colonne7]]</f>
        <v>3.48</v>
      </c>
      <c r="I128" s="16">
        <f>Tableau33[[#This Row],[Colonne8]]</f>
        <v>5.5</v>
      </c>
      <c r="J128" s="17">
        <f>Tableau33[[#This Row],[Colonne9]]</f>
        <v>3.67</v>
      </c>
      <c r="K128" s="18">
        <f t="shared" si="8"/>
        <v>0</v>
      </c>
    </row>
    <row r="129" spans="1:11" x14ac:dyDescent="0.2">
      <c r="A129" s="3"/>
      <c r="B129" s="5">
        <f>Tableau33[[#This Row],[Colonne1]]</f>
        <v>22893</v>
      </c>
      <c r="C129" s="57" t="str">
        <f>Tableau33[[#This Row],[Colonne2]]</f>
        <v>Curcuma poudre</v>
      </c>
      <c r="D129" s="16">
        <f>Tableau33[[#This Row],[Colonne3]]</f>
        <v>80</v>
      </c>
      <c r="E129" s="16" t="str">
        <f>Tableau33[[#This Row],[Colonne4]]</f>
        <v>gr</v>
      </c>
      <c r="F129" s="16">
        <f>Tableau33[[#This Row],[Colonne5]]</f>
        <v>6</v>
      </c>
      <c r="G129" s="37"/>
      <c r="H129" s="17">
        <f>Tableau33[[#This Row],[Colonne7]]</f>
        <v>2.67</v>
      </c>
      <c r="I129" s="16">
        <f>Tableau33[[#This Row],[Colonne8]]</f>
        <v>5.5</v>
      </c>
      <c r="J129" s="17">
        <f>Tableau33[[#This Row],[Colonne9]]</f>
        <v>2.82</v>
      </c>
      <c r="K129" s="18">
        <f t="shared" si="8"/>
        <v>0</v>
      </c>
    </row>
    <row r="130" spans="1:11" x14ac:dyDescent="0.2">
      <c r="A130" s="3"/>
      <c r="B130" s="5">
        <f>Tableau33[[#This Row],[Colonne1]]</f>
        <v>22933</v>
      </c>
      <c r="C130" s="57" t="str">
        <f>Tableau33[[#This Row],[Colonne2]]</f>
        <v>Curry</v>
      </c>
      <c r="D130" s="16">
        <f>Tableau33[[#This Row],[Colonne3]]</f>
        <v>80</v>
      </c>
      <c r="E130" s="16" t="str">
        <f>Tableau33[[#This Row],[Colonne4]]</f>
        <v>gr</v>
      </c>
      <c r="F130" s="16">
        <f>Tableau33[[#This Row],[Colonne5]]</f>
        <v>6</v>
      </c>
      <c r="G130" s="37"/>
      <c r="H130" s="17">
        <f>Tableau33[[#This Row],[Colonne7]]</f>
        <v>2.77</v>
      </c>
      <c r="I130" s="16">
        <f>Tableau33[[#This Row],[Colonne8]]</f>
        <v>5.5</v>
      </c>
      <c r="J130" s="17">
        <f>Tableau33[[#This Row],[Colonne9]]</f>
        <v>2.92</v>
      </c>
      <c r="K130" s="18">
        <f t="shared" si="8"/>
        <v>0</v>
      </c>
    </row>
    <row r="131" spans="1:11" x14ac:dyDescent="0.2">
      <c r="A131" s="3"/>
      <c r="B131" s="5">
        <f>Tableau33[[#This Row],[Colonne1]]</f>
        <v>22483</v>
      </c>
      <c r="C131" s="57" t="str">
        <f>Tableau33[[#This Row],[Colonne2]]</f>
        <v>Estragon</v>
      </c>
      <c r="D131" s="16">
        <f>Tableau33[[#This Row],[Colonne3]]</f>
        <v>15</v>
      </c>
      <c r="E131" s="16" t="str">
        <f>Tableau33[[#This Row],[Colonne4]]</f>
        <v>gr</v>
      </c>
      <c r="F131" s="16">
        <f>Tableau33[[#This Row],[Colonne5]]</f>
        <v>3</v>
      </c>
      <c r="G131" s="37"/>
      <c r="H131" s="17">
        <f>Tableau33[[#This Row],[Colonne7]]</f>
        <v>2.0299999999999998</v>
      </c>
      <c r="I131" s="16">
        <f>Tableau33[[#This Row],[Colonne8]]</f>
        <v>5.5</v>
      </c>
      <c r="J131" s="17">
        <f>Tableau33[[#This Row],[Colonne9]]</f>
        <v>2.14</v>
      </c>
      <c r="K131" s="18">
        <f t="shared" si="8"/>
        <v>0</v>
      </c>
    </row>
    <row r="132" spans="1:11" x14ac:dyDescent="0.2">
      <c r="A132" s="3"/>
      <c r="B132" s="5">
        <f>Tableau33[[#This Row],[Colonne1]]</f>
        <v>22851</v>
      </c>
      <c r="C132" s="57" t="str">
        <f>Tableau33[[#This Row],[Colonne2]]</f>
        <v>Garam masala poudre</v>
      </c>
      <c r="D132" s="16">
        <f>Tableau33[[#This Row],[Colonne3]]</f>
        <v>35</v>
      </c>
      <c r="E132" s="16" t="str">
        <f>Tableau33[[#This Row],[Colonne4]]</f>
        <v>gr</v>
      </c>
      <c r="F132" s="16">
        <f>Tableau33[[#This Row],[Colonne5]]</f>
        <v>3</v>
      </c>
      <c r="G132" s="37"/>
      <c r="H132" s="17">
        <f>Tableau33[[#This Row],[Colonne7]]</f>
        <v>2.21</v>
      </c>
      <c r="I132" s="16">
        <f>Tableau33[[#This Row],[Colonne8]]</f>
        <v>5.5</v>
      </c>
      <c r="J132" s="17">
        <f>Tableau33[[#This Row],[Colonne9]]</f>
        <v>2.33</v>
      </c>
      <c r="K132" s="18">
        <f t="shared" si="8"/>
        <v>0</v>
      </c>
    </row>
    <row r="133" spans="1:11" x14ac:dyDescent="0.2">
      <c r="A133" s="3"/>
      <c r="B133" s="5">
        <f>Tableau33[[#This Row],[Colonne1]]</f>
        <v>22819</v>
      </c>
      <c r="C133" s="57" t="str">
        <f>Tableau33[[#This Row],[Colonne2]]</f>
        <v>Herbes de provence feuilles entières</v>
      </c>
      <c r="D133" s="16">
        <f>Tableau33[[#This Row],[Colonne3]]</f>
        <v>500</v>
      </c>
      <c r="E133" s="16" t="str">
        <f>Tableau33[[#This Row],[Colonne4]]</f>
        <v>gr</v>
      </c>
      <c r="F133" s="16">
        <f>Tableau33[[#This Row],[Colonne5]]</f>
        <v>1</v>
      </c>
      <c r="G133" s="37"/>
      <c r="H133" s="17">
        <f>Tableau33[[#This Row],[Colonne7]]</f>
        <v>13.64</v>
      </c>
      <c r="I133" s="16">
        <f>Tableau33[[#This Row],[Colonne8]]</f>
        <v>5.5</v>
      </c>
      <c r="J133" s="17">
        <f>Tableau33[[#This Row],[Colonne9]]</f>
        <v>14.39</v>
      </c>
      <c r="K133" s="18">
        <f t="shared" si="8"/>
        <v>0</v>
      </c>
    </row>
    <row r="134" spans="1:11" x14ac:dyDescent="0.2">
      <c r="A134" s="3"/>
      <c r="B134" s="5">
        <f>Tableau33[[#This Row],[Colonne1]]</f>
        <v>23480</v>
      </c>
      <c r="C134" s="57" t="str">
        <f>Tableau33[[#This Row],[Colonne2]]</f>
        <v>Herbes de provence</v>
      </c>
      <c r="D134" s="16">
        <f>Tableau33[[#This Row],[Colonne3]]</f>
        <v>80</v>
      </c>
      <c r="E134" s="16" t="str">
        <f>Tableau33[[#This Row],[Colonne4]]</f>
        <v>gr</v>
      </c>
      <c r="F134" s="16">
        <f>Tableau33[[#This Row],[Colonne5]]</f>
        <v>6</v>
      </c>
      <c r="G134" s="37"/>
      <c r="H134" s="17">
        <f>Tableau33[[#This Row],[Colonne7]]</f>
        <v>3.9</v>
      </c>
      <c r="I134" s="16">
        <f>Tableau33[[#This Row],[Colonne8]]</f>
        <v>5.5</v>
      </c>
      <c r="J134" s="17">
        <f>Tableau33[[#This Row],[Colonne9]]</f>
        <v>4.1100000000000003</v>
      </c>
      <c r="K134" s="18">
        <f t="shared" si="8"/>
        <v>0</v>
      </c>
    </row>
    <row r="135" spans="1:11" x14ac:dyDescent="0.2">
      <c r="A135" s="3"/>
      <c r="B135" s="5">
        <f>Tableau33[[#This Row],[Colonne1]]</f>
        <v>23486</v>
      </c>
      <c r="C135" s="57" t="str">
        <f>Tableau33[[#This Row],[Colonne2]]</f>
        <v>Mélange 4 baies</v>
      </c>
      <c r="D135" s="16">
        <f>Tableau33[[#This Row],[Colonne3]]</f>
        <v>35</v>
      </c>
      <c r="E135" s="16" t="str">
        <f>Tableau33[[#This Row],[Colonne4]]</f>
        <v>gr</v>
      </c>
      <c r="F135" s="16">
        <f>Tableau33[[#This Row],[Colonne5]]</f>
        <v>3</v>
      </c>
      <c r="G135" s="37"/>
      <c r="H135" s="17">
        <f>Tableau33[[#This Row],[Colonne7]]</f>
        <v>3.43</v>
      </c>
      <c r="I135" s="16">
        <f>Tableau33[[#This Row],[Colonne8]]</f>
        <v>5.5</v>
      </c>
      <c r="J135" s="17">
        <f>Tableau33[[#This Row],[Colonne9]]</f>
        <v>3.62</v>
      </c>
      <c r="K135" s="18">
        <f t="shared" si="8"/>
        <v>0</v>
      </c>
    </row>
    <row r="136" spans="1:11" x14ac:dyDescent="0.2">
      <c r="A136" s="3"/>
      <c r="B136" s="5">
        <f>Tableau33[[#This Row],[Colonne1]]</f>
        <v>22491</v>
      </c>
      <c r="C136" s="57" t="str">
        <f>Tableau33[[#This Row],[Colonne2]]</f>
        <v>Noix de muscade</v>
      </c>
      <c r="D136" s="16">
        <f>Tableau33[[#This Row],[Colonne3]]</f>
        <v>30</v>
      </c>
      <c r="E136" s="16" t="str">
        <f>Tableau33[[#This Row],[Colonne4]]</f>
        <v>gr</v>
      </c>
      <c r="F136" s="16">
        <f>Tableau33[[#This Row],[Colonne5]]</f>
        <v>3</v>
      </c>
      <c r="G136" s="37"/>
      <c r="H136" s="17">
        <f>Tableau33[[#This Row],[Colonne7]]</f>
        <v>3.37</v>
      </c>
      <c r="I136" s="16">
        <f>Tableau33[[#This Row],[Colonne8]]</f>
        <v>5.5</v>
      </c>
      <c r="J136" s="17">
        <f>Tableau33[[#This Row],[Colonne9]]</f>
        <v>3.56</v>
      </c>
      <c r="K136" s="18">
        <f t="shared" si="8"/>
        <v>0</v>
      </c>
    </row>
    <row r="137" spans="1:11" x14ac:dyDescent="0.2">
      <c r="A137" s="3"/>
      <c r="B137" s="5">
        <f>Tableau33[[#This Row],[Colonne1]]</f>
        <v>22489</v>
      </c>
      <c r="C137" s="57" t="str">
        <f>Tableau33[[#This Row],[Colonne2]]</f>
        <v>noix de muscade moulue</v>
      </c>
      <c r="D137" s="16">
        <f>Tableau33[[#This Row],[Colonne3]]</f>
        <v>35</v>
      </c>
      <c r="E137" s="16" t="str">
        <f>Tableau33[[#This Row],[Colonne4]]</f>
        <v>gr</v>
      </c>
      <c r="F137" s="16">
        <f>Tableau33[[#This Row],[Colonne5]]</f>
        <v>3</v>
      </c>
      <c r="G137" s="37"/>
      <c r="H137" s="17">
        <f>Tableau33[[#This Row],[Colonne7]]</f>
        <v>4.0199999999999996</v>
      </c>
      <c r="I137" s="16">
        <f>Tableau33[[#This Row],[Colonne8]]</f>
        <v>5.5</v>
      </c>
      <c r="J137" s="17">
        <f>Tableau33[[#This Row],[Colonne9]]</f>
        <v>4.24</v>
      </c>
      <c r="K137" s="18">
        <f t="shared" si="8"/>
        <v>0</v>
      </c>
    </row>
    <row r="138" spans="1:11" x14ac:dyDescent="0.2">
      <c r="A138" s="3"/>
      <c r="B138" s="5">
        <f>Tableau33[[#This Row],[Colonne1]]</f>
        <v>22517</v>
      </c>
      <c r="C138" s="57" t="str">
        <f>Tableau33[[#This Row],[Colonne2]]</f>
        <v>Paprika doux</v>
      </c>
      <c r="D138" s="16">
        <f>Tableau33[[#This Row],[Colonne3]]</f>
        <v>40</v>
      </c>
      <c r="E138" s="16" t="str">
        <f>Tableau33[[#This Row],[Colonne4]]</f>
        <v>gr</v>
      </c>
      <c r="F138" s="16">
        <f>Tableau33[[#This Row],[Colonne5]]</f>
        <v>3</v>
      </c>
      <c r="G138" s="37"/>
      <c r="H138" s="17">
        <f>Tableau33[[#This Row],[Colonne7]]</f>
        <v>2.2799999999999998</v>
      </c>
      <c r="I138" s="16">
        <f>Tableau33[[#This Row],[Colonne8]]</f>
        <v>5.5</v>
      </c>
      <c r="J138" s="17">
        <f>Tableau33[[#This Row],[Colonne9]]</f>
        <v>2.41</v>
      </c>
      <c r="K138" s="18">
        <f t="shared" si="8"/>
        <v>0</v>
      </c>
    </row>
    <row r="139" spans="1:11" x14ac:dyDescent="0.2">
      <c r="A139" s="3"/>
      <c r="B139" s="5">
        <f>Tableau33[[#This Row],[Colonne1]]</f>
        <v>22503</v>
      </c>
      <c r="C139" s="57" t="str">
        <f>Tableau33[[#This Row],[Colonne2]]</f>
        <v>piment Cayenne</v>
      </c>
      <c r="D139" s="16">
        <f>Tableau33[[#This Row],[Colonne3]]</f>
        <v>40</v>
      </c>
      <c r="E139" s="16" t="str">
        <f>Tableau33[[#This Row],[Colonne4]]</f>
        <v>gr</v>
      </c>
      <c r="F139" s="16">
        <f>Tableau33[[#This Row],[Colonne5]]</f>
        <v>3</v>
      </c>
      <c r="G139" s="37"/>
      <c r="H139" s="17">
        <f>Tableau33[[#This Row],[Colonne7]]</f>
        <v>2.13</v>
      </c>
      <c r="I139" s="16">
        <f>Tableau33[[#This Row],[Colonne8]]</f>
        <v>5.5</v>
      </c>
      <c r="J139" s="17">
        <f>Tableau33[[#This Row],[Colonne9]]</f>
        <v>2.25</v>
      </c>
      <c r="K139" s="18">
        <f t="shared" si="8"/>
        <v>0</v>
      </c>
    </row>
    <row r="140" spans="1:11" x14ac:dyDescent="0.2">
      <c r="A140" s="3"/>
      <c r="B140" s="5">
        <f>Tableau33[[#This Row],[Colonne1]]</f>
        <v>23481</v>
      </c>
      <c r="C140" s="57" t="str">
        <f>Tableau33[[#This Row],[Colonne2]]</f>
        <v>Poivre noir en grains</v>
      </c>
      <c r="D140" s="16">
        <f>Tableau33[[#This Row],[Colonne3]]</f>
        <v>200</v>
      </c>
      <c r="E140" s="16" t="str">
        <f>Tableau33[[#This Row],[Colonne4]]</f>
        <v>gr</v>
      </c>
      <c r="F140" s="16">
        <f>Tableau33[[#This Row],[Colonne5]]</f>
        <v>6</v>
      </c>
      <c r="G140" s="37"/>
      <c r="H140" s="17">
        <f>Tableau33[[#This Row],[Colonne7]]</f>
        <v>9</v>
      </c>
      <c r="I140" s="16">
        <f>Tableau33[[#This Row],[Colonne8]]</f>
        <v>5.5</v>
      </c>
      <c r="J140" s="17">
        <f>Tableau33[[#This Row],[Colonne9]]</f>
        <v>9.5</v>
      </c>
      <c r="K140" s="18">
        <f t="shared" si="8"/>
        <v>0</v>
      </c>
    </row>
    <row r="141" spans="1:11" x14ac:dyDescent="0.2">
      <c r="A141" s="3"/>
      <c r="B141" s="5">
        <f>Tableau33[[#This Row],[Colonne1]]</f>
        <v>23482</v>
      </c>
      <c r="C141" s="57" t="str">
        <f>Tableau33[[#This Row],[Colonne2]]</f>
        <v>Poivre noir en poudre</v>
      </c>
      <c r="D141" s="16">
        <f>Tableau33[[#This Row],[Colonne3]]</f>
        <v>220</v>
      </c>
      <c r="E141" s="16" t="str">
        <f>Tableau33[[#This Row],[Colonne4]]</f>
        <v>gr</v>
      </c>
      <c r="F141" s="16">
        <f>Tableau33[[#This Row],[Colonne5]]</f>
        <v>6</v>
      </c>
      <c r="G141" s="37"/>
      <c r="H141" s="17">
        <f>Tableau33[[#This Row],[Colonne7]]</f>
        <v>9.3699999999999992</v>
      </c>
      <c r="I141" s="16">
        <f>Tableau33[[#This Row],[Colonne8]]</f>
        <v>5.5</v>
      </c>
      <c r="J141" s="17">
        <f>Tableau33[[#This Row],[Colonne9]]</f>
        <v>9.89</v>
      </c>
      <c r="K141" s="18">
        <f t="shared" si="8"/>
        <v>0</v>
      </c>
    </row>
    <row r="142" spans="1:11" x14ac:dyDescent="0.2">
      <c r="A142" s="3"/>
      <c r="B142" s="5">
        <f>Tableau33[[#This Row],[Colonne1]]</f>
        <v>22920</v>
      </c>
      <c r="C142" s="57" t="str">
        <f>Tableau33[[#This Row],[Colonne2]]</f>
        <v>Ras el hanout poudre</v>
      </c>
      <c r="D142" s="16">
        <f>Tableau33[[#This Row],[Colonne3]]</f>
        <v>35</v>
      </c>
      <c r="E142" s="16" t="str">
        <f>Tableau33[[#This Row],[Colonne4]]</f>
        <v>gr</v>
      </c>
      <c r="F142" s="16">
        <f>Tableau33[[#This Row],[Colonne5]]</f>
        <v>3</v>
      </c>
      <c r="G142" s="37"/>
      <c r="H142" s="17">
        <f>Tableau33[[#This Row],[Colonne7]]</f>
        <v>2.09</v>
      </c>
      <c r="I142" s="16">
        <f>Tableau33[[#This Row],[Colonne8]]</f>
        <v>5.5</v>
      </c>
      <c r="J142" s="17">
        <f>Tableau33[[#This Row],[Colonne9]]</f>
        <v>2.2000000000000002</v>
      </c>
      <c r="K142" s="18">
        <f t="shared" si="8"/>
        <v>0</v>
      </c>
    </row>
    <row r="143" spans="1:11" x14ac:dyDescent="0.2">
      <c r="A143" s="3"/>
      <c r="B143" s="5">
        <f>Tableau33[[#This Row],[Colonne1]]</f>
        <v>22818</v>
      </c>
      <c r="C143" s="57" t="str">
        <f>Tableau33[[#This Row],[Colonne2]]</f>
        <v>Safran poudre</v>
      </c>
      <c r="D143" s="16">
        <f>Tableau33[[#This Row],[Colonne3]]</f>
        <v>1</v>
      </c>
      <c r="E143" s="16" t="str">
        <f>Tableau33[[#This Row],[Colonne4]]</f>
        <v>gr</v>
      </c>
      <c r="F143" s="16">
        <f>Tableau33[[#This Row],[Colonne5]]</f>
        <v>3</v>
      </c>
      <c r="G143" s="37"/>
      <c r="H143" s="17">
        <f>Tableau33[[#This Row],[Colonne7]]</f>
        <v>8.36</v>
      </c>
      <c r="I143" s="16">
        <f>Tableau33[[#This Row],[Colonne8]]</f>
        <v>5.5</v>
      </c>
      <c r="J143" s="17">
        <f>Tableau33[[#This Row],[Colonne9]]</f>
        <v>8.82</v>
      </c>
      <c r="K143" s="18">
        <f t="shared" si="8"/>
        <v>0</v>
      </c>
    </row>
    <row r="144" spans="1:11" x14ac:dyDescent="0.2">
      <c r="A144" s="3"/>
      <c r="B144" s="5">
        <f>Tableau33[[#This Row],[Colonne1]]</f>
        <v>22929</v>
      </c>
      <c r="C144" s="57" t="str">
        <f>Tableau33[[#This Row],[Colonne2]]</f>
        <v>Thym</v>
      </c>
      <c r="D144" s="16">
        <f>Tableau33[[#This Row],[Colonne3]]</f>
        <v>45</v>
      </c>
      <c r="E144" s="16" t="str">
        <f>Tableau33[[#This Row],[Colonne4]]</f>
        <v>gr</v>
      </c>
      <c r="F144" s="16">
        <f>Tableau33[[#This Row],[Colonne5]]</f>
        <v>6</v>
      </c>
      <c r="G144" s="37"/>
      <c r="H144" s="17">
        <f>Tableau33[[#This Row],[Colonne7]]</f>
        <v>2.85</v>
      </c>
      <c r="I144" s="16">
        <f>Tableau33[[#This Row],[Colonne8]]</f>
        <v>5.5</v>
      </c>
      <c r="J144" s="17">
        <f>Tableau33[[#This Row],[Colonne9]]</f>
        <v>3.01</v>
      </c>
      <c r="K144" s="18">
        <f t="shared" si="8"/>
        <v>0</v>
      </c>
    </row>
    <row r="145" spans="1:11" x14ac:dyDescent="0.2">
      <c r="A145" s="3"/>
      <c r="B145" s="5">
        <f>Tableau33[[#This Row],[Colonne1]]</f>
        <v>22514</v>
      </c>
      <c r="C145" s="58" t="str">
        <f>Tableau33[[#This Row],[Colonne2]]</f>
        <v>Vanille bourbon deux gousses</v>
      </c>
      <c r="D145" s="20">
        <f>Tableau33[[#This Row],[Colonne3]]</f>
        <v>7</v>
      </c>
      <c r="E145" s="20" t="str">
        <f>Tableau33[[#This Row],[Colonne4]]</f>
        <v>gr</v>
      </c>
      <c r="F145" s="20">
        <f>Tableau33[[#This Row],[Colonne5]]</f>
        <v>3</v>
      </c>
      <c r="G145" s="38"/>
      <c r="H145" s="21">
        <f>Tableau33[[#This Row],[Colonne7]]</f>
        <v>4.37</v>
      </c>
      <c r="I145" s="20">
        <f>Tableau33[[#This Row],[Colonne8]]</f>
        <v>5.5</v>
      </c>
      <c r="J145" s="21">
        <f>Tableau33[[#This Row],[Colonne9]]</f>
        <v>4.6100000000000003</v>
      </c>
      <c r="K145" s="22">
        <f t="shared" si="8"/>
        <v>0</v>
      </c>
    </row>
    <row r="146" spans="1:11" x14ac:dyDescent="0.2">
      <c r="A146" s="3"/>
      <c r="B146" s="4"/>
      <c r="C146" s="56"/>
      <c r="D146" s="25">
        <f>Tableau33[[#This Row],[Colonne3]]</f>
        <v>0</v>
      </c>
      <c r="G146" s="39"/>
      <c r="H146" s="26"/>
      <c r="J146" s="27" t="s">
        <v>13</v>
      </c>
      <c r="K146" s="26">
        <f>SUM(K120:K145)</f>
        <v>0</v>
      </c>
    </row>
    <row r="147" spans="1:11" x14ac:dyDescent="0.2">
      <c r="A147" s="3"/>
      <c r="B147" s="23" t="s">
        <v>137</v>
      </c>
      <c r="C147" s="56"/>
      <c r="D147" s="25">
        <f>Tableau33[[#This Row],[Colonne3]]</f>
        <v>0</v>
      </c>
      <c r="G147" s="39"/>
      <c r="H147" s="26"/>
      <c r="J147" s="26"/>
      <c r="K147" s="26"/>
    </row>
    <row r="148" spans="1:11" x14ac:dyDescent="0.2">
      <c r="A148" s="3"/>
      <c r="B148" s="5">
        <f>Tableau33[[#This Row],[Colonne1]]</f>
        <v>23683</v>
      </c>
      <c r="C148" s="54" t="str">
        <f>Tableau33[[#This Row],[Colonne2]]</f>
        <v>Huile de colza vierge (Bag in Box)</v>
      </c>
      <c r="D148" s="13">
        <f>Tableau33[[#This Row],[Colonne3]]</f>
        <v>3</v>
      </c>
      <c r="E148" s="13" t="str">
        <f>Tableau33[[#This Row],[Colonne4]]</f>
        <v>l</v>
      </c>
      <c r="F148" s="13">
        <f>Tableau33[[#This Row],[Colonne5]]</f>
        <v>1</v>
      </c>
      <c r="G148" s="36"/>
      <c r="H148" s="14">
        <f>Tableau33[[#This Row],[Colonne7]]</f>
        <v>15.22</v>
      </c>
      <c r="I148" s="13">
        <f>Tableau33[[#This Row],[Colonne8]]</f>
        <v>5.5</v>
      </c>
      <c r="J148" s="14">
        <f>Tableau33[[#This Row],[Colonne9]]</f>
        <v>16.059999999999999</v>
      </c>
      <c r="K148" s="15">
        <f>G148*J148</f>
        <v>0</v>
      </c>
    </row>
    <row r="149" spans="1:11" x14ac:dyDescent="0.2">
      <c r="A149" s="3"/>
      <c r="B149" s="6">
        <f>Tableau33[[#This Row],[Colonne1]]</f>
        <v>20809</v>
      </c>
      <c r="C149" s="57" t="str">
        <f>Tableau33[[#This Row],[Colonne2]]</f>
        <v>Huile de tournesol vierge (Bag in box)</v>
      </c>
      <c r="D149" s="16">
        <f>Tableau33[[#This Row],[Colonne3]]</f>
        <v>3</v>
      </c>
      <c r="E149" s="16" t="str">
        <f>Tableau33[[#This Row],[Colonne4]]</f>
        <v>l</v>
      </c>
      <c r="F149" s="16">
        <f>Tableau33[[#This Row],[Colonne5]]</f>
        <v>1</v>
      </c>
      <c r="G149" s="37"/>
      <c r="H149" s="17">
        <f>Tableau33[[#This Row],[Colonne7]]</f>
        <v>11.36</v>
      </c>
      <c r="I149" s="16">
        <f>Tableau33[[#This Row],[Colonne8]]</f>
        <v>5.5</v>
      </c>
      <c r="J149" s="17">
        <f>Tableau33[[#This Row],[Colonne9]]</f>
        <v>11.98</v>
      </c>
      <c r="K149" s="18">
        <f>G149*J149</f>
        <v>0</v>
      </c>
    </row>
    <row r="150" spans="1:11" x14ac:dyDescent="0.2">
      <c r="A150" s="3"/>
      <c r="B150" s="8" t="str">
        <f>Tableau33[[#This Row],[Colonne1]]</f>
        <v>20114C</v>
      </c>
      <c r="C150" s="57" t="str">
        <f>Tableau33[[#This Row],[Colonne2]]</f>
        <v>Huile de tournesol désodorisée (bidon plastique)</v>
      </c>
      <c r="D150" s="16">
        <f>Tableau33[[#This Row],[Colonne3]]</f>
        <v>5</v>
      </c>
      <c r="E150" s="16" t="str">
        <f>Tableau33[[#This Row],[Colonne4]]</f>
        <v>l</v>
      </c>
      <c r="F150" s="16">
        <f>Tableau33[[#This Row],[Colonne5]]</f>
        <v>1</v>
      </c>
      <c r="G150" s="37"/>
      <c r="H150" s="17">
        <f>Tableau33[[#This Row],[Colonne7]]</f>
        <v>20.89</v>
      </c>
      <c r="I150" s="16">
        <f>Tableau33[[#This Row],[Colonne8]]</f>
        <v>5.5</v>
      </c>
      <c r="J150" s="17">
        <f>Tableau33[[#This Row],[Colonne9]]</f>
        <v>22.04</v>
      </c>
      <c r="K150" s="18">
        <f>G150*J150</f>
        <v>0</v>
      </c>
    </row>
    <row r="151" spans="1:11" x14ac:dyDescent="0.2">
      <c r="A151" s="3"/>
      <c r="B151" s="6">
        <f>Tableau33[[#This Row],[Colonne1]]</f>
        <v>21101</v>
      </c>
      <c r="C151" s="57" t="str">
        <f>Tableau33[[#This Row],[Colonne2]]</f>
        <v>Huile de coco vierge</v>
      </c>
      <c r="D151" s="16">
        <f>Tableau33[[#This Row],[Colonne3]]</f>
        <v>200</v>
      </c>
      <c r="E151" s="16" t="str">
        <f>Tableau33[[#This Row],[Colonne4]]</f>
        <v>ml</v>
      </c>
      <c r="F151" s="16">
        <f>Tableau33[[#This Row],[Colonne5]]</f>
        <v>6</v>
      </c>
      <c r="G151" s="37"/>
      <c r="H151" s="17">
        <f>Tableau33[[#This Row],[Colonne7]]</f>
        <v>3.61</v>
      </c>
      <c r="I151" s="16">
        <f>Tableau33[[#This Row],[Colonne8]]</f>
        <v>5.5</v>
      </c>
      <c r="J151" s="17">
        <f>Tableau33[[#This Row],[Colonne9]]</f>
        <v>3.81</v>
      </c>
      <c r="K151" s="18">
        <f>G151*J151</f>
        <v>0</v>
      </c>
    </row>
    <row r="152" spans="1:11" x14ac:dyDescent="0.2">
      <c r="A152" s="3"/>
      <c r="B152" s="7">
        <f>Tableau33[[#This Row],[Colonne1]]</f>
        <v>28626</v>
      </c>
      <c r="C152" s="58" t="str">
        <f>Tableau33[[#This Row],[Colonne2]]</f>
        <v>Huile de sesame vierge</v>
      </c>
      <c r="D152" s="20">
        <f>Tableau33[[#This Row],[Colonne3]]</f>
        <v>1</v>
      </c>
      <c r="E152" s="20" t="str">
        <f>Tableau33[[#This Row],[Colonne4]]</f>
        <v>L</v>
      </c>
      <c r="F152" s="20">
        <f>Tableau33[[#This Row],[Colonne5]]</f>
        <v>6</v>
      </c>
      <c r="G152" s="38"/>
      <c r="H152" s="21">
        <f>Tableau33[[#This Row],[Colonne7]]</f>
        <v>9.91</v>
      </c>
      <c r="I152" s="20">
        <f>Tableau33[[#This Row],[Colonne8]]</f>
        <v>5.5</v>
      </c>
      <c r="J152" s="21">
        <f>Tableau33[[#This Row],[Colonne9]]</f>
        <v>10.46</v>
      </c>
      <c r="K152" s="22">
        <f>G152*J152</f>
        <v>0</v>
      </c>
    </row>
    <row r="153" spans="1:11" x14ac:dyDescent="0.2">
      <c r="A153" s="3"/>
      <c r="B153" s="4"/>
      <c r="C153" s="56"/>
      <c r="D153" s="25">
        <f>Tableau33[[#This Row],[Colonne3]]</f>
        <v>0</v>
      </c>
      <c r="G153" s="39"/>
      <c r="H153" s="26"/>
      <c r="J153" s="27" t="s">
        <v>13</v>
      </c>
      <c r="K153" s="26">
        <f>SUM(K148:K152)</f>
        <v>0</v>
      </c>
    </row>
    <row r="154" spans="1:11" x14ac:dyDescent="0.2">
      <c r="A154" s="3"/>
      <c r="B154" s="23" t="s">
        <v>144</v>
      </c>
      <c r="C154" s="56"/>
      <c r="D154" s="25">
        <f>Tableau33[[#This Row],[Colonne3]]</f>
        <v>0</v>
      </c>
      <c r="G154" s="39"/>
      <c r="H154" s="26"/>
      <c r="J154" s="26"/>
      <c r="K154" s="26"/>
    </row>
    <row r="155" spans="1:11" x14ac:dyDescent="0.2">
      <c r="A155" s="3"/>
      <c r="B155" s="5">
        <f>Tableau33[[#This Row],[Colonne1]]</f>
        <v>23405</v>
      </c>
      <c r="C155" s="54" t="str">
        <f>Tableau33[[#This Row],[Colonne2]]</f>
        <v>flocons de levure</v>
      </c>
      <c r="D155" s="13">
        <f>Tableau33[[#This Row],[Colonne3]]</f>
        <v>150</v>
      </c>
      <c r="E155" s="13" t="str">
        <f>Tableau33[[#This Row],[Colonne4]]</f>
        <v>gr</v>
      </c>
      <c r="F155" s="13">
        <f>Tableau33[[#This Row],[Colonne5]]</f>
        <v>6</v>
      </c>
      <c r="G155" s="36"/>
      <c r="H155" s="14">
        <f>Tableau33[[#This Row],[Colonne7]]</f>
        <v>4.55</v>
      </c>
      <c r="I155" s="13">
        <f>Tableau33[[#This Row],[Colonne8]]</f>
        <v>5.5</v>
      </c>
      <c r="J155" s="14">
        <f>Tableau33[[#This Row],[Colonne9]]</f>
        <v>4.8</v>
      </c>
      <c r="K155" s="15">
        <f t="shared" ref="K155:K166" si="9">G155*J155</f>
        <v>0</v>
      </c>
    </row>
    <row r="156" spans="1:11" x14ac:dyDescent="0.2">
      <c r="A156" s="3"/>
      <c r="B156" s="6">
        <f>Tableau33[[#This Row],[Colonne1]]</f>
        <v>32933</v>
      </c>
      <c r="C156" s="57" t="str">
        <f>Tableau33[[#This Row],[Colonne2]]</f>
        <v>Levure de bière pailettes</v>
      </c>
      <c r="D156" s="16">
        <f>Tableau33[[#This Row],[Colonne3]]</f>
        <v>175</v>
      </c>
      <c r="E156" s="16" t="str">
        <f>Tableau33[[#This Row],[Colonne4]]</f>
        <v>gr</v>
      </c>
      <c r="F156" s="16">
        <f>Tableau33[[#This Row],[Colonne5]]</f>
        <v>12</v>
      </c>
      <c r="G156" s="37"/>
      <c r="H156" s="17">
        <f>Tableau33[[#This Row],[Colonne7]]</f>
        <v>2.73</v>
      </c>
      <c r="I156" s="16">
        <f>Tableau33[[#This Row],[Colonne8]]</f>
        <v>5.5</v>
      </c>
      <c r="J156" s="17">
        <f>Tableau33[[#This Row],[Colonne9]]</f>
        <v>2.88</v>
      </c>
      <c r="K156" s="18">
        <f t="shared" si="9"/>
        <v>0</v>
      </c>
    </row>
    <row r="157" spans="1:11" x14ac:dyDescent="0.2">
      <c r="A157" s="3"/>
      <c r="B157" s="6">
        <f>Tableau33[[#This Row],[Colonne1]]</f>
        <v>32274</v>
      </c>
      <c r="C157" s="57" t="str">
        <f>Tableau33[[#This Row],[Colonne2]]</f>
        <v>Levure maltée</v>
      </c>
      <c r="D157" s="16">
        <f>Tableau33[[#This Row],[Colonne3]]</f>
        <v>1</v>
      </c>
      <c r="E157" s="16" t="str">
        <f>Tableau33[[#This Row],[Colonne4]]</f>
        <v>kg</v>
      </c>
      <c r="F157" s="16">
        <f>Tableau33[[#This Row],[Colonne5]]</f>
        <v>1</v>
      </c>
      <c r="G157" s="37"/>
      <c r="H157" s="17">
        <f>Tableau33[[#This Row],[Colonne7]]</f>
        <v>9.77</v>
      </c>
      <c r="I157" s="16">
        <f>Tableau33[[#This Row],[Colonne8]]</f>
        <v>5.5</v>
      </c>
      <c r="J157" s="17">
        <f>Tableau33[[#This Row],[Colonne9]]</f>
        <v>10.31</v>
      </c>
      <c r="K157" s="18">
        <f t="shared" si="9"/>
        <v>0</v>
      </c>
    </row>
    <row r="158" spans="1:11" x14ac:dyDescent="0.2">
      <c r="A158" s="3"/>
      <c r="B158" s="6">
        <f>Tableau33[[#This Row],[Colonne1]]</f>
        <v>31378</v>
      </c>
      <c r="C158" s="57" t="str">
        <f>Tableau33[[#This Row],[Colonne2]]</f>
        <v>Agar agar en poudre</v>
      </c>
      <c r="D158" s="16">
        <f>Tableau33[[#This Row],[Colonne3]]</f>
        <v>55</v>
      </c>
      <c r="E158" s="16" t="str">
        <f>Tableau33[[#This Row],[Colonne4]]</f>
        <v>gr</v>
      </c>
      <c r="F158" s="16">
        <f>Tableau33[[#This Row],[Colonne5]]</f>
        <v>3</v>
      </c>
      <c r="G158" s="37"/>
      <c r="H158" s="17">
        <f>Tableau33[[#This Row],[Colonne7]]</f>
        <v>7.7</v>
      </c>
      <c r="I158" s="16">
        <f>Tableau33[[#This Row],[Colonne8]]</f>
        <v>5.5</v>
      </c>
      <c r="J158" s="17">
        <f>Tableau33[[#This Row],[Colonne9]]</f>
        <v>8.1199999999999992</v>
      </c>
      <c r="K158" s="18">
        <f t="shared" si="9"/>
        <v>0</v>
      </c>
    </row>
    <row r="159" spans="1:11" x14ac:dyDescent="0.2">
      <c r="A159" s="3"/>
      <c r="B159" s="6">
        <f>Tableau33[[#This Row],[Colonne1]]</f>
        <v>34720</v>
      </c>
      <c r="C159" s="57" t="str">
        <f>Tableau33[[#This Row],[Colonne2]]</f>
        <v>Chapelure extra</v>
      </c>
      <c r="D159" s="16">
        <f>Tableau33[[#This Row],[Colonne3]]</f>
        <v>300</v>
      </c>
      <c r="E159" s="16" t="str">
        <f>Tableau33[[#This Row],[Colonne4]]</f>
        <v>gr</v>
      </c>
      <c r="F159" s="16">
        <f>Tableau33[[#This Row],[Colonne5]]</f>
        <v>10</v>
      </c>
      <c r="G159" s="37"/>
      <c r="H159" s="17">
        <f>Tableau33[[#This Row],[Colonne7]]</f>
        <v>1.91</v>
      </c>
      <c r="I159" s="16">
        <f>Tableau33[[#This Row],[Colonne8]]</f>
        <v>5.5</v>
      </c>
      <c r="J159" s="17">
        <f>Tableau33[[#This Row],[Colonne9]]</f>
        <v>2.02</v>
      </c>
      <c r="K159" s="18">
        <f t="shared" si="9"/>
        <v>0</v>
      </c>
    </row>
    <row r="160" spans="1:11" x14ac:dyDescent="0.2">
      <c r="A160" s="3"/>
      <c r="B160" s="6">
        <f>Tableau33[[#This Row],[Colonne1]]</f>
        <v>32648</v>
      </c>
      <c r="C160" s="57" t="str">
        <f>Tableau33[[#This Row],[Colonne2]]</f>
        <v>Bouillon clair de légume (en poudre, bocal)</v>
      </c>
      <c r="D160" s="16">
        <f>Tableau33[[#This Row],[Colonne3]]</f>
        <v>250</v>
      </c>
      <c r="E160" s="16" t="str">
        <f>Tableau33[[#This Row],[Colonne4]]</f>
        <v>gr</v>
      </c>
      <c r="F160" s="16">
        <f>Tableau33[[#This Row],[Colonne5]]</f>
        <v>6</v>
      </c>
      <c r="G160" s="37"/>
      <c r="H160" s="17">
        <f>Tableau33[[#This Row],[Colonne7]]</f>
        <v>4.24</v>
      </c>
      <c r="I160" s="16">
        <f>Tableau33[[#This Row],[Colonne8]]</f>
        <v>5.5</v>
      </c>
      <c r="J160" s="17">
        <f>Tableau33[[#This Row],[Colonne9]]</f>
        <v>4.47</v>
      </c>
      <c r="K160" s="18">
        <f t="shared" si="9"/>
        <v>0</v>
      </c>
    </row>
    <row r="161" spans="1:11" x14ac:dyDescent="0.2">
      <c r="A161" s="3"/>
      <c r="B161" s="6">
        <f>Tableau33[[#This Row],[Colonne1]]</f>
        <v>33532</v>
      </c>
      <c r="C161" s="57" t="str">
        <f>Tableau33[[#This Row],[Colonne2]]</f>
        <v>Bouillon de poulet (en poude, en pot)</v>
      </c>
      <c r="D161" s="16">
        <f>Tableau33[[#This Row],[Colonne3]]</f>
        <v>100</v>
      </c>
      <c r="E161" s="16" t="str">
        <f>Tableau33[[#This Row],[Colonne4]]</f>
        <v>gr</v>
      </c>
      <c r="F161" s="16">
        <f>Tableau33[[#This Row],[Colonne5]]</f>
        <v>6</v>
      </c>
      <c r="G161" s="37"/>
      <c r="H161" s="17">
        <f>Tableau33[[#This Row],[Colonne7]]</f>
        <v>2.74</v>
      </c>
      <c r="I161" s="16">
        <f>Tableau33[[#This Row],[Colonne8]]</f>
        <v>5.5</v>
      </c>
      <c r="J161" s="17">
        <f>Tableau33[[#This Row],[Colonne9]]</f>
        <v>2.89</v>
      </c>
      <c r="K161" s="18">
        <f t="shared" si="9"/>
        <v>0</v>
      </c>
    </row>
    <row r="162" spans="1:11" x14ac:dyDescent="0.2">
      <c r="A162" s="3"/>
      <c r="B162" s="6">
        <f>Tableau33[[#This Row],[Colonne1]]</f>
        <v>33533</v>
      </c>
      <c r="C162" s="57" t="str">
        <f>Tableau33[[#This Row],[Colonne2]]</f>
        <v>Bouillon de bœuf (en poudre, en pot)</v>
      </c>
      <c r="D162" s="16">
        <f>Tableau33[[#This Row],[Colonne3]]</f>
        <v>100</v>
      </c>
      <c r="E162" s="16" t="str">
        <f>Tableau33[[#This Row],[Colonne4]]</f>
        <v>gr</v>
      </c>
      <c r="F162" s="16">
        <f>Tableau33[[#This Row],[Colonne5]]</f>
        <v>6</v>
      </c>
      <c r="G162" s="37"/>
      <c r="H162" s="17">
        <f>Tableau33[[#This Row],[Colonne7]]</f>
        <v>2.74</v>
      </c>
      <c r="I162" s="16">
        <f>Tableau33[[#This Row],[Colonne8]]</f>
        <v>5.5</v>
      </c>
      <c r="J162" s="17">
        <f>Tableau33[[#This Row],[Colonne9]]</f>
        <v>2.89</v>
      </c>
      <c r="K162" s="18">
        <f t="shared" si="9"/>
        <v>0</v>
      </c>
    </row>
    <row r="163" spans="1:11" x14ac:dyDescent="0.2">
      <c r="A163" s="3"/>
      <c r="B163" s="6">
        <f>Tableau33[[#This Row],[Colonne1]]</f>
        <v>28552</v>
      </c>
      <c r="C163" s="57" t="str">
        <f>Tableau33[[#This Row],[Colonne2]]</f>
        <v>Fécule de maïs</v>
      </c>
      <c r="D163" s="16">
        <f>Tableau33[[#This Row],[Colonne3]]</f>
        <v>250</v>
      </c>
      <c r="E163" s="16" t="str">
        <f>Tableau33[[#This Row],[Colonne4]]</f>
        <v>gr</v>
      </c>
      <c r="F163" s="16">
        <f>Tableau33[[#This Row],[Colonne5]]</f>
        <v>6</v>
      </c>
      <c r="G163" s="37"/>
      <c r="H163" s="17">
        <f>Tableau33[[#This Row],[Colonne7]]</f>
        <v>1.5</v>
      </c>
      <c r="I163" s="16">
        <f>Tableau33[[#This Row],[Colonne8]]</f>
        <v>5.5</v>
      </c>
      <c r="J163" s="17">
        <f>Tableau33[[#This Row],[Colonne9]]</f>
        <v>1.58</v>
      </c>
      <c r="K163" s="18">
        <f t="shared" si="9"/>
        <v>0</v>
      </c>
    </row>
    <row r="164" spans="1:11" x14ac:dyDescent="0.2">
      <c r="A164" s="3"/>
      <c r="B164" s="6">
        <f>Tableau33[[#This Row],[Colonne1]]</f>
        <v>28464</v>
      </c>
      <c r="C164" s="57" t="str">
        <f>Tableau33[[#This Row],[Colonne2]]</f>
        <v>Poudre à lever</v>
      </c>
      <c r="D164" s="16">
        <f>Tableau33[[#This Row],[Colonne3]]</f>
        <v>50</v>
      </c>
      <c r="E164" s="16" t="str">
        <f>Tableau33[[#This Row],[Colonne4]]</f>
        <v>gr</v>
      </c>
      <c r="F164" s="16">
        <f>Tableau33[[#This Row],[Colonne5]]</f>
        <v>15</v>
      </c>
      <c r="G164" s="37"/>
      <c r="H164" s="17">
        <f>Tableau33[[#This Row],[Colonne7]]</f>
        <v>0.81</v>
      </c>
      <c r="I164" s="16">
        <f>Tableau33[[#This Row],[Colonne8]]</f>
        <v>5.5</v>
      </c>
      <c r="J164" s="17">
        <f>Tableau33[[#This Row],[Colonne9]]</f>
        <v>0.85</v>
      </c>
      <c r="K164" s="18">
        <f t="shared" si="9"/>
        <v>0</v>
      </c>
    </row>
    <row r="165" spans="1:11" x14ac:dyDescent="0.2">
      <c r="A165" s="3"/>
      <c r="B165" s="6">
        <f>Tableau33[[#This Row],[Colonne1]]</f>
        <v>28355</v>
      </c>
      <c r="C165" s="57" t="str">
        <f>Tableau33[[#This Row],[Colonne2]]</f>
        <v>Lev'Blé</v>
      </c>
      <c r="D165" s="16">
        <f>Tableau33[[#This Row],[Colonne3]]</f>
        <v>260</v>
      </c>
      <c r="E165" s="16" t="str">
        <f>Tableau33[[#This Row],[Colonne4]]</f>
        <v>gr</v>
      </c>
      <c r="F165" s="16">
        <f>Tableau33[[#This Row],[Colonne5]]</f>
        <v>6</v>
      </c>
      <c r="G165" s="37"/>
      <c r="H165" s="17">
        <f>Tableau33[[#This Row],[Colonne7]]</f>
        <v>3.08</v>
      </c>
      <c r="I165" s="16">
        <f>Tableau33[[#This Row],[Colonne8]]</f>
        <v>5.5</v>
      </c>
      <c r="J165" s="17">
        <f>Tableau33[[#This Row],[Colonne9]]</f>
        <v>3.25</v>
      </c>
      <c r="K165" s="18">
        <f t="shared" si="9"/>
        <v>0</v>
      </c>
    </row>
    <row r="166" spans="1:11" x14ac:dyDescent="0.2">
      <c r="A166" s="3"/>
      <c r="B166" s="7">
        <f>Tableau33[[#This Row],[Colonne1]]</f>
        <v>30773</v>
      </c>
      <c r="C166" s="58" t="str">
        <f>Tableau33[[#This Row],[Colonne2]]</f>
        <v>Présure</v>
      </c>
      <c r="D166" s="20">
        <f>Tableau33[[#This Row],[Colonne3]]</f>
        <v>30</v>
      </c>
      <c r="E166" s="20" t="str">
        <f>Tableau33[[#This Row],[Colonne4]]</f>
        <v>ml</v>
      </c>
      <c r="F166" s="20">
        <f>Tableau33[[#This Row],[Colonne5]]</f>
        <v>7</v>
      </c>
      <c r="G166" s="38"/>
      <c r="H166" s="21">
        <f>Tableau33[[#This Row],[Colonne7]]</f>
        <v>2.34</v>
      </c>
      <c r="I166" s="20">
        <f>Tableau33[[#This Row],[Colonne8]]</f>
        <v>20</v>
      </c>
      <c r="J166" s="21">
        <f>Tableau33[[#This Row],[Colonne9]]</f>
        <v>2.81</v>
      </c>
      <c r="K166" s="22">
        <f t="shared" si="9"/>
        <v>0</v>
      </c>
    </row>
    <row r="167" spans="1:11" x14ac:dyDescent="0.2">
      <c r="A167" s="3"/>
      <c r="B167" s="4"/>
      <c r="C167" s="56"/>
      <c r="D167" s="25">
        <f>Tableau33[[#This Row],[Colonne3]]</f>
        <v>0</v>
      </c>
      <c r="G167" s="39"/>
      <c r="H167" s="26"/>
      <c r="J167" s="27" t="s">
        <v>13</v>
      </c>
      <c r="K167" s="26">
        <f>SUM(K155:K166)</f>
        <v>0</v>
      </c>
    </row>
    <row r="168" spans="1:11" x14ac:dyDescent="0.2">
      <c r="A168" s="3"/>
      <c r="B168" s="23" t="s">
        <v>157</v>
      </c>
      <c r="C168" s="56"/>
      <c r="D168" s="25">
        <f>Tableau33[[#This Row],[Colonne3]]</f>
        <v>0</v>
      </c>
      <c r="G168" s="39"/>
      <c r="H168" s="26"/>
      <c r="J168" s="26"/>
      <c r="K168" s="26"/>
    </row>
    <row r="169" spans="1:11" x14ac:dyDescent="0.2">
      <c r="A169" s="3"/>
      <c r="B169" s="5">
        <f>Tableau33[[#This Row],[Colonne1]]</f>
        <v>30652</v>
      </c>
      <c r="C169" s="54" t="str">
        <f>Tableau33[[#This Row],[Colonne2]]</f>
        <v>Spaghetti blancs</v>
      </c>
      <c r="D169" s="13">
        <f>Tableau33[[#This Row],[Colonne3]]</f>
        <v>5</v>
      </c>
      <c r="E169" s="13" t="str">
        <f>Tableau33[[#This Row],[Colonne4]]</f>
        <v>kg</v>
      </c>
      <c r="F169" s="13">
        <f>Tableau33[[#This Row],[Colonne5]]</f>
        <v>1</v>
      </c>
      <c r="G169" s="36"/>
      <c r="H169" s="14">
        <f>Tableau33[[#This Row],[Colonne7]]</f>
        <v>9.9</v>
      </c>
      <c r="I169" s="13">
        <f>Tableau33[[#This Row],[Colonne8]]</f>
        <v>5.5</v>
      </c>
      <c r="J169" s="14">
        <f>Tableau33[[#This Row],[Colonne9]]</f>
        <v>10.44</v>
      </c>
      <c r="K169" s="15">
        <f>G169*J169</f>
        <v>0</v>
      </c>
    </row>
    <row r="170" spans="1:11" x14ac:dyDescent="0.2">
      <c r="A170" s="3"/>
      <c r="B170" s="6">
        <f>Tableau33[[#This Row],[Colonne1]]</f>
        <v>30650</v>
      </c>
      <c r="C170" s="57" t="str">
        <f>Tableau33[[#This Row],[Colonne2]]</f>
        <v>Coquillettes semi-complètes</v>
      </c>
      <c r="D170" s="16">
        <f>Tableau33[[#This Row],[Colonne3]]</f>
        <v>5</v>
      </c>
      <c r="E170" s="16" t="str">
        <f>Tableau33[[#This Row],[Colonne4]]</f>
        <v>kg</v>
      </c>
      <c r="F170" s="16">
        <f>Tableau33[[#This Row],[Colonne5]]</f>
        <v>1</v>
      </c>
      <c r="G170" s="37"/>
      <c r="H170" s="17">
        <f>Tableau33[[#This Row],[Colonne7]]</f>
        <v>9.9</v>
      </c>
      <c r="I170" s="16">
        <f>Tableau33[[#This Row],[Colonne8]]</f>
        <v>5.5</v>
      </c>
      <c r="J170" s="17">
        <f>Tableau33[[#This Row],[Colonne9]]</f>
        <v>10.44</v>
      </c>
      <c r="K170" s="18">
        <f>G170*J170</f>
        <v>0</v>
      </c>
    </row>
    <row r="171" spans="1:11" x14ac:dyDescent="0.2">
      <c r="A171" s="3"/>
      <c r="B171" s="6">
        <f>Tableau33[[#This Row],[Colonne1]]</f>
        <v>30651</v>
      </c>
      <c r="C171" s="57" t="str">
        <f>Tableau33[[#This Row],[Colonne2]]</f>
        <v>Macaronis semi-complet</v>
      </c>
      <c r="D171" s="16">
        <f>Tableau33[[#This Row],[Colonne3]]</f>
        <v>5</v>
      </c>
      <c r="E171" s="16" t="str">
        <f>Tableau33[[#This Row],[Colonne4]]</f>
        <v>kg</v>
      </c>
      <c r="F171" s="16">
        <f>Tableau33[[#This Row],[Colonne5]]</f>
        <v>1</v>
      </c>
      <c r="G171" s="37"/>
      <c r="H171" s="17">
        <f>Tableau33[[#This Row],[Colonne7]]</f>
        <v>9.9</v>
      </c>
      <c r="I171" s="16">
        <f>Tableau33[[#This Row],[Colonne8]]</f>
        <v>5.5</v>
      </c>
      <c r="J171" s="17">
        <f>Tableau33[[#This Row],[Colonne9]]</f>
        <v>10.44</v>
      </c>
      <c r="K171" s="18">
        <f>G171*J171</f>
        <v>0</v>
      </c>
    </row>
    <row r="172" spans="1:11" x14ac:dyDescent="0.2">
      <c r="A172" s="3"/>
      <c r="B172" s="6">
        <f>Tableau33[[#This Row],[Colonne1]]</f>
        <v>30653</v>
      </c>
      <c r="C172" s="57" t="str">
        <f>Tableau33[[#This Row],[Colonne2]]</f>
        <v>Spirales blanches</v>
      </c>
      <c r="D172" s="16">
        <f>Tableau33[[#This Row],[Colonne3]]</f>
        <v>5</v>
      </c>
      <c r="E172" s="16" t="str">
        <f>Tableau33[[#This Row],[Colonne4]]</f>
        <v>kg</v>
      </c>
      <c r="F172" s="16">
        <f>Tableau33[[#This Row],[Colonne5]]</f>
        <v>1</v>
      </c>
      <c r="G172" s="37"/>
      <c r="H172" s="17">
        <f>Tableau33[[#This Row],[Colonne7]]</f>
        <v>9.9</v>
      </c>
      <c r="I172" s="16">
        <f>Tableau33[[#This Row],[Colonne8]]</f>
        <v>5.5</v>
      </c>
      <c r="J172" s="17">
        <f>Tableau33[[#This Row],[Colonne9]]</f>
        <v>10.44</v>
      </c>
      <c r="K172" s="18">
        <f>G172*J172</f>
        <v>0</v>
      </c>
    </row>
    <row r="173" spans="1:11" x14ac:dyDescent="0.2">
      <c r="A173" s="3"/>
      <c r="B173" s="7">
        <f>Tableau33[[#This Row],[Colonne1]]</f>
        <v>29596</v>
      </c>
      <c r="C173" s="58" t="str">
        <f>Tableau33[[#This Row],[Colonne2]]</f>
        <v>lasagnes</v>
      </c>
      <c r="D173" s="20">
        <f>Tableau33[[#This Row],[Colonne3]]</f>
        <v>250</v>
      </c>
      <c r="E173" s="20" t="str">
        <f>Tableau33[[#This Row],[Colonne4]]</f>
        <v>gr</v>
      </c>
      <c r="F173" s="20">
        <f>Tableau33[[#This Row],[Colonne5]]</f>
        <v>12</v>
      </c>
      <c r="G173" s="38"/>
      <c r="H173" s="21">
        <f>Tableau33[[#This Row],[Colonne7]]</f>
        <v>1.59</v>
      </c>
      <c r="I173" s="20">
        <f>Tableau33[[#This Row],[Colonne8]]</f>
        <v>5.5</v>
      </c>
      <c r="J173" s="21">
        <f>Tableau33[[#This Row],[Colonne9]]</f>
        <v>1.68</v>
      </c>
      <c r="K173" s="22">
        <f>G173*J173</f>
        <v>0</v>
      </c>
    </row>
    <row r="174" spans="1:11" x14ac:dyDescent="0.2">
      <c r="A174" s="3"/>
      <c r="B174" s="4"/>
      <c r="C174" s="56"/>
      <c r="D174" s="25">
        <f>Tableau33[[#This Row],[Colonne3]]</f>
        <v>0</v>
      </c>
      <c r="G174" s="39"/>
      <c r="H174" s="26"/>
      <c r="J174" s="27" t="s">
        <v>13</v>
      </c>
      <c r="K174" s="26">
        <f>SUM(K169:K173)</f>
        <v>0</v>
      </c>
    </row>
    <row r="175" spans="1:11" x14ac:dyDescent="0.2">
      <c r="A175" s="3"/>
      <c r="B175" s="23" t="s">
        <v>163</v>
      </c>
      <c r="C175" s="56"/>
      <c r="D175" s="25">
        <f>Tableau33[[#This Row],[Colonne3]]</f>
        <v>0</v>
      </c>
      <c r="G175" s="39"/>
      <c r="H175" s="26"/>
      <c r="J175" s="26"/>
      <c r="K175" s="26"/>
    </row>
    <row r="176" spans="1:11" x14ac:dyDescent="0.2">
      <c r="A176" s="3"/>
      <c r="B176" s="5">
        <f>Tableau33[[#This Row],[Colonne1]]</f>
        <v>20249</v>
      </c>
      <c r="C176" s="54" t="str">
        <f>Tableau33[[#This Row],[Colonne2]]</f>
        <v>Riz basmati blanc</v>
      </c>
      <c r="D176" s="13">
        <f>Tableau33[[#This Row],[Colonne3]]</f>
        <v>5</v>
      </c>
      <c r="E176" s="13" t="str">
        <f>Tableau33[[#This Row],[Colonne4]]</f>
        <v>kg</v>
      </c>
      <c r="F176" s="13">
        <f>Tableau33[[#This Row],[Colonne5]]</f>
        <v>1</v>
      </c>
      <c r="G176" s="36"/>
      <c r="H176" s="14">
        <f>Tableau33[[#This Row],[Colonne7]]</f>
        <v>20.25</v>
      </c>
      <c r="I176" s="13">
        <f>Tableau33[[#This Row],[Colonne8]]</f>
        <v>5.5</v>
      </c>
      <c r="J176" s="14">
        <f>Tableau33[[#This Row],[Colonne9]]</f>
        <v>21.36</v>
      </c>
      <c r="K176" s="15">
        <f t="shared" ref="K176:K183" si="10">G176*J176</f>
        <v>0</v>
      </c>
    </row>
    <row r="177" spans="1:11" x14ac:dyDescent="0.2">
      <c r="A177" s="3"/>
      <c r="B177" s="6">
        <f>Tableau33[[#This Row],[Colonne1]]</f>
        <v>20126</v>
      </c>
      <c r="C177" s="57" t="str">
        <f>Tableau33[[#This Row],[Colonne2]]</f>
        <v>Riz basmati long demi-complet</v>
      </c>
      <c r="D177" s="16">
        <f>Tableau33[[#This Row],[Colonne3]]</f>
        <v>3</v>
      </c>
      <c r="E177" s="16" t="str">
        <f>Tableau33[[#This Row],[Colonne4]]</f>
        <v>kg</v>
      </c>
      <c r="F177" s="16">
        <f>Tableau33[[#This Row],[Colonne5]]</f>
        <v>1</v>
      </c>
      <c r="G177" s="37"/>
      <c r="H177" s="17">
        <f>Tableau33[[#This Row],[Colonne7]]</f>
        <v>10.74</v>
      </c>
      <c r="I177" s="16">
        <f>Tableau33[[#This Row],[Colonne8]]</f>
        <v>5.5</v>
      </c>
      <c r="J177" s="17">
        <f>Tableau33[[#This Row],[Colonne9]]</f>
        <v>11.33</v>
      </c>
      <c r="K177" s="18">
        <f t="shared" si="10"/>
        <v>0</v>
      </c>
    </row>
    <row r="178" spans="1:11" x14ac:dyDescent="0.2">
      <c r="A178" s="3"/>
      <c r="B178" s="6">
        <f>Tableau33[[#This Row],[Colonne1]]</f>
        <v>20124</v>
      </c>
      <c r="C178" s="57" t="str">
        <f>Tableau33[[#This Row],[Colonne2]]</f>
        <v>Riz basmati long complet</v>
      </c>
      <c r="D178" s="16">
        <f>Tableau33[[#This Row],[Colonne3]]</f>
        <v>3</v>
      </c>
      <c r="E178" s="16" t="str">
        <f>Tableau33[[#This Row],[Colonne4]]</f>
        <v>kg</v>
      </c>
      <c r="F178" s="16">
        <f>Tableau33[[#This Row],[Colonne5]]</f>
        <v>1</v>
      </c>
      <c r="G178" s="37"/>
      <c r="H178" s="17">
        <f>Tableau33[[#This Row],[Colonne7]]</f>
        <v>9.27</v>
      </c>
      <c r="I178" s="16">
        <f>Tableau33[[#This Row],[Colonne8]]</f>
        <v>5.5</v>
      </c>
      <c r="J178" s="17">
        <f>Tableau33[[#This Row],[Colonne9]]</f>
        <v>9.7799999999999994</v>
      </c>
      <c r="K178" s="18">
        <f t="shared" si="10"/>
        <v>0</v>
      </c>
    </row>
    <row r="179" spans="1:11" x14ac:dyDescent="0.2">
      <c r="A179" s="3"/>
      <c r="B179" s="6">
        <f>Tableau33[[#This Row],[Colonne1]]</f>
        <v>22285</v>
      </c>
      <c r="C179" s="57" t="str">
        <f>Tableau33[[#This Row],[Colonne2]]</f>
        <v>Riz rond blanc</v>
      </c>
      <c r="D179" s="16">
        <f>Tableau33[[#This Row],[Colonne3]]</f>
        <v>3</v>
      </c>
      <c r="E179" s="16" t="str">
        <f>Tableau33[[#This Row],[Colonne4]]</f>
        <v>kg</v>
      </c>
      <c r="F179" s="16">
        <f>Tableau33[[#This Row],[Colonne5]]</f>
        <v>1</v>
      </c>
      <c r="G179" s="37"/>
      <c r="H179" s="17">
        <f>Tableau33[[#This Row],[Colonne7]]</f>
        <v>9.2100000000000009</v>
      </c>
      <c r="I179" s="16">
        <f>Tableau33[[#This Row],[Colonne8]]</f>
        <v>5.5</v>
      </c>
      <c r="J179" s="17">
        <f>Tableau33[[#This Row],[Colonne9]]</f>
        <v>9.7200000000000006</v>
      </c>
      <c r="K179" s="18">
        <f t="shared" si="10"/>
        <v>0</v>
      </c>
    </row>
    <row r="180" spans="1:11" x14ac:dyDescent="0.2">
      <c r="A180" s="3"/>
      <c r="B180" s="6">
        <f>Tableau33[[#This Row],[Colonne1]]</f>
        <v>20116</v>
      </c>
      <c r="C180" s="57" t="str">
        <f>Tableau33[[#This Row],[Colonne2]]</f>
        <v>Riz rond demi-complet</v>
      </c>
      <c r="D180" s="16">
        <f>Tableau33[[#This Row],[Colonne3]]</f>
        <v>3</v>
      </c>
      <c r="E180" s="16" t="str">
        <f>Tableau33[[#This Row],[Colonne4]]</f>
        <v>kg</v>
      </c>
      <c r="F180" s="16">
        <f>Tableau33[[#This Row],[Colonne5]]</f>
        <v>1</v>
      </c>
      <c r="G180" s="37"/>
      <c r="H180" s="17">
        <f>Tableau33[[#This Row],[Colonne7]]</f>
        <v>8.6999999999999993</v>
      </c>
      <c r="I180" s="16">
        <f>Tableau33[[#This Row],[Colonne8]]</f>
        <v>5.5</v>
      </c>
      <c r="J180" s="17">
        <f>Tableau33[[#This Row],[Colonne9]]</f>
        <v>9.18</v>
      </c>
      <c r="K180" s="18">
        <f t="shared" si="10"/>
        <v>0</v>
      </c>
    </row>
    <row r="181" spans="1:11" x14ac:dyDescent="0.2">
      <c r="A181" s="3"/>
      <c r="B181" s="6">
        <f>Tableau33[[#This Row],[Colonne1]]</f>
        <v>20115</v>
      </c>
      <c r="C181" s="57" t="str">
        <f>Tableau33[[#This Row],[Colonne2]]</f>
        <v>Riz rond complet</v>
      </c>
      <c r="D181" s="16">
        <f>Tableau33[[#This Row],[Colonne3]]</f>
        <v>3</v>
      </c>
      <c r="E181" s="16" t="str">
        <f>Tableau33[[#This Row],[Colonne4]]</f>
        <v>kg</v>
      </c>
      <c r="F181" s="16">
        <f>Tableau33[[#This Row],[Colonne5]]</f>
        <v>1</v>
      </c>
      <c r="G181" s="37"/>
      <c r="H181" s="17">
        <f>Tableau33[[#This Row],[Colonne7]]</f>
        <v>8.49</v>
      </c>
      <c r="I181" s="16">
        <f>Tableau33[[#This Row],[Colonne8]]</f>
        <v>5.5</v>
      </c>
      <c r="J181" s="17">
        <f>Tableau33[[#This Row],[Colonne9]]</f>
        <v>8.9600000000000009</v>
      </c>
      <c r="K181" s="18">
        <f t="shared" si="10"/>
        <v>0</v>
      </c>
    </row>
    <row r="182" spans="1:11" x14ac:dyDescent="0.2">
      <c r="A182" s="3"/>
      <c r="B182" s="6">
        <f>Tableau33[[#This Row],[Colonne1]]</f>
        <v>32950</v>
      </c>
      <c r="C182" s="57" t="str">
        <f>Tableau33[[#This Row],[Colonne2]]</f>
        <v>Riz long blanc</v>
      </c>
      <c r="D182" s="16">
        <f>Tableau33[[#This Row],[Colonne3]]</f>
        <v>5</v>
      </c>
      <c r="E182" s="16" t="str">
        <f>Tableau33[[#This Row],[Colonne4]]</f>
        <v>kg</v>
      </c>
      <c r="F182" s="16">
        <f>Tableau33[[#This Row],[Colonne5]]</f>
        <v>1</v>
      </c>
      <c r="G182" s="37"/>
      <c r="H182" s="17">
        <f>Tableau33[[#This Row],[Colonne7]]</f>
        <v>11.93</v>
      </c>
      <c r="I182" s="16">
        <f>Tableau33[[#This Row],[Colonne8]]</f>
        <v>5.5</v>
      </c>
      <c r="J182" s="17">
        <f>Tableau33[[#This Row],[Colonne9]]</f>
        <v>12.59</v>
      </c>
      <c r="K182" s="18">
        <f t="shared" si="10"/>
        <v>0</v>
      </c>
    </row>
    <row r="183" spans="1:11" x14ac:dyDescent="0.2">
      <c r="A183" s="3"/>
      <c r="B183" s="7">
        <f>Tableau33[[#This Row],[Colonne1]]</f>
        <v>32951</v>
      </c>
      <c r="C183" s="58" t="str">
        <f>Tableau33[[#This Row],[Colonne2]]</f>
        <v>Riz long complet</v>
      </c>
      <c r="D183" s="20">
        <f>Tableau33[[#This Row],[Colonne3]]</f>
        <v>5</v>
      </c>
      <c r="E183" s="20" t="str">
        <f>Tableau33[[#This Row],[Colonne4]]</f>
        <v>kg</v>
      </c>
      <c r="F183" s="20">
        <f>Tableau33[[#This Row],[Colonne5]]</f>
        <v>1</v>
      </c>
      <c r="G183" s="38"/>
      <c r="H183" s="21">
        <f>Tableau33[[#This Row],[Colonne7]]</f>
        <v>11.3</v>
      </c>
      <c r="I183" s="20">
        <f>Tableau33[[#This Row],[Colonne8]]</f>
        <v>5.5</v>
      </c>
      <c r="J183" s="21">
        <f>Tableau33[[#This Row],[Colonne9]]</f>
        <v>11.92</v>
      </c>
      <c r="K183" s="22">
        <f t="shared" si="10"/>
        <v>0</v>
      </c>
    </row>
    <row r="184" spans="1:11" x14ac:dyDescent="0.2">
      <c r="A184" s="3"/>
      <c r="B184" s="4"/>
      <c r="C184" s="56"/>
      <c r="D184" s="25">
        <f>Tableau33[[#This Row],[Colonne3]]</f>
        <v>0</v>
      </c>
      <c r="G184" s="39"/>
      <c r="H184" s="26"/>
      <c r="J184" s="27" t="s">
        <v>13</v>
      </c>
      <c r="K184" s="26">
        <f>SUM(K176:K183)</f>
        <v>0</v>
      </c>
    </row>
    <row r="185" spans="1:11" x14ac:dyDescent="0.2">
      <c r="A185" s="3"/>
      <c r="B185" s="23" t="s">
        <v>172</v>
      </c>
      <c r="C185" s="56"/>
      <c r="D185" s="25">
        <f>Tableau33[[#This Row],[Colonne3]]</f>
        <v>0</v>
      </c>
      <c r="G185" s="39"/>
      <c r="H185" s="26"/>
      <c r="J185" s="26"/>
      <c r="K185" s="26"/>
    </row>
    <row r="186" spans="1:11" x14ac:dyDescent="0.2">
      <c r="A186" s="3"/>
      <c r="B186" s="9">
        <f>Tableau33[[#This Row],[Colonne1]]</f>
        <v>32839</v>
      </c>
      <c r="C186" s="57" t="str">
        <f>Tableau33[[#This Row],[Colonne2]]</f>
        <v>Farine de blé T 150</v>
      </c>
      <c r="D186" s="16">
        <f>Tableau33[[#This Row],[Colonne3]]</f>
        <v>5</v>
      </c>
      <c r="E186" s="16" t="str">
        <f>Tableau33[[#This Row],[Colonne4]]</f>
        <v>kg</v>
      </c>
      <c r="F186" s="16">
        <f>Tableau33[[#This Row],[Colonne5]]</f>
        <v>1</v>
      </c>
      <c r="G186" s="37"/>
      <c r="H186" s="17">
        <f>Tableau33[[#This Row],[Colonne7]]</f>
        <v>6.5</v>
      </c>
      <c r="I186" s="16">
        <f>Tableau33[[#This Row],[Colonne8]]</f>
        <v>5.5</v>
      </c>
      <c r="J186" s="17">
        <f>Tableau33[[#This Row],[Colonne9]]</f>
        <v>6.86</v>
      </c>
      <c r="K186" s="30">
        <f>G186*J186</f>
        <v>0</v>
      </c>
    </row>
    <row r="187" spans="1:11" x14ac:dyDescent="0.2">
      <c r="A187" s="3"/>
      <c r="B187" s="9">
        <f>Tableau33[[#This Row],[Colonne1]]</f>
        <v>25806</v>
      </c>
      <c r="C187" s="57" t="str">
        <f>Tableau33[[#This Row],[Colonne2]]</f>
        <v>Farine complète de blé  Khorasan Kamut</v>
      </c>
      <c r="D187" s="16">
        <f>Tableau33[[#This Row],[Colonne3]]</f>
        <v>500</v>
      </c>
      <c r="E187" s="16" t="str">
        <f>Tableau33[[#This Row],[Colonne4]]</f>
        <v>gr</v>
      </c>
      <c r="F187" s="16">
        <f>Tableau33[[#This Row],[Colonne5]]</f>
        <v>6</v>
      </c>
      <c r="G187" s="37"/>
      <c r="H187" s="17">
        <f>Tableau33[[#This Row],[Colonne7]]</f>
        <v>2.23</v>
      </c>
      <c r="I187" s="16">
        <f>Tableau33[[#This Row],[Colonne8]]</f>
        <v>5.5</v>
      </c>
      <c r="J187" s="17">
        <f>Tableau33[[#This Row],[Colonne9]]</f>
        <v>2.35</v>
      </c>
      <c r="K187" s="30">
        <f>G187*J187</f>
        <v>0</v>
      </c>
    </row>
    <row r="188" spans="1:11" x14ac:dyDescent="0.2">
      <c r="A188" s="3"/>
      <c r="B188" s="9">
        <f>Tableau33[[#This Row],[Colonne1]]</f>
        <v>32748</v>
      </c>
      <c r="C188" s="57" t="str">
        <f>Tableau33[[#This Row],[Colonne2]]</f>
        <v>Farine de sarrasin</v>
      </c>
      <c r="D188" s="16">
        <f>Tableau33[[#This Row],[Colonne3]]</f>
        <v>5</v>
      </c>
      <c r="E188" s="16" t="str">
        <f>Tableau33[[#This Row],[Colonne4]]</f>
        <v>kg</v>
      </c>
      <c r="F188" s="16">
        <f>Tableau33[[#This Row],[Colonne5]]</f>
        <v>1</v>
      </c>
      <c r="G188" s="37"/>
      <c r="H188" s="17">
        <f>Tableau33[[#This Row],[Colonne7]]</f>
        <v>16</v>
      </c>
      <c r="I188" s="16">
        <f>Tableau33[[#This Row],[Colonne8]]</f>
        <v>5.5</v>
      </c>
      <c r="J188" s="17">
        <f>Tableau33[[#This Row],[Colonne9]]</f>
        <v>16.88</v>
      </c>
      <c r="K188" s="30">
        <f>G188*J188</f>
        <v>0</v>
      </c>
    </row>
    <row r="189" spans="1:11" x14ac:dyDescent="0.2">
      <c r="A189" s="3"/>
      <c r="B189" s="4"/>
      <c r="C189" s="56"/>
      <c r="D189" s="25">
        <f>Tableau33[[#This Row],[Colonne3]]</f>
        <v>0</v>
      </c>
      <c r="G189" s="39"/>
      <c r="H189" s="26"/>
      <c r="J189" s="27" t="s">
        <v>13</v>
      </c>
      <c r="K189" s="26">
        <f>SUM(K186:K188)</f>
        <v>0</v>
      </c>
    </row>
    <row r="190" spans="1:11" x14ac:dyDescent="0.2">
      <c r="A190" s="3"/>
      <c r="B190" s="23" t="s">
        <v>176</v>
      </c>
      <c r="C190" s="56"/>
      <c r="D190" s="25">
        <f>Tableau33[[#This Row],[Colonne3]]</f>
        <v>0</v>
      </c>
      <c r="G190" s="39"/>
      <c r="H190" s="26"/>
      <c r="J190" s="26"/>
      <c r="K190" s="26"/>
    </row>
    <row r="191" spans="1:11" x14ac:dyDescent="0.2">
      <c r="A191" s="3"/>
      <c r="B191" s="9">
        <f>Tableau33[[#This Row],[Colonne1]]</f>
        <v>20232</v>
      </c>
      <c r="C191" s="57" t="str">
        <f>Tableau33[[#This Row],[Colonne2]]</f>
        <v>boulgour fin</v>
      </c>
      <c r="D191" s="16">
        <f>Tableau33[[#This Row],[Colonne3]]</f>
        <v>5</v>
      </c>
      <c r="E191" s="16" t="str">
        <f>Tableau33[[#This Row],[Colonne4]]</f>
        <v>kg</v>
      </c>
      <c r="F191" s="16">
        <f>Tableau33[[#This Row],[Colonne5]]</f>
        <v>1</v>
      </c>
      <c r="G191" s="37"/>
      <c r="H191" s="17">
        <f>Tableau33[[#This Row],[Colonne7]]</f>
        <v>11</v>
      </c>
      <c r="I191" s="16">
        <f>Tableau33[[#This Row],[Colonne8]]</f>
        <v>5.5</v>
      </c>
      <c r="J191" s="17">
        <f>Tableau33[[#This Row],[Colonne9]]</f>
        <v>11.61</v>
      </c>
      <c r="K191" s="30">
        <f>G191*J191</f>
        <v>0</v>
      </c>
    </row>
    <row r="192" spans="1:11" x14ac:dyDescent="0.2">
      <c r="A192" s="3"/>
      <c r="B192" s="9">
        <f>Tableau33[[#This Row],[Colonne1]]</f>
        <v>20230</v>
      </c>
      <c r="C192" s="57" t="str">
        <f>Tableau33[[#This Row],[Colonne2]]</f>
        <v>boulgour gros</v>
      </c>
      <c r="D192" s="16">
        <f>Tableau33[[#This Row],[Colonne3]]</f>
        <v>5</v>
      </c>
      <c r="E192" s="16" t="str">
        <f>Tableau33[[#This Row],[Colonne4]]</f>
        <v>kg</v>
      </c>
      <c r="F192" s="16">
        <f>Tableau33[[#This Row],[Colonne5]]</f>
        <v>1</v>
      </c>
      <c r="G192" s="37"/>
      <c r="H192" s="17">
        <f>Tableau33[[#This Row],[Colonne7]]</f>
        <v>11</v>
      </c>
      <c r="I192" s="16">
        <f>Tableau33[[#This Row],[Colonne8]]</f>
        <v>5.5</v>
      </c>
      <c r="J192" s="17">
        <f>Tableau33[[#This Row],[Colonne9]]</f>
        <v>11.61</v>
      </c>
      <c r="K192" s="30">
        <f>G192*J192</f>
        <v>0</v>
      </c>
    </row>
    <row r="193" spans="1:11" x14ac:dyDescent="0.2">
      <c r="A193" s="3"/>
      <c r="B193" s="4"/>
      <c r="C193" s="56"/>
      <c r="D193" s="25">
        <f>Tableau33[[#This Row],[Colonne3]]</f>
        <v>0</v>
      </c>
      <c r="G193" s="39"/>
      <c r="H193" s="26"/>
      <c r="J193" s="27" t="s">
        <v>13</v>
      </c>
      <c r="K193" s="26">
        <f>SUM(K191:K192)</f>
        <v>0</v>
      </c>
    </row>
    <row r="194" spans="1:11" x14ac:dyDescent="0.2">
      <c r="A194" s="3"/>
      <c r="B194" s="23" t="s">
        <v>179</v>
      </c>
      <c r="C194" s="56"/>
      <c r="D194" s="25">
        <f>Tableau33[[#This Row],[Colonne3]]</f>
        <v>0</v>
      </c>
      <c r="G194" s="39"/>
      <c r="H194" s="26"/>
      <c r="J194" s="26"/>
      <c r="K194" s="26"/>
    </row>
    <row r="195" spans="1:11" x14ac:dyDescent="0.2">
      <c r="A195" s="3"/>
      <c r="B195" s="9">
        <f>Tableau33[[#This Row],[Colonne1]]</f>
        <v>20243</v>
      </c>
      <c r="C195" s="57" t="str">
        <f>Tableau33[[#This Row],[Colonne2]]</f>
        <v>couscous complet</v>
      </c>
      <c r="D195" s="16">
        <f>Tableau33[[#This Row],[Colonne3]]</f>
        <v>5</v>
      </c>
      <c r="E195" s="16" t="str">
        <f>Tableau33[[#This Row],[Colonne4]]</f>
        <v>kg</v>
      </c>
      <c r="F195" s="16">
        <f>Tableau33[[#This Row],[Colonne5]]</f>
        <v>1</v>
      </c>
      <c r="G195" s="37"/>
      <c r="H195" s="17">
        <f>Tableau33[[#This Row],[Colonne7]]</f>
        <v>11.8</v>
      </c>
      <c r="I195" s="16">
        <f>Tableau33[[#This Row],[Colonne8]]</f>
        <v>5.5</v>
      </c>
      <c r="J195" s="17">
        <f>Tableau33[[#This Row],[Colonne9]]</f>
        <v>12.45</v>
      </c>
      <c r="K195" s="30">
        <f>G195*J195</f>
        <v>0</v>
      </c>
    </row>
    <row r="196" spans="1:11" x14ac:dyDescent="0.2">
      <c r="A196" s="3"/>
      <c r="B196" s="4"/>
      <c r="C196" s="56"/>
      <c r="D196" s="25">
        <f>Tableau33[[#This Row],[Colonne3]]</f>
        <v>0</v>
      </c>
      <c r="G196" s="39"/>
      <c r="H196" s="26"/>
      <c r="J196" s="27" t="s">
        <v>13</v>
      </c>
      <c r="K196" s="26">
        <f>SUM(K195)</f>
        <v>0</v>
      </c>
    </row>
    <row r="197" spans="1:11" x14ac:dyDescent="0.2">
      <c r="A197" s="3"/>
      <c r="B197" s="23" t="s">
        <v>181</v>
      </c>
      <c r="C197" s="56"/>
      <c r="D197" s="25">
        <f>Tableau33[[#This Row],[Colonne3]]</f>
        <v>0</v>
      </c>
      <c r="G197" s="39"/>
      <c r="H197" s="26"/>
      <c r="J197" s="26"/>
      <c r="K197" s="26"/>
    </row>
    <row r="198" spans="1:11" x14ac:dyDescent="0.2">
      <c r="A198" s="3"/>
      <c r="B198" s="9">
        <f>Tableau33[[#This Row],[Colonne1]]</f>
        <v>20238</v>
      </c>
      <c r="C198" s="57" t="str">
        <f>Tableau33[[#This Row],[Colonne2]]</f>
        <v>millet décortiqué</v>
      </c>
      <c r="D198" s="16">
        <f>Tableau33[[#This Row],[Colonne3]]</f>
        <v>5</v>
      </c>
      <c r="E198" s="16" t="str">
        <f>Tableau33[[#This Row],[Colonne4]]</f>
        <v>kg</v>
      </c>
      <c r="F198" s="16">
        <f>Tableau33[[#This Row],[Colonne5]]</f>
        <v>1</v>
      </c>
      <c r="G198" s="37"/>
      <c r="H198" s="17">
        <f>Tableau33[[#This Row],[Colonne7]]</f>
        <v>11.2</v>
      </c>
      <c r="I198" s="16">
        <f>Tableau33[[#This Row],[Colonne8]]</f>
        <v>5.5</v>
      </c>
      <c r="J198" s="17">
        <f>Tableau33[[#This Row],[Colonne9]]</f>
        <v>11.82</v>
      </c>
      <c r="K198" s="30">
        <f>G198*J198</f>
        <v>0</v>
      </c>
    </row>
    <row r="199" spans="1:11" x14ac:dyDescent="0.2">
      <c r="A199" s="3"/>
      <c r="B199" s="4"/>
      <c r="C199" s="56"/>
      <c r="D199" s="25">
        <f>Tableau33[[#This Row],[Colonne3]]</f>
        <v>0</v>
      </c>
      <c r="G199" s="39"/>
      <c r="H199" s="26"/>
      <c r="J199" s="27" t="s">
        <v>13</v>
      </c>
      <c r="K199" s="26">
        <f>SUM(K198)</f>
        <v>0</v>
      </c>
    </row>
    <row r="200" spans="1:11" x14ac:dyDescent="0.2">
      <c r="A200" s="3"/>
      <c r="B200" s="23" t="s">
        <v>183</v>
      </c>
      <c r="C200" s="56"/>
      <c r="D200" s="25">
        <f>Tableau33[[#This Row],[Colonne3]]</f>
        <v>0</v>
      </c>
      <c r="G200" s="39"/>
      <c r="H200" s="26"/>
      <c r="J200" s="26"/>
      <c r="K200" s="26"/>
    </row>
    <row r="201" spans="1:11" x14ac:dyDescent="0.2">
      <c r="A201" s="3"/>
      <c r="B201" s="9">
        <f>Tableau33[[#This Row],[Colonne1]]</f>
        <v>20245</v>
      </c>
      <c r="C201" s="57" t="str">
        <f>Tableau33[[#This Row],[Colonne2]]</f>
        <v>Quinoa</v>
      </c>
      <c r="D201" s="16">
        <f>Tableau33[[#This Row],[Colonne3]]</f>
        <v>5</v>
      </c>
      <c r="E201" s="16" t="str">
        <f>Tableau33[[#This Row],[Colonne4]]</f>
        <v>kg</v>
      </c>
      <c r="F201" s="16">
        <f>Tableau33[[#This Row],[Colonne5]]</f>
        <v>1</v>
      </c>
      <c r="G201" s="37"/>
      <c r="H201" s="17">
        <f>Tableau33[[#This Row],[Colonne7]]</f>
        <v>26.62</v>
      </c>
      <c r="I201" s="16">
        <f>Tableau33[[#This Row],[Colonne8]]</f>
        <v>5.5</v>
      </c>
      <c r="J201" s="17">
        <f>Tableau33[[#This Row],[Colonne9]]</f>
        <v>28.08</v>
      </c>
      <c r="K201" s="30">
        <f>G201*J201</f>
        <v>0</v>
      </c>
    </row>
    <row r="202" spans="1:11" x14ac:dyDescent="0.2">
      <c r="A202" s="3"/>
      <c r="B202" s="4"/>
      <c r="C202" s="56"/>
      <c r="D202" s="25">
        <f>Tableau33[[#This Row],[Colonne3]]</f>
        <v>0</v>
      </c>
      <c r="G202" s="39"/>
      <c r="H202" s="26"/>
      <c r="J202" s="27" t="s">
        <v>13</v>
      </c>
      <c r="K202" s="26">
        <f>SUM(K201)</f>
        <v>0</v>
      </c>
    </row>
    <row r="203" spans="1:11" x14ac:dyDescent="0.2">
      <c r="A203" s="3"/>
      <c r="B203" s="23" t="s">
        <v>184</v>
      </c>
      <c r="C203" s="56"/>
      <c r="D203" s="25">
        <f>Tableau33[[#This Row],[Colonne3]]</f>
        <v>0</v>
      </c>
      <c r="G203" s="39"/>
      <c r="H203" s="26"/>
      <c r="J203" s="26"/>
      <c r="K203" s="26"/>
    </row>
    <row r="204" spans="1:11" x14ac:dyDescent="0.2">
      <c r="A204" s="3"/>
      <c r="B204" s="9">
        <f>Tableau33[[#This Row],[Colonne1]]</f>
        <v>32946</v>
      </c>
      <c r="C204" s="57" t="str">
        <f>Tableau33[[#This Row],[Colonne2]]</f>
        <v>Lentilles corail</v>
      </c>
      <c r="D204" s="16">
        <f>Tableau33[[#This Row],[Colonne3]]</f>
        <v>5</v>
      </c>
      <c r="E204" s="16" t="str">
        <f>Tableau33[[#This Row],[Colonne4]]</f>
        <v>kg</v>
      </c>
      <c r="F204" s="16">
        <f>Tableau33[[#This Row],[Colonne5]]</f>
        <v>1</v>
      </c>
      <c r="G204" s="37"/>
      <c r="H204" s="17">
        <f>Tableau33[[#This Row],[Colonne7]]</f>
        <v>20</v>
      </c>
      <c r="I204" s="16">
        <f>Tableau33[[#This Row],[Colonne8]]</f>
        <v>5.5</v>
      </c>
      <c r="J204" s="17">
        <f>Tableau33[[#This Row],[Colonne9]]</f>
        <v>21.1</v>
      </c>
      <c r="K204" s="30">
        <f>G204*J204</f>
        <v>0</v>
      </c>
    </row>
    <row r="205" spans="1:11" x14ac:dyDescent="0.2">
      <c r="A205" s="3"/>
      <c r="B205" s="4"/>
      <c r="C205" s="56"/>
      <c r="D205" s="25">
        <f>Tableau33[[#This Row],[Colonne3]]</f>
        <v>0</v>
      </c>
      <c r="G205" s="39"/>
      <c r="H205" s="26"/>
      <c r="J205" s="27" t="s">
        <v>13</v>
      </c>
      <c r="K205" s="26">
        <f>SUM(K204)</f>
        <v>0</v>
      </c>
    </row>
    <row r="206" spans="1:11" x14ac:dyDescent="0.2">
      <c r="A206" s="3"/>
      <c r="B206" s="23" t="s">
        <v>186</v>
      </c>
      <c r="C206" s="56"/>
      <c r="D206" s="25">
        <f>Tableau33[[#This Row],[Colonne3]]</f>
        <v>0</v>
      </c>
      <c r="G206" s="39"/>
      <c r="H206" s="26"/>
      <c r="J206" s="26"/>
      <c r="K206" s="26"/>
    </row>
    <row r="207" spans="1:11" x14ac:dyDescent="0.2">
      <c r="A207" s="3"/>
      <c r="B207" s="9">
        <f>Tableau33[[#This Row],[Colonne1]]</f>
        <v>20262</v>
      </c>
      <c r="C207" s="57" t="str">
        <f>Tableau33[[#This Row],[Colonne2]]</f>
        <v>Pois cassés verts</v>
      </c>
      <c r="D207" s="16">
        <f>Tableau33[[#This Row],[Colonne3]]</f>
        <v>5</v>
      </c>
      <c r="E207" s="16" t="str">
        <f>Tableau33[[#This Row],[Colonne4]]</f>
        <v>kg</v>
      </c>
      <c r="F207" s="16">
        <f>Tableau33[[#This Row],[Colonne5]]</f>
        <v>1</v>
      </c>
      <c r="G207" s="37"/>
      <c r="H207" s="17">
        <f>Tableau33[[#This Row],[Colonne7]]</f>
        <v>15.6</v>
      </c>
      <c r="I207" s="16">
        <f>Tableau33[[#This Row],[Colonne8]]</f>
        <v>5.5</v>
      </c>
      <c r="J207" s="17">
        <f>Tableau33[[#This Row],[Colonne9]]</f>
        <v>16.46</v>
      </c>
      <c r="K207" s="30">
        <f>G207*J207</f>
        <v>0</v>
      </c>
    </row>
    <row r="208" spans="1:11" x14ac:dyDescent="0.2">
      <c r="A208" s="3"/>
      <c r="B208" s="9">
        <f>Tableau33[[#This Row],[Colonne1]]</f>
        <v>20263</v>
      </c>
      <c r="C208" s="57" t="str">
        <f>Tableau33[[#This Row],[Colonne2]]</f>
        <v>Pois chiches</v>
      </c>
      <c r="D208" s="16">
        <f>Tableau33[[#This Row],[Colonne3]]</f>
        <v>5</v>
      </c>
      <c r="E208" s="16" t="str">
        <f>Tableau33[[#This Row],[Colonne4]]</f>
        <v>kg</v>
      </c>
      <c r="F208" s="16">
        <f>Tableau33[[#This Row],[Colonne5]]</f>
        <v>1</v>
      </c>
      <c r="G208" s="37"/>
      <c r="H208" s="17">
        <f>Tableau33[[#This Row],[Colonne7]]</f>
        <v>13.5</v>
      </c>
      <c r="I208" s="16">
        <f>Tableau33[[#This Row],[Colonne8]]</f>
        <v>5.5</v>
      </c>
      <c r="J208" s="17">
        <f>Tableau33[[#This Row],[Colonne9]]</f>
        <v>14.24</v>
      </c>
      <c r="K208" s="30">
        <f>G208*J208</f>
        <v>0</v>
      </c>
    </row>
    <row r="209" spans="1:11" x14ac:dyDescent="0.2">
      <c r="A209" s="3"/>
      <c r="B209" s="4"/>
      <c r="C209" s="56"/>
      <c r="D209" s="25">
        <f>Tableau33[[#This Row],[Colonne3]]</f>
        <v>0</v>
      </c>
      <c r="G209" s="39"/>
      <c r="H209" s="26"/>
      <c r="J209" s="27" t="s">
        <v>13</v>
      </c>
      <c r="K209" s="26">
        <f>SUM(K207:K208)</f>
        <v>0</v>
      </c>
    </row>
    <row r="210" spans="1:11" x14ac:dyDescent="0.2">
      <c r="A210" s="3"/>
      <c r="B210" s="23" t="s">
        <v>189</v>
      </c>
      <c r="C210" s="56"/>
      <c r="D210" s="25">
        <f>Tableau33[[#This Row],[Colonne3]]</f>
        <v>0</v>
      </c>
      <c r="G210" s="39"/>
      <c r="H210" s="26"/>
      <c r="J210" s="26"/>
      <c r="K210" s="26"/>
    </row>
    <row r="211" spans="1:11" x14ac:dyDescent="0.2">
      <c r="A211" s="3"/>
      <c r="B211" s="9">
        <f>Tableau33[[#This Row],[Colonne1]]</f>
        <v>32947</v>
      </c>
      <c r="C211" s="57" t="str">
        <f>Tableau33[[#This Row],[Colonne2]]</f>
        <v>Petit épeautre</v>
      </c>
      <c r="D211" s="16">
        <f>Tableau33[[#This Row],[Colonne3]]</f>
        <v>5</v>
      </c>
      <c r="E211" s="16" t="str">
        <f>Tableau33[[#This Row],[Colonne4]]</f>
        <v>kg</v>
      </c>
      <c r="F211" s="16">
        <f>Tableau33[[#This Row],[Colonne5]]</f>
        <v>1</v>
      </c>
      <c r="G211" s="37"/>
      <c r="H211" s="17">
        <f>Tableau33[[#This Row],[Colonne7]]</f>
        <v>16.7</v>
      </c>
      <c r="I211" s="16">
        <f>Tableau33[[#This Row],[Colonne8]]</f>
        <v>5.5</v>
      </c>
      <c r="J211" s="17">
        <f>Tableau33[[#This Row],[Colonne9]]</f>
        <v>17.62</v>
      </c>
      <c r="K211" s="30">
        <f>G211*J211</f>
        <v>0</v>
      </c>
    </row>
    <row r="212" spans="1:11" x14ac:dyDescent="0.2">
      <c r="A212" s="3"/>
      <c r="B212" s="4"/>
      <c r="C212" s="56"/>
      <c r="D212" s="25">
        <f>Tableau33[[#This Row],[Colonne3]]</f>
        <v>0</v>
      </c>
      <c r="G212" s="39"/>
      <c r="H212" s="26"/>
      <c r="J212" s="27" t="s">
        <v>13</v>
      </c>
      <c r="K212" s="26">
        <f>SUM(K211)</f>
        <v>0</v>
      </c>
    </row>
    <row r="213" spans="1:11" x14ac:dyDescent="0.2">
      <c r="A213" s="3"/>
      <c r="B213" s="23" t="s">
        <v>190</v>
      </c>
      <c r="C213" s="56"/>
      <c r="D213" s="25">
        <f>Tableau33[[#This Row],[Colonne3]]</f>
        <v>0</v>
      </c>
      <c r="G213" s="39"/>
      <c r="H213" s="26"/>
      <c r="J213" s="26"/>
      <c r="K213" s="26"/>
    </row>
    <row r="214" spans="1:11" x14ac:dyDescent="0.2">
      <c r="A214" s="3"/>
      <c r="B214" s="9">
        <f>Tableau33[[#This Row],[Colonne1]]</f>
        <v>20170</v>
      </c>
      <c r="C214" s="57" t="str">
        <f>Tableau33[[#This Row],[Colonne2]]</f>
        <v>Semoule de blé dur complète fine</v>
      </c>
      <c r="D214" s="16">
        <f>Tableau33[[#This Row],[Colonne3]]</f>
        <v>3</v>
      </c>
      <c r="E214" s="16" t="str">
        <f>Tableau33[[#This Row],[Colonne4]]</f>
        <v>kg</v>
      </c>
      <c r="F214" s="16">
        <f>Tableau33[[#This Row],[Colonne5]]</f>
        <v>1</v>
      </c>
      <c r="G214" s="37"/>
      <c r="H214" s="17">
        <f>Tableau33[[#This Row],[Colonne7]]</f>
        <v>5.25</v>
      </c>
      <c r="I214" s="16">
        <f>Tableau33[[#This Row],[Colonne8]]</f>
        <v>5.5</v>
      </c>
      <c r="J214" s="17">
        <f>Tableau33[[#This Row],[Colonne9]]</f>
        <v>5.54</v>
      </c>
      <c r="K214" s="30">
        <f>G214*J214</f>
        <v>0</v>
      </c>
    </row>
    <row r="215" spans="1:11" x14ac:dyDescent="0.2">
      <c r="A215" s="3"/>
      <c r="B215" s="9">
        <f>Tableau33[[#This Row],[Colonne1]]</f>
        <v>22996</v>
      </c>
      <c r="C215" s="57" t="str">
        <f>Tableau33[[#This Row],[Colonne2]]</f>
        <v>Polenta instantanée</v>
      </c>
      <c r="D215" s="16">
        <f>Tableau33[[#This Row],[Colonne3]]</f>
        <v>5</v>
      </c>
      <c r="E215" s="16" t="str">
        <f>Tableau33[[#This Row],[Colonne4]]</f>
        <v>kg</v>
      </c>
      <c r="F215" s="16">
        <f>Tableau33[[#This Row],[Colonne5]]</f>
        <v>1</v>
      </c>
      <c r="G215" s="37"/>
      <c r="H215" s="17">
        <f>Tableau33[[#This Row],[Colonne7]]</f>
        <v>9.4</v>
      </c>
      <c r="I215" s="16">
        <f>Tableau33[[#This Row],[Colonne8]]</f>
        <v>5.5</v>
      </c>
      <c r="J215" s="17">
        <f>Tableau33[[#This Row],[Colonne9]]</f>
        <v>9.92</v>
      </c>
      <c r="K215" s="30">
        <f>G215*J215</f>
        <v>0</v>
      </c>
    </row>
    <row r="216" spans="1:11" x14ac:dyDescent="0.2">
      <c r="A216" s="3"/>
      <c r="B216" s="4"/>
      <c r="C216" s="56"/>
      <c r="D216" s="25">
        <f>Tableau33[[#This Row],[Colonne3]]</f>
        <v>0</v>
      </c>
      <c r="G216" s="39"/>
      <c r="H216" s="26"/>
      <c r="J216" s="27" t="s">
        <v>13</v>
      </c>
      <c r="K216" s="26">
        <f>SUM(K214:K215)</f>
        <v>0</v>
      </c>
    </row>
    <row r="217" spans="1:11" x14ac:dyDescent="0.2">
      <c r="A217" s="3"/>
      <c r="B217" s="23" t="s">
        <v>193</v>
      </c>
      <c r="C217" s="56"/>
      <c r="D217" s="25">
        <f>Tableau33[[#This Row],[Colonne3]]</f>
        <v>0</v>
      </c>
      <c r="G217" s="39"/>
      <c r="H217" s="26"/>
      <c r="J217" s="26"/>
      <c r="K217" s="26"/>
    </row>
    <row r="218" spans="1:11" x14ac:dyDescent="0.2">
      <c r="A218" s="3"/>
      <c r="B218" s="9">
        <f>Tableau33[[#This Row],[Colonne1]]</f>
        <v>27495</v>
      </c>
      <c r="C218" s="57" t="str">
        <f>Tableau33[[#This Row],[Colonne2]]</f>
        <v>filets de maquereaux à la sauce moutarde</v>
      </c>
      <c r="D218" s="16">
        <f>Tableau33[[#This Row],[Colonne3]]</f>
        <v>113</v>
      </c>
      <c r="E218" s="16" t="str">
        <f>Tableau33[[#This Row],[Colonne4]]</f>
        <v>gr</v>
      </c>
      <c r="F218" s="16">
        <f>Tableau33[[#This Row],[Colonne5]]</f>
        <v>11</v>
      </c>
      <c r="G218" s="37"/>
      <c r="H218" s="17">
        <f>Tableau33[[#This Row],[Colonne7]]</f>
        <v>1.93</v>
      </c>
      <c r="I218" s="16">
        <f>Tableau33[[#This Row],[Colonne8]]</f>
        <v>5.5</v>
      </c>
      <c r="J218" s="17">
        <f>Tableau33[[#This Row],[Colonne9]]</f>
        <v>2.04</v>
      </c>
      <c r="K218" s="30">
        <f t="shared" ref="K218:K223" si="11">G218*J218</f>
        <v>0</v>
      </c>
    </row>
    <row r="219" spans="1:11" x14ac:dyDescent="0.2">
      <c r="A219" s="3"/>
      <c r="B219" s="9">
        <f>Tableau33[[#This Row],[Colonne1]]</f>
        <v>28435</v>
      </c>
      <c r="C219" s="57" t="str">
        <f>Tableau33[[#This Row],[Colonne2]]</f>
        <v>filets de maqueraux au vin blanc et aromates</v>
      </c>
      <c r="D219" s="16">
        <f>Tableau33[[#This Row],[Colonne3]]</f>
        <v>118</v>
      </c>
      <c r="E219" s="16" t="str">
        <f>Tableau33[[#This Row],[Colonne4]]</f>
        <v>gr</v>
      </c>
      <c r="F219" s="16">
        <f>Tableau33[[#This Row],[Colonne5]]</f>
        <v>11</v>
      </c>
      <c r="G219" s="37"/>
      <c r="H219" s="17">
        <f>Tableau33[[#This Row],[Colonne7]]</f>
        <v>1.93</v>
      </c>
      <c r="I219" s="16">
        <f>Tableau33[[#This Row],[Colonne8]]</f>
        <v>5.5</v>
      </c>
      <c r="J219" s="17">
        <f>Tableau33[[#This Row],[Colonne9]]</f>
        <v>2.04</v>
      </c>
      <c r="K219" s="30">
        <f t="shared" si="11"/>
        <v>0</v>
      </c>
    </row>
    <row r="220" spans="1:11" x14ac:dyDescent="0.2">
      <c r="A220" s="3"/>
      <c r="B220" s="9">
        <f>Tableau33[[#This Row],[Colonne1]]</f>
        <v>26552</v>
      </c>
      <c r="C220" s="57" t="str">
        <f>Tableau33[[#This Row],[Colonne2]]</f>
        <v>Saumon au naturel</v>
      </c>
      <c r="D220" s="16">
        <f>Tableau33[[#This Row],[Colonne3]]</f>
        <v>93</v>
      </c>
      <c r="E220" s="16" t="str">
        <f>Tableau33[[#This Row],[Colonne4]]</f>
        <v>gr</v>
      </c>
      <c r="F220" s="16">
        <f>Tableau33[[#This Row],[Colonne5]]</f>
        <v>16</v>
      </c>
      <c r="G220" s="37"/>
      <c r="H220" s="17">
        <f>Tableau33[[#This Row],[Colonne7]]</f>
        <v>4.4800000000000004</v>
      </c>
      <c r="I220" s="16">
        <f>Tableau33[[#This Row],[Colonne8]]</f>
        <v>5.5</v>
      </c>
      <c r="J220" s="17">
        <f>Tableau33[[#This Row],[Colonne9]]</f>
        <v>4.7300000000000004</v>
      </c>
      <c r="K220" s="30">
        <f t="shared" si="11"/>
        <v>0</v>
      </c>
    </row>
    <row r="221" spans="1:11" x14ac:dyDescent="0.2">
      <c r="A221" s="3"/>
      <c r="B221" s="9">
        <f>Tableau33[[#This Row],[Colonne1]]</f>
        <v>30632</v>
      </c>
      <c r="C221" s="57" t="str">
        <f>Tableau33[[#This Row],[Colonne2]]</f>
        <v>Filet de truite aux trois huiles</v>
      </c>
      <c r="D221" s="16">
        <f>Tableau33[[#This Row],[Colonne3]]</f>
        <v>130</v>
      </c>
      <c r="E221" s="16" t="str">
        <f>Tableau33[[#This Row],[Colonne4]]</f>
        <v>gr</v>
      </c>
      <c r="F221" s="16">
        <f>Tableau33[[#This Row],[Colonne5]]</f>
        <v>13</v>
      </c>
      <c r="G221" s="37"/>
      <c r="H221" s="17">
        <f>Tableau33[[#This Row],[Colonne7]]</f>
        <v>3.95</v>
      </c>
      <c r="I221" s="16">
        <f>Tableau33[[#This Row],[Colonne8]]</f>
        <v>5.5</v>
      </c>
      <c r="J221" s="17">
        <f>Tableau33[[#This Row],[Colonne9]]</f>
        <v>4.17</v>
      </c>
      <c r="K221" s="30">
        <f t="shared" si="11"/>
        <v>0</v>
      </c>
    </row>
    <row r="222" spans="1:11" x14ac:dyDescent="0.2">
      <c r="A222" s="3"/>
      <c r="B222" s="9">
        <f>Tableau33[[#This Row],[Colonne1]]</f>
        <v>27280</v>
      </c>
      <c r="C222" s="57" t="str">
        <f>Tableau33[[#This Row],[Colonne2]]</f>
        <v>filets de sardines à la sauce citronnée</v>
      </c>
      <c r="D222" s="16">
        <f>Tableau33[[#This Row],[Colonne3]]</f>
        <v>90</v>
      </c>
      <c r="E222" s="16" t="str">
        <f>Tableau33[[#This Row],[Colonne4]]</f>
        <v>gr</v>
      </c>
      <c r="F222" s="16">
        <f>Tableau33[[#This Row],[Colonne5]]</f>
        <v>17</v>
      </c>
      <c r="G222" s="37"/>
      <c r="H222" s="17">
        <f>Tableau33[[#This Row],[Colonne7]]</f>
        <v>2.2200000000000002</v>
      </c>
      <c r="I222" s="16">
        <f>Tableau33[[#This Row],[Colonne8]]</f>
        <v>5.5</v>
      </c>
      <c r="J222" s="17">
        <f>Tableau33[[#This Row],[Colonne9]]</f>
        <v>2.34</v>
      </c>
      <c r="K222" s="30">
        <f t="shared" si="11"/>
        <v>0</v>
      </c>
    </row>
    <row r="223" spans="1:11" x14ac:dyDescent="0.2">
      <c r="A223" s="3"/>
      <c r="B223" s="9">
        <f>Tableau33[[#This Row],[Colonne1]]</f>
        <v>25325</v>
      </c>
      <c r="C223" s="57" t="str">
        <f>Tableau33[[#This Row],[Colonne2]]</f>
        <v>filets de sardines à l'huile d'olive</v>
      </c>
      <c r="D223" s="16">
        <f>Tableau33[[#This Row],[Colonne3]]</f>
        <v>100</v>
      </c>
      <c r="E223" s="16" t="str">
        <f>Tableau33[[#This Row],[Colonne4]]</f>
        <v>gr</v>
      </c>
      <c r="F223" s="16">
        <f>Tableau33[[#This Row],[Colonne5]]</f>
        <v>17</v>
      </c>
      <c r="G223" s="37"/>
      <c r="H223" s="17">
        <f>Tableau33[[#This Row],[Colonne7]]</f>
        <v>2.2200000000000002</v>
      </c>
      <c r="I223" s="16">
        <f>Tableau33[[#This Row],[Colonne8]]</f>
        <v>5.5</v>
      </c>
      <c r="J223" s="17">
        <f>Tableau33[[#This Row],[Colonne9]]</f>
        <v>2.34</v>
      </c>
      <c r="K223" s="30">
        <f t="shared" si="11"/>
        <v>0</v>
      </c>
    </row>
    <row r="224" spans="1:11" x14ac:dyDescent="0.2">
      <c r="A224" s="3"/>
      <c r="B224" s="4"/>
      <c r="C224" s="56"/>
      <c r="D224" s="25">
        <f>Tableau33[[#This Row],[Colonne3]]</f>
        <v>0</v>
      </c>
      <c r="G224" s="39"/>
      <c r="H224" s="26"/>
      <c r="J224" s="27" t="s">
        <v>13</v>
      </c>
      <c r="K224" s="26">
        <f>SUM(K218:K223)</f>
        <v>0</v>
      </c>
    </row>
    <row r="225" spans="1:11" x14ac:dyDescent="0.2">
      <c r="A225" s="3"/>
      <c r="B225" s="23" t="s">
        <v>200</v>
      </c>
      <c r="C225" s="56"/>
      <c r="D225" s="25">
        <f>Tableau33[[#This Row],[Colonne3]]</f>
        <v>0</v>
      </c>
      <c r="G225" s="39"/>
      <c r="H225" s="26"/>
      <c r="J225" s="26"/>
      <c r="K225" s="26"/>
    </row>
    <row r="226" spans="1:11" x14ac:dyDescent="0.2">
      <c r="A226" s="3"/>
      <c r="B226" s="9">
        <f>Tableau33[[#This Row],[Colonne1]]</f>
        <v>29187</v>
      </c>
      <c r="C226" s="57" t="str">
        <f>Tableau33[[#This Row],[Colonne2]]</f>
        <v>Bâtonnets d'oreille</v>
      </c>
      <c r="D226" s="16">
        <f>Tableau33[[#This Row],[Colonne3]]</f>
        <v>200</v>
      </c>
      <c r="E226" s="16" t="str">
        <f>Tableau33[[#This Row],[Colonne4]]</f>
        <v>Pièces</v>
      </c>
      <c r="F226" s="16">
        <f>Tableau33[[#This Row],[Colonne5]]</f>
        <v>12</v>
      </c>
      <c r="G226" s="37"/>
      <c r="H226" s="17">
        <f>Tableau33[[#This Row],[Colonne7]]</f>
        <v>1.48</v>
      </c>
      <c r="I226" s="16">
        <f>Tableau33[[#This Row],[Colonne8]]</f>
        <v>20</v>
      </c>
      <c r="J226" s="17">
        <f>Tableau33[[#This Row],[Colonne9]]</f>
        <v>1.78</v>
      </c>
      <c r="K226" s="30">
        <f t="shared" ref="K226:K244" si="12">G226*J226</f>
        <v>0</v>
      </c>
    </row>
    <row r="227" spans="1:11" x14ac:dyDescent="0.2">
      <c r="A227" s="3"/>
      <c r="B227" s="9">
        <f>Tableau33[[#This Row],[Colonne1]]</f>
        <v>32832</v>
      </c>
      <c r="C227" s="57" t="str">
        <f>Tableau33[[#This Row],[Colonne2]]</f>
        <v>Savon vert de Marseille (sans huile de palme)</v>
      </c>
      <c r="D227" s="16">
        <f>Tableau33[[#This Row],[Colonne3]]</f>
        <v>300</v>
      </c>
      <c r="E227" s="16" t="str">
        <f>Tableau33[[#This Row],[Colonne4]]</f>
        <v>gr</v>
      </c>
      <c r="F227" s="16">
        <f>Tableau33[[#This Row],[Colonne5]]</f>
        <v>10</v>
      </c>
      <c r="G227" s="37"/>
      <c r="H227" s="17">
        <f>Tableau33[[#This Row],[Colonne7]]</f>
        <v>1.68</v>
      </c>
      <c r="I227" s="16">
        <f>Tableau33[[#This Row],[Colonne8]]</f>
        <v>20</v>
      </c>
      <c r="J227" s="17">
        <f>Tableau33[[#This Row],[Colonne9]]</f>
        <v>2.02</v>
      </c>
      <c r="K227" s="30">
        <f t="shared" si="12"/>
        <v>0</v>
      </c>
    </row>
    <row r="228" spans="1:11" x14ac:dyDescent="0.2">
      <c r="A228" s="3"/>
      <c r="B228" s="9">
        <f>Tableau33[[#This Row],[Colonne1]]</f>
        <v>30991</v>
      </c>
      <c r="C228" s="57" t="str">
        <f>Tableau33[[#This Row],[Colonne2]]</f>
        <v>Shampooing douche argile verveine</v>
      </c>
      <c r="D228" s="16">
        <f>Tableau33[[#This Row],[Colonne3]]</f>
        <v>1</v>
      </c>
      <c r="E228" s="16" t="str">
        <f>Tableau33[[#This Row],[Colonne4]]</f>
        <v>l</v>
      </c>
      <c r="F228" s="16">
        <f>Tableau33[[#This Row],[Colonne5]]</f>
        <v>6</v>
      </c>
      <c r="G228" s="37"/>
      <c r="H228" s="17">
        <f>Tableau33[[#This Row],[Colonne7]]</f>
        <v>6.73</v>
      </c>
      <c r="I228" s="16">
        <f>Tableau33[[#This Row],[Colonne8]]</f>
        <v>20</v>
      </c>
      <c r="J228" s="17">
        <f>Tableau33[[#This Row],[Colonne9]]</f>
        <v>8.08</v>
      </c>
      <c r="K228" s="30">
        <f t="shared" si="12"/>
        <v>0</v>
      </c>
    </row>
    <row r="229" spans="1:11" x14ac:dyDescent="0.2">
      <c r="A229" s="3"/>
      <c r="B229" s="9">
        <f>Tableau33[[#This Row],[Colonne1]]</f>
        <v>24171</v>
      </c>
      <c r="C229" s="57" t="str">
        <f>Tableau33[[#This Row],[Colonne2]]</f>
        <v>shampooing douche miel pamplemousse</v>
      </c>
      <c r="D229" s="16">
        <f>Tableau33[[#This Row],[Colonne3]]</f>
        <v>1</v>
      </c>
      <c r="E229" s="16" t="str">
        <f>Tableau33[[#This Row],[Colonne4]]</f>
        <v>l</v>
      </c>
      <c r="F229" s="16">
        <f>Tableau33[[#This Row],[Colonne5]]</f>
        <v>6</v>
      </c>
      <c r="G229" s="37"/>
      <c r="H229" s="17">
        <f>Tableau33[[#This Row],[Colonne7]]</f>
        <v>6.73</v>
      </c>
      <c r="I229" s="16">
        <f>Tableau33[[#This Row],[Colonne8]]</f>
        <v>20</v>
      </c>
      <c r="J229" s="17">
        <f>Tableau33[[#This Row],[Colonne9]]</f>
        <v>8.08</v>
      </c>
      <c r="K229" s="30">
        <f t="shared" si="12"/>
        <v>0</v>
      </c>
    </row>
    <row r="230" spans="1:11" x14ac:dyDescent="0.2">
      <c r="A230" s="3"/>
      <c r="B230" s="9">
        <f>Tableau33[[#This Row],[Colonne1]]</f>
        <v>21463</v>
      </c>
      <c r="C230" s="57" t="str">
        <f>Tableau33[[#This Row],[Colonne2]]</f>
        <v>shampooing douche olive lavandin</v>
      </c>
      <c r="D230" s="16">
        <f>Tableau33[[#This Row],[Colonne3]]</f>
        <v>1</v>
      </c>
      <c r="E230" s="16" t="str">
        <f>Tableau33[[#This Row],[Colonne4]]</f>
        <v>l</v>
      </c>
      <c r="F230" s="16">
        <f>Tableau33[[#This Row],[Colonne5]]</f>
        <v>6</v>
      </c>
      <c r="G230" s="37"/>
      <c r="H230" s="17">
        <f>Tableau33[[#This Row],[Colonne7]]</f>
        <v>6.73</v>
      </c>
      <c r="I230" s="16">
        <f>Tableau33[[#This Row],[Colonne8]]</f>
        <v>20</v>
      </c>
      <c r="J230" s="17">
        <f>Tableau33[[#This Row],[Colonne9]]</f>
        <v>8.08</v>
      </c>
      <c r="K230" s="30">
        <f t="shared" si="12"/>
        <v>0</v>
      </c>
    </row>
    <row r="231" spans="1:11" x14ac:dyDescent="0.2">
      <c r="A231" s="3"/>
      <c r="B231" s="9">
        <f>Tableau33[[#This Row],[Colonne1]]</f>
        <v>20707</v>
      </c>
      <c r="C231" s="57" t="str">
        <f>Tableau33[[#This Row],[Colonne2]]</f>
        <v>savon main lavande</v>
      </c>
      <c r="D231" s="16">
        <f>Tableau33[[#This Row],[Colonne3]]</f>
        <v>1</v>
      </c>
      <c r="E231" s="16" t="str">
        <f>Tableau33[[#This Row],[Colonne4]]</f>
        <v>l</v>
      </c>
      <c r="F231" s="16">
        <f>Tableau33[[#This Row],[Colonne5]]</f>
        <v>6</v>
      </c>
      <c r="G231" s="37"/>
      <c r="H231" s="17">
        <f>Tableau33[[#This Row],[Colonne7]]</f>
        <v>6.09</v>
      </c>
      <c r="I231" s="16">
        <f>Tableau33[[#This Row],[Colonne8]]</f>
        <v>20</v>
      </c>
      <c r="J231" s="17">
        <f>Tableau33[[#This Row],[Colonne9]]</f>
        <v>7.31</v>
      </c>
      <c r="K231" s="30">
        <f t="shared" si="12"/>
        <v>0</v>
      </c>
    </row>
    <row r="232" spans="1:11" x14ac:dyDescent="0.2">
      <c r="A232" s="3"/>
      <c r="B232" s="9">
        <f>Tableau33[[#This Row],[Colonne1]]</f>
        <v>33161</v>
      </c>
      <c r="C232" s="57" t="str">
        <f>Tableau33[[#This Row],[Colonne2]]</f>
        <v>Extrait de pépin de pamplemousse</v>
      </c>
      <c r="D232" s="16">
        <f>Tableau33[[#This Row],[Colonne3]]</f>
        <v>50</v>
      </c>
      <c r="E232" s="16" t="str">
        <f>Tableau33[[#This Row],[Colonne4]]</f>
        <v>ml</v>
      </c>
      <c r="F232" s="16">
        <f>Tableau33[[#This Row],[Colonne5]]</f>
        <v>1</v>
      </c>
      <c r="G232" s="37"/>
      <c r="H232" s="17">
        <f>Tableau33[[#This Row],[Colonne7]]</f>
        <v>7.37</v>
      </c>
      <c r="I232" s="16">
        <f>Tableau33[[#This Row],[Colonne8]]</f>
        <v>5.5</v>
      </c>
      <c r="J232" s="17">
        <f>Tableau33[[#This Row],[Colonne9]]</f>
        <v>7.78</v>
      </c>
      <c r="K232" s="30">
        <f t="shared" si="12"/>
        <v>0</v>
      </c>
    </row>
    <row r="233" spans="1:11" x14ac:dyDescent="0.2">
      <c r="A233" s="3"/>
      <c r="B233" s="9">
        <f>Tableau33[[#This Row],[Colonne1]]</f>
        <v>25817</v>
      </c>
      <c r="C233" s="57" t="str">
        <f>Tableau33[[#This Row],[Colonne2]]</f>
        <v>Savon vert d'Alep</v>
      </c>
      <c r="D233" s="16">
        <f>Tableau33[[#This Row],[Colonne3]]</f>
        <v>200</v>
      </c>
      <c r="E233" s="16" t="str">
        <f>Tableau33[[#This Row],[Colonne4]]</f>
        <v>gr</v>
      </c>
      <c r="F233" s="16">
        <f>Tableau33[[#This Row],[Colonne5]]</f>
        <v>12</v>
      </c>
      <c r="G233" s="37"/>
      <c r="H233" s="17">
        <f>Tableau33[[#This Row],[Colonne7]]</f>
        <v>4.0199999999999996</v>
      </c>
      <c r="I233" s="16">
        <f>Tableau33[[#This Row],[Colonne8]]</f>
        <v>20</v>
      </c>
      <c r="J233" s="17">
        <f>Tableau33[[#This Row],[Colonne9]]</f>
        <v>4.82</v>
      </c>
      <c r="K233" s="30">
        <f t="shared" si="12"/>
        <v>0</v>
      </c>
    </row>
    <row r="234" spans="1:11" x14ac:dyDescent="0.2">
      <c r="A234" s="3"/>
      <c r="B234" s="9">
        <f>Tableau33[[#This Row],[Colonne1]]</f>
        <v>22276</v>
      </c>
      <c r="C234" s="57" t="str">
        <f>Tableau33[[#This Row],[Colonne2]]</f>
        <v>Dentifrice enfants à la fraise</v>
      </c>
      <c r="D234" s="16">
        <f>Tableau33[[#This Row],[Colonne3]]</f>
        <v>75</v>
      </c>
      <c r="E234" s="16" t="str">
        <f>Tableau33[[#This Row],[Colonne4]]</f>
        <v>ml</v>
      </c>
      <c r="F234" s="16">
        <f>Tableau33[[#This Row],[Colonne5]]</f>
        <v>12</v>
      </c>
      <c r="G234" s="37"/>
      <c r="H234" s="17">
        <f>Tableau33[[#This Row],[Colonne7]]</f>
        <v>3.65</v>
      </c>
      <c r="I234" s="16">
        <f>Tableau33[[#This Row],[Colonne8]]</f>
        <v>20</v>
      </c>
      <c r="J234" s="17">
        <f>Tableau33[[#This Row],[Colonne9]]</f>
        <v>4.38</v>
      </c>
      <c r="K234" s="30">
        <f t="shared" si="12"/>
        <v>0</v>
      </c>
    </row>
    <row r="235" spans="1:11" x14ac:dyDescent="0.2">
      <c r="A235" s="3"/>
      <c r="B235" s="9">
        <f>Tableau33[[#This Row],[Colonne1]]</f>
        <v>29001</v>
      </c>
      <c r="C235" s="57" t="str">
        <f>Tableau33[[#This Row],[Colonne2]]</f>
        <v>brosse à dents naturel mi-dure</v>
      </c>
      <c r="D235" s="16">
        <f>Tableau33[[#This Row],[Colonne3]]</f>
        <v>1</v>
      </c>
      <c r="E235" s="16" t="str">
        <f>Tableau33[[#This Row],[Colonne4]]</f>
        <v>Pièce</v>
      </c>
      <c r="F235" s="16">
        <f>Tableau33[[#This Row],[Colonne5]]</f>
        <v>6</v>
      </c>
      <c r="G235" s="37"/>
      <c r="H235" s="17">
        <f>Tableau33[[#This Row],[Colonne7]]</f>
        <v>1.21</v>
      </c>
      <c r="I235" s="16">
        <f>Tableau33[[#This Row],[Colonne8]]</f>
        <v>20</v>
      </c>
      <c r="J235" s="17">
        <f>Tableau33[[#This Row],[Colonne9]]</f>
        <v>1.45</v>
      </c>
      <c r="K235" s="30">
        <f t="shared" si="12"/>
        <v>0</v>
      </c>
    </row>
    <row r="236" spans="1:11" x14ac:dyDescent="0.2">
      <c r="A236" s="3"/>
      <c r="B236" s="9">
        <f>Tableau33[[#This Row],[Colonne1]]</f>
        <v>29007</v>
      </c>
      <c r="C236" s="57" t="str">
        <f>Tableau33[[#This Row],[Colonne2]]</f>
        <v>brosse à dents naturel mi-dure (3 têtes) - Recharge</v>
      </c>
      <c r="D236" s="16">
        <f>Tableau33[[#This Row],[Colonne3]]</f>
        <v>1</v>
      </c>
      <c r="E236" s="16" t="str">
        <f>Tableau33[[#This Row],[Colonne4]]</f>
        <v>Pièce</v>
      </c>
      <c r="F236" s="16">
        <f>Tableau33[[#This Row],[Colonne5]]</f>
        <v>6</v>
      </c>
      <c r="G236" s="37"/>
      <c r="H236" s="17">
        <f>Tableau33[[#This Row],[Colonne7]]</f>
        <v>1.7</v>
      </c>
      <c r="I236" s="16">
        <f>Tableau33[[#This Row],[Colonne8]]</f>
        <v>20</v>
      </c>
      <c r="J236" s="17">
        <f>Tableau33[[#This Row],[Colonne9]]</f>
        <v>2.04</v>
      </c>
      <c r="K236" s="30">
        <f t="shared" si="12"/>
        <v>0</v>
      </c>
    </row>
    <row r="237" spans="1:11" x14ac:dyDescent="0.2">
      <c r="A237" s="3"/>
      <c r="B237" s="9">
        <f>Tableau33[[#This Row],[Colonne1]]</f>
        <v>29002</v>
      </c>
      <c r="C237" s="57" t="str">
        <f>Tableau33[[#This Row],[Colonne2]]</f>
        <v>brosse à dents naturel souple</v>
      </c>
      <c r="D237" s="16">
        <f>Tableau33[[#This Row],[Colonne3]]</f>
        <v>1</v>
      </c>
      <c r="E237" s="16" t="str">
        <f>Tableau33[[#This Row],[Colonne4]]</f>
        <v>Pièce</v>
      </c>
      <c r="F237" s="16">
        <f>Tableau33[[#This Row],[Colonne5]]</f>
        <v>6</v>
      </c>
      <c r="G237" s="37"/>
      <c r="H237" s="17">
        <f>Tableau33[[#This Row],[Colonne7]]</f>
        <v>1.21</v>
      </c>
      <c r="I237" s="16">
        <f>Tableau33[[#This Row],[Colonne8]]</f>
        <v>20</v>
      </c>
      <c r="J237" s="17">
        <f>Tableau33[[#This Row],[Colonne9]]</f>
        <v>1.45</v>
      </c>
      <c r="K237" s="30">
        <f t="shared" si="12"/>
        <v>0</v>
      </c>
    </row>
    <row r="238" spans="1:11" x14ac:dyDescent="0.2">
      <c r="A238" s="3"/>
      <c r="B238" s="9">
        <f>Tableau33[[#This Row],[Colonne1]]</f>
        <v>29008</v>
      </c>
      <c r="C238" s="57" t="str">
        <f>Tableau33[[#This Row],[Colonne2]]</f>
        <v>brosse à dents naturel souple (3 têtes) - Recharge</v>
      </c>
      <c r="D238" s="16">
        <f>Tableau33[[#This Row],[Colonne3]]</f>
        <v>1</v>
      </c>
      <c r="E238" s="16" t="str">
        <f>Tableau33[[#This Row],[Colonne4]]</f>
        <v>Pièce</v>
      </c>
      <c r="F238" s="16">
        <f>Tableau33[[#This Row],[Colonne5]]</f>
        <v>6</v>
      </c>
      <c r="G238" s="37"/>
      <c r="H238" s="17">
        <f>Tableau33[[#This Row],[Colonne7]]</f>
        <v>1.7</v>
      </c>
      <c r="I238" s="16">
        <f>Tableau33[[#This Row],[Colonne8]]</f>
        <v>20</v>
      </c>
      <c r="J238" s="17">
        <f>Tableau33[[#This Row],[Colonne9]]</f>
        <v>2.04</v>
      </c>
      <c r="K238" s="30">
        <f t="shared" si="12"/>
        <v>0</v>
      </c>
    </row>
    <row r="239" spans="1:11" x14ac:dyDescent="0.2">
      <c r="A239" s="3"/>
      <c r="B239" s="9">
        <f>Tableau33[[#This Row],[Colonne1]]</f>
        <v>31335</v>
      </c>
      <c r="C239" s="57" t="str">
        <f>Tableau33[[#This Row],[Colonne2]]</f>
        <v>brosse à dents nylon médium-soft junior</v>
      </c>
      <c r="D239" s="16">
        <f>Tableau33[[#This Row],[Colonne3]]</f>
        <v>1</v>
      </c>
      <c r="E239" s="16" t="str">
        <f>Tableau33[[#This Row],[Colonne4]]</f>
        <v>Pièce</v>
      </c>
      <c r="F239" s="16">
        <f>Tableau33[[#This Row],[Colonne5]]</f>
        <v>6</v>
      </c>
      <c r="G239" s="37"/>
      <c r="H239" s="17">
        <f>Tableau33[[#This Row],[Colonne7]]</f>
        <v>1.04</v>
      </c>
      <c r="I239" s="16">
        <f>Tableau33[[#This Row],[Colonne8]]</f>
        <v>20</v>
      </c>
      <c r="J239" s="17">
        <f>Tableau33[[#This Row],[Colonne9]]</f>
        <v>1.25</v>
      </c>
      <c r="K239" s="30">
        <f t="shared" si="12"/>
        <v>0</v>
      </c>
    </row>
    <row r="240" spans="1:11" x14ac:dyDescent="0.2">
      <c r="A240" s="3"/>
      <c r="B240" s="9">
        <f>Tableau33[[#This Row],[Colonne1]]</f>
        <v>31449</v>
      </c>
      <c r="C240" s="57" t="str">
        <f>Tableau33[[#This Row],[Colonne2]]</f>
        <v>brosse à dents nylon médium-soft junior - Recharge</v>
      </c>
      <c r="D240" s="16">
        <f>Tableau33[[#This Row],[Colonne3]]</f>
        <v>1</v>
      </c>
      <c r="E240" s="16" t="str">
        <f>Tableau33[[#This Row],[Colonne4]]</f>
        <v>Pièce</v>
      </c>
      <c r="F240" s="16">
        <f>Tableau33[[#This Row],[Colonne5]]</f>
        <v>6</v>
      </c>
      <c r="G240" s="37"/>
      <c r="H240" s="17">
        <f>Tableau33[[#This Row],[Colonne7]]</f>
        <v>1.42</v>
      </c>
      <c r="I240" s="16">
        <f>Tableau33[[#This Row],[Colonne8]]</f>
        <v>20</v>
      </c>
      <c r="J240" s="17">
        <f>Tableau33[[#This Row],[Colonne9]]</f>
        <v>1.7</v>
      </c>
      <c r="K240" s="30">
        <f t="shared" si="12"/>
        <v>0</v>
      </c>
    </row>
    <row r="241" spans="1:11" x14ac:dyDescent="0.2">
      <c r="A241" s="3"/>
      <c r="B241" s="9">
        <f>Tableau33[[#This Row],[Colonne1]]</f>
        <v>29003</v>
      </c>
      <c r="C241" s="57" t="str">
        <f>Tableau33[[#This Row],[Colonne2]]</f>
        <v>brosse à dents nylon mi-dure</v>
      </c>
      <c r="D241" s="16">
        <f>Tableau33[[#This Row],[Colonne3]]</f>
        <v>1</v>
      </c>
      <c r="E241" s="16" t="str">
        <f>Tableau33[[#This Row],[Colonne4]]</f>
        <v>Pièce</v>
      </c>
      <c r="F241" s="16">
        <f>Tableau33[[#This Row],[Colonne5]]</f>
        <v>6</v>
      </c>
      <c r="G241" s="37"/>
      <c r="H241" s="17">
        <f>Tableau33[[#This Row],[Colonne7]]</f>
        <v>1.17</v>
      </c>
      <c r="I241" s="16">
        <f>Tableau33[[#This Row],[Colonne8]]</f>
        <v>20</v>
      </c>
      <c r="J241" s="17">
        <f>Tableau33[[#This Row],[Colonne9]]</f>
        <v>1.4</v>
      </c>
      <c r="K241" s="30">
        <f t="shared" si="12"/>
        <v>0</v>
      </c>
    </row>
    <row r="242" spans="1:11" x14ac:dyDescent="0.2">
      <c r="A242" s="3"/>
      <c r="B242" s="9">
        <f>Tableau33[[#This Row],[Colonne1]]</f>
        <v>29009</v>
      </c>
      <c r="C242" s="57" t="str">
        <f>Tableau33[[#This Row],[Colonne2]]</f>
        <v>brosse à dents nylon mi-dure - Recharge</v>
      </c>
      <c r="D242" s="16">
        <f>Tableau33[[#This Row],[Colonne3]]</f>
        <v>1</v>
      </c>
      <c r="E242" s="16" t="str">
        <f>Tableau33[[#This Row],[Colonne4]]</f>
        <v>Pièce</v>
      </c>
      <c r="F242" s="16">
        <f>Tableau33[[#This Row],[Colonne5]]</f>
        <v>6</v>
      </c>
      <c r="G242" s="37"/>
      <c r="H242" s="17">
        <f>Tableau33[[#This Row],[Colonne7]]</f>
        <v>1.5</v>
      </c>
      <c r="I242" s="16">
        <f>Tableau33[[#This Row],[Colonne8]]</f>
        <v>20</v>
      </c>
      <c r="J242" s="17">
        <f>Tableau33[[#This Row],[Colonne9]]</f>
        <v>1.8</v>
      </c>
      <c r="K242" s="30">
        <f t="shared" si="12"/>
        <v>0</v>
      </c>
    </row>
    <row r="243" spans="1:11" x14ac:dyDescent="0.2">
      <c r="A243" s="3"/>
      <c r="B243" s="9">
        <f>Tableau33[[#This Row],[Colonne1]]</f>
        <v>29005</v>
      </c>
      <c r="C243" s="57" t="str">
        <f>Tableau33[[#This Row],[Colonne2]]</f>
        <v>brosse à dents nylon souple</v>
      </c>
      <c r="D243" s="16">
        <f>Tableau33[[#This Row],[Colonne3]]</f>
        <v>1</v>
      </c>
      <c r="E243" s="16" t="str">
        <f>Tableau33[[#This Row],[Colonne4]]</f>
        <v>Pièce</v>
      </c>
      <c r="F243" s="16">
        <f>Tableau33[[#This Row],[Colonne5]]</f>
        <v>6</v>
      </c>
      <c r="G243" s="37"/>
      <c r="H243" s="17">
        <f>Tableau33[[#This Row],[Colonne7]]</f>
        <v>1.17</v>
      </c>
      <c r="I243" s="16">
        <f>Tableau33[[#This Row],[Colonne8]]</f>
        <v>20</v>
      </c>
      <c r="J243" s="17">
        <f>Tableau33[[#This Row],[Colonne9]]</f>
        <v>1.4</v>
      </c>
      <c r="K243" s="30">
        <f t="shared" si="12"/>
        <v>0</v>
      </c>
    </row>
    <row r="244" spans="1:11" x14ac:dyDescent="0.2">
      <c r="A244" s="3"/>
      <c r="B244" s="9">
        <f>Tableau33[[#This Row],[Colonne1]]</f>
        <v>29010</v>
      </c>
      <c r="C244" s="57" t="str">
        <f>Tableau33[[#This Row],[Colonne2]]</f>
        <v>brosse à dents nylon souple - Recharge</v>
      </c>
      <c r="D244" s="16">
        <f>Tableau33[[#This Row],[Colonne3]]</f>
        <v>1</v>
      </c>
      <c r="E244" s="16" t="str">
        <f>Tableau33[[#This Row],[Colonne4]]</f>
        <v>Pièce</v>
      </c>
      <c r="F244" s="16">
        <f>Tableau33[[#This Row],[Colonne5]]</f>
        <v>6</v>
      </c>
      <c r="G244" s="37"/>
      <c r="H244" s="17">
        <f>Tableau33[[#This Row],[Colonne7]]</f>
        <v>1.5</v>
      </c>
      <c r="I244" s="16">
        <f>Tableau33[[#This Row],[Colonne8]]</f>
        <v>20</v>
      </c>
      <c r="J244" s="17">
        <f>Tableau33[[#This Row],[Colonne9]]</f>
        <v>1.8</v>
      </c>
      <c r="K244" s="30">
        <f t="shared" si="12"/>
        <v>0</v>
      </c>
    </row>
    <row r="245" spans="1:11" x14ac:dyDescent="0.2">
      <c r="A245" s="3"/>
      <c r="B245" s="4"/>
      <c r="C245" s="56"/>
      <c r="D245" s="25">
        <f>Tableau33[[#This Row],[Colonne3]]</f>
        <v>0</v>
      </c>
      <c r="G245" s="39"/>
      <c r="H245" s="26"/>
      <c r="J245" s="27" t="s">
        <v>13</v>
      </c>
      <c r="K245" s="26">
        <f>SUM(K226:K243)</f>
        <v>0</v>
      </c>
    </row>
    <row r="246" spans="1:11" x14ac:dyDescent="0.2">
      <c r="A246" s="3"/>
      <c r="B246" s="23" t="s">
        <v>222</v>
      </c>
      <c r="C246" s="56"/>
      <c r="D246" s="25">
        <f>Tableau33[[#This Row],[Colonne3]]</f>
        <v>0</v>
      </c>
      <c r="G246" s="39"/>
      <c r="H246" s="26"/>
      <c r="J246" s="26"/>
      <c r="K246" s="26"/>
    </row>
    <row r="247" spans="1:11" x14ac:dyDescent="0.2">
      <c r="A247" s="3"/>
      <c r="B247" s="9">
        <f>Tableau33[[#This Row],[Colonne1]]</f>
        <v>30094</v>
      </c>
      <c r="C247" s="57" t="str">
        <f>Tableau33[[#This Row],[Colonne2]]</f>
        <v>Rouleaux papier toilette éco naturel</v>
      </c>
      <c r="D247" s="16">
        <f>Tableau33[[#This Row],[Colonne3]]</f>
        <v>12</v>
      </c>
      <c r="E247" s="16" t="str">
        <f>Tableau33[[#This Row],[Colonne4]]</f>
        <v>Roul.</v>
      </c>
      <c r="F247" s="16">
        <f>Tableau33[[#This Row],[Colonne5]]</f>
        <v>8</v>
      </c>
      <c r="G247" s="37"/>
      <c r="H247" s="17">
        <f>Tableau33[[#This Row],[Colonne7]]</f>
        <v>2.17</v>
      </c>
      <c r="I247" s="16">
        <f>Tableau33[[#This Row],[Colonne8]]</f>
        <v>20</v>
      </c>
      <c r="J247" s="17">
        <f>Tableau33[[#This Row],[Colonne9]]</f>
        <v>2.6</v>
      </c>
      <c r="K247" s="30">
        <f>G247*J247</f>
        <v>0</v>
      </c>
    </row>
    <row r="248" spans="1:11" x14ac:dyDescent="0.2">
      <c r="A248" s="3"/>
      <c r="B248" s="9">
        <f>Tableau33[[#This Row],[Colonne1]]</f>
        <v>28483</v>
      </c>
      <c r="C248" s="57" t="str">
        <f>Tableau33[[#This Row],[Colonne2]]</f>
        <v>rouleaux papier essuie-tout</v>
      </c>
      <c r="D248" s="16">
        <f>Tableau33[[#This Row],[Colonne3]]</f>
        <v>2</v>
      </c>
      <c r="E248" s="16" t="str">
        <f>Tableau33[[#This Row],[Colonne4]]</f>
        <v>Roul.</v>
      </c>
      <c r="F248" s="16">
        <f>Tableau33[[#This Row],[Colonne5]]</f>
        <v>12</v>
      </c>
      <c r="G248" s="37"/>
      <c r="H248" s="17">
        <f>Tableau33[[#This Row],[Colonne7]]</f>
        <v>0.72</v>
      </c>
      <c r="I248" s="16">
        <f>Tableau33[[#This Row],[Colonne8]]</f>
        <v>20</v>
      </c>
      <c r="J248" s="17">
        <f>Tableau33[[#This Row],[Colonne9]]</f>
        <v>0.86</v>
      </c>
      <c r="K248" s="30">
        <f>G248*J248</f>
        <v>0</v>
      </c>
    </row>
    <row r="249" spans="1:11" x14ac:dyDescent="0.2">
      <c r="A249" s="3"/>
      <c r="B249" s="4"/>
      <c r="C249" s="56"/>
      <c r="D249" s="25">
        <f>Tableau33[[#This Row],[Colonne3]]</f>
        <v>0</v>
      </c>
      <c r="G249" s="39"/>
      <c r="H249" s="26"/>
      <c r="J249" s="27" t="s">
        <v>13</v>
      </c>
      <c r="K249" s="26">
        <f>SUM(K247:K248)</f>
        <v>0</v>
      </c>
    </row>
    <row r="250" spans="1:11" x14ac:dyDescent="0.2">
      <c r="A250" s="3"/>
      <c r="B250" s="23" t="s">
        <v>226</v>
      </c>
      <c r="C250" s="56"/>
      <c r="D250" s="25">
        <f>Tableau33[[#This Row],[Colonne3]]</f>
        <v>0</v>
      </c>
      <c r="G250" s="39"/>
      <c r="H250" s="26"/>
      <c r="J250" s="26"/>
      <c r="K250" s="26"/>
    </row>
    <row r="251" spans="1:11" x14ac:dyDescent="0.2">
      <c r="A251" s="3"/>
      <c r="B251" s="9">
        <f>Tableau33[[#This Row],[Colonne1]]</f>
        <v>33254</v>
      </c>
      <c r="C251" s="57" t="str">
        <f>Tableau33[[#This Row],[Colonne2]]</f>
        <v>Lessive liquide délicate</v>
      </c>
      <c r="D251" s="16">
        <f>Tableau33[[#This Row],[Colonne3]]</f>
        <v>5</v>
      </c>
      <c r="E251" s="16" t="str">
        <f>Tableau33[[#This Row],[Colonne4]]</f>
        <v>l</v>
      </c>
      <c r="F251" s="16">
        <f>Tableau33[[#This Row],[Colonne5]]</f>
        <v>4</v>
      </c>
      <c r="G251" s="37"/>
      <c r="H251" s="17">
        <f>Tableau33[[#This Row],[Colonne7]]</f>
        <v>14.86</v>
      </c>
      <c r="I251" s="16">
        <f>Tableau33[[#This Row],[Colonne8]]</f>
        <v>20</v>
      </c>
      <c r="J251" s="17">
        <f>Tableau33[[#This Row],[Colonne9]]</f>
        <v>17.829999999999998</v>
      </c>
      <c r="K251" s="30">
        <f t="shared" ref="K251:K263" si="13">G251*J251</f>
        <v>0</v>
      </c>
    </row>
    <row r="252" spans="1:11" x14ac:dyDescent="0.2">
      <c r="A252" s="3"/>
      <c r="B252" s="9">
        <f>Tableau33[[#This Row],[Colonne1]]</f>
        <v>31272</v>
      </c>
      <c r="C252" s="57" t="str">
        <f>Tableau33[[#This Row],[Colonne2]]</f>
        <v>Lessive poudre universelle</v>
      </c>
      <c r="D252" s="16">
        <f>Tableau33[[#This Row],[Colonne3]]</f>
        <v>3</v>
      </c>
      <c r="E252" s="16" t="str">
        <f>Tableau33[[#This Row],[Colonne4]]</f>
        <v>kg</v>
      </c>
      <c r="F252" s="16">
        <f>Tableau33[[#This Row],[Colonne5]]</f>
        <v>3</v>
      </c>
      <c r="G252" s="37"/>
      <c r="H252" s="17">
        <f>Tableau33[[#This Row],[Colonne7]]</f>
        <v>15.78</v>
      </c>
      <c r="I252" s="16">
        <f>Tableau33[[#This Row],[Colonne8]]</f>
        <v>20</v>
      </c>
      <c r="J252" s="17">
        <f>Tableau33[[#This Row],[Colonne9]]</f>
        <v>18.940000000000001</v>
      </c>
      <c r="K252" s="30">
        <f t="shared" si="13"/>
        <v>0</v>
      </c>
    </row>
    <row r="253" spans="1:11" x14ac:dyDescent="0.2">
      <c r="A253" s="3"/>
      <c r="B253" s="9">
        <f>Tableau33[[#This Row],[Colonne1]]</f>
        <v>33256</v>
      </c>
      <c r="C253" s="57" t="str">
        <f>Tableau33[[#This Row],[Colonne2]]</f>
        <v>Lessive liquide</v>
      </c>
      <c r="D253" s="16">
        <f>Tableau33[[#This Row],[Colonne3]]</f>
        <v>5</v>
      </c>
      <c r="E253" s="16" t="str">
        <f>Tableau33[[#This Row],[Colonne4]]</f>
        <v>l</v>
      </c>
      <c r="F253" s="16">
        <f>Tableau33[[#This Row],[Colonne5]]</f>
        <v>4</v>
      </c>
      <c r="G253" s="37"/>
      <c r="H253" s="17">
        <f>Tableau33[[#This Row],[Colonne7]]</f>
        <v>15.89</v>
      </c>
      <c r="I253" s="16">
        <f>Tableau33[[#This Row],[Colonne8]]</f>
        <v>20</v>
      </c>
      <c r="J253" s="17">
        <f>Tableau33[[#This Row],[Colonne9]]</f>
        <v>19.07</v>
      </c>
      <c r="K253" s="30">
        <f t="shared" si="13"/>
        <v>0</v>
      </c>
    </row>
    <row r="254" spans="1:11" x14ac:dyDescent="0.2">
      <c r="A254" s="3"/>
      <c r="B254" s="9">
        <f>Tableau33[[#This Row],[Colonne1]]</f>
        <v>20078</v>
      </c>
      <c r="C254" s="57" t="str">
        <f>Tableau33[[#This Row],[Colonne2]]</f>
        <v>Lessive poudre comp'active</v>
      </c>
      <c r="D254" s="16">
        <f>Tableau33[[#This Row],[Colonne3]]</f>
        <v>4</v>
      </c>
      <c r="E254" s="16" t="str">
        <f>Tableau33[[#This Row],[Colonne4]]</f>
        <v>kg</v>
      </c>
      <c r="F254" s="16">
        <f>Tableau33[[#This Row],[Colonne5]]</f>
        <v>4</v>
      </c>
      <c r="G254" s="37"/>
      <c r="H254" s="17">
        <f>Tableau33[[#This Row],[Colonne7]]</f>
        <v>15.97</v>
      </c>
      <c r="I254" s="16">
        <f>Tableau33[[#This Row],[Colonne8]]</f>
        <v>20</v>
      </c>
      <c r="J254" s="17">
        <f>Tableau33[[#This Row],[Colonne9]]</f>
        <v>19.16</v>
      </c>
      <c r="K254" s="30">
        <f t="shared" si="13"/>
        <v>0</v>
      </c>
    </row>
    <row r="255" spans="1:11" x14ac:dyDescent="0.2">
      <c r="A255" s="3"/>
      <c r="B255" s="9">
        <f>Tableau33[[#This Row],[Colonne1]]</f>
        <v>34501</v>
      </c>
      <c r="C255" s="57" t="str">
        <f>Tableau33[[#This Row],[Colonne2]]</f>
        <v>Blanchissant oxygéné</v>
      </c>
      <c r="D255" s="16">
        <f>Tableau33[[#This Row],[Colonne3]]</f>
        <v>400</v>
      </c>
      <c r="E255" s="16" t="str">
        <f>Tableau33[[#This Row],[Colonne4]]</f>
        <v>g</v>
      </c>
      <c r="F255" s="16">
        <f>Tableau33[[#This Row],[Colonne5]]</f>
        <v>6</v>
      </c>
      <c r="G255" s="37"/>
      <c r="H255" s="17">
        <f>Tableau33[[#This Row],[Colonne7]]</f>
        <v>2.19</v>
      </c>
      <c r="I255" s="16">
        <f>Tableau33[[#This Row],[Colonne8]]</f>
        <v>20</v>
      </c>
      <c r="J255" s="17">
        <f>Tableau33[[#This Row],[Colonne9]]</f>
        <v>2.63</v>
      </c>
      <c r="K255" s="30">
        <f t="shared" si="13"/>
        <v>0</v>
      </c>
    </row>
    <row r="256" spans="1:11" x14ac:dyDescent="0.2">
      <c r="A256" s="3"/>
      <c r="B256" s="9">
        <f>Tableau33[[#This Row],[Colonne1]]</f>
        <v>33243</v>
      </c>
      <c r="C256" s="57" t="str">
        <f>Tableau33[[#This Row],[Colonne2]]</f>
        <v>Liquide vaisselle citron</v>
      </c>
      <c r="D256" s="16">
        <f>Tableau33[[#This Row],[Colonne3]]</f>
        <v>5</v>
      </c>
      <c r="E256" s="16" t="str">
        <f>Tableau33[[#This Row],[Colonne4]]</f>
        <v>l</v>
      </c>
      <c r="F256" s="16">
        <f>Tableau33[[#This Row],[Colonne5]]</f>
        <v>4</v>
      </c>
      <c r="G256" s="37"/>
      <c r="H256" s="17">
        <f>Tableau33[[#This Row],[Colonne7]]</f>
        <v>10.72</v>
      </c>
      <c r="I256" s="16">
        <f>Tableau33[[#This Row],[Colonne8]]</f>
        <v>20</v>
      </c>
      <c r="J256" s="17">
        <f>Tableau33[[#This Row],[Colonne9]]</f>
        <v>12.86</v>
      </c>
      <c r="K256" s="30">
        <f t="shared" si="13"/>
        <v>0</v>
      </c>
    </row>
    <row r="257" spans="1:11" x14ac:dyDescent="0.2">
      <c r="A257" s="3"/>
      <c r="B257" s="9">
        <f>Tableau33[[#This Row],[Colonne1]]</f>
        <v>33209</v>
      </c>
      <c r="C257" s="57" t="str">
        <f>Tableau33[[#This Row],[Colonne2]]</f>
        <v>Liquide vaisselle citron- aloé véra recharge</v>
      </c>
      <c r="D257" s="16">
        <f>Tableau33[[#This Row],[Colonne3]]</f>
        <v>15</v>
      </c>
      <c r="E257" s="16" t="str">
        <f>Tableau33[[#This Row],[Colonne4]]</f>
        <v>l</v>
      </c>
      <c r="F257" s="16">
        <f>Tableau33[[#This Row],[Colonne5]]</f>
        <v>1</v>
      </c>
      <c r="G257" s="37"/>
      <c r="H257" s="17">
        <f>Tableau33[[#This Row],[Colonne7]]</f>
        <v>29.85</v>
      </c>
      <c r="I257" s="16">
        <f>Tableau33[[#This Row],[Colonne8]]</f>
        <v>20</v>
      </c>
      <c r="J257" s="17">
        <f>Tableau33[[#This Row],[Colonne9]]</f>
        <v>35.82</v>
      </c>
      <c r="K257" s="30">
        <f t="shared" si="13"/>
        <v>0</v>
      </c>
    </row>
    <row r="258" spans="1:11" x14ac:dyDescent="0.2">
      <c r="A258" s="3"/>
      <c r="B258" s="9">
        <f>Tableau33[[#This Row],[Colonne1]]</f>
        <v>31521</v>
      </c>
      <c r="C258" s="57" t="str">
        <f>Tableau33[[#This Row],[Colonne2]]</f>
        <v>Robinet pour liquide vaisselle 15L</v>
      </c>
      <c r="D258" s="16">
        <f>Tableau33[[#This Row],[Colonne3]]</f>
        <v>1</v>
      </c>
      <c r="E258" s="16" t="str">
        <f>Tableau33[[#This Row],[Colonne4]]</f>
        <v>pièce</v>
      </c>
      <c r="F258" s="16">
        <f>Tableau33[[#This Row],[Colonne5]]</f>
        <v>1</v>
      </c>
      <c r="G258" s="37"/>
      <c r="H258" s="17">
        <f>Tableau33[[#This Row],[Colonne7]]</f>
        <v>0</v>
      </c>
      <c r="I258" s="16">
        <f>Tableau33[[#This Row],[Colonne8]]</f>
        <v>20</v>
      </c>
      <c r="J258" s="17">
        <f>Tableau33[[#This Row],[Colonne9]]</f>
        <v>0</v>
      </c>
      <c r="K258" s="30">
        <f t="shared" si="13"/>
        <v>0</v>
      </c>
    </row>
    <row r="259" spans="1:11" x14ac:dyDescent="0.2">
      <c r="A259" s="3"/>
      <c r="B259" s="9">
        <f>Tableau33[[#This Row],[Colonne1]]</f>
        <v>32313</v>
      </c>
      <c r="C259" s="57" t="str">
        <f>Tableau33[[#This Row],[Colonne2]]</f>
        <v>Sacs poubelles 30 L ( liens coulissants)</v>
      </c>
      <c r="D259" s="16">
        <f>Tableau33[[#This Row],[Colonne3]]</f>
        <v>15</v>
      </c>
      <c r="E259" s="16" t="str">
        <f>Tableau33[[#This Row],[Colonne4]]</f>
        <v>sacs</v>
      </c>
      <c r="F259" s="16">
        <f>Tableau33[[#This Row],[Colonne5]]</f>
        <v>16</v>
      </c>
      <c r="G259" s="37"/>
      <c r="H259" s="17">
        <f>Tableau33[[#This Row],[Colonne7]]</f>
        <v>4.1900000000000004</v>
      </c>
      <c r="I259" s="16">
        <f>Tableau33[[#This Row],[Colonne8]]</f>
        <v>20</v>
      </c>
      <c r="J259" s="17">
        <f>Tableau33[[#This Row],[Colonne9]]</f>
        <v>5.03</v>
      </c>
      <c r="K259" s="30">
        <f t="shared" si="13"/>
        <v>0</v>
      </c>
    </row>
    <row r="260" spans="1:11" x14ac:dyDescent="0.2">
      <c r="A260" s="3"/>
      <c r="B260" s="9">
        <f>Tableau33[[#This Row],[Colonne1]]</f>
        <v>27422</v>
      </c>
      <c r="C260" s="57" t="str">
        <f>Tableau33[[#This Row],[Colonne2]]</f>
        <v>Bicarbonate de soude (code mini)</v>
      </c>
      <c r="D260" s="16">
        <f>Tableau33[[#This Row],[Colonne3]]</f>
        <v>1</v>
      </c>
      <c r="E260" s="16" t="str">
        <f>Tableau33[[#This Row],[Colonne4]]</f>
        <v>kg</v>
      </c>
      <c r="F260" s="16">
        <f>Tableau33[[#This Row],[Colonne5]]</f>
        <v>3</v>
      </c>
      <c r="G260" s="37"/>
      <c r="H260" s="17">
        <f>Tableau33[[#This Row],[Colonne7]]</f>
        <v>6.27</v>
      </c>
      <c r="I260" s="16">
        <f>Tableau33[[#This Row],[Colonne8]]</f>
        <v>20</v>
      </c>
      <c r="J260" s="17">
        <f>Tableau33[[#This Row],[Colonne9]]</f>
        <v>7.52</v>
      </c>
      <c r="K260" s="30">
        <f t="shared" si="13"/>
        <v>0</v>
      </c>
    </row>
    <row r="261" spans="1:11" x14ac:dyDescent="0.2">
      <c r="A261" s="3"/>
      <c r="B261" s="9">
        <f>Tableau33[[#This Row],[Colonne1]]</f>
        <v>27422</v>
      </c>
      <c r="C261" s="57" t="str">
        <f>Tableau33[[#This Row],[Colonne2]]</f>
        <v>Bicarbonate de soude</v>
      </c>
      <c r="D261" s="16">
        <f>Tableau33[[#This Row],[Colonne3]]</f>
        <v>1</v>
      </c>
      <c r="E261" s="16" t="str">
        <f>Tableau33[[#This Row],[Colonne4]]</f>
        <v>kg</v>
      </c>
      <c r="F261" s="16">
        <f>Tableau33[[#This Row],[Colonne5]]</f>
        <v>24</v>
      </c>
      <c r="G261" s="37"/>
      <c r="H261" s="17">
        <f>Tableau33[[#This Row],[Colonne7]]</f>
        <v>5.7</v>
      </c>
      <c r="I261" s="16">
        <f>Tableau33[[#This Row],[Colonne8]]</f>
        <v>20</v>
      </c>
      <c r="J261" s="17">
        <f>Tableau33[[#This Row],[Colonne9]]</f>
        <v>6.84</v>
      </c>
      <c r="K261" s="30">
        <f t="shared" si="13"/>
        <v>0</v>
      </c>
    </row>
    <row r="262" spans="1:11" x14ac:dyDescent="0.2">
      <c r="A262" s="3"/>
      <c r="B262" s="9">
        <f>Tableau33[[#This Row],[Colonne1]]</f>
        <v>31245</v>
      </c>
      <c r="C262" s="57" t="str">
        <f>Tableau33[[#This Row],[Colonne2]]</f>
        <v>Vinaigre d'alcool blanc</v>
      </c>
      <c r="D262" s="16">
        <f>Tableau33[[#This Row],[Colonne3]]</f>
        <v>1</v>
      </c>
      <c r="E262" s="16" t="str">
        <f>Tableau33[[#This Row],[Colonne4]]</f>
        <v>l</v>
      </c>
      <c r="F262" s="16">
        <f>Tableau33[[#This Row],[Colonne5]]</f>
        <v>12</v>
      </c>
      <c r="G262" s="37"/>
      <c r="H262" s="17">
        <f>Tableau33[[#This Row],[Colonne7]]</f>
        <v>1.27</v>
      </c>
      <c r="I262" s="16">
        <f>Tableau33[[#This Row],[Colonne8]]</f>
        <v>20</v>
      </c>
      <c r="J262" s="17">
        <f>Tableau33[[#This Row],[Colonne9]]</f>
        <v>1.52</v>
      </c>
      <c r="K262" s="30">
        <f t="shared" si="13"/>
        <v>0</v>
      </c>
    </row>
    <row r="263" spans="1:11" x14ac:dyDescent="0.2">
      <c r="A263" s="3"/>
      <c r="B263" s="9">
        <f>Tableau33[[#This Row],[Colonne1]]</f>
        <v>33247</v>
      </c>
      <c r="C263" s="57" t="str">
        <f>Tableau33[[#This Row],[Colonne2]]</f>
        <v>Tablettes lave vaisselle (70 unités)</v>
      </c>
      <c r="D263" s="16">
        <f>Tableau33[[#This Row],[Colonne3]]</f>
        <v>1.4</v>
      </c>
      <c r="E263" s="16" t="str">
        <f>Tableau33[[#This Row],[Colonne4]]</f>
        <v>kg</v>
      </c>
      <c r="F263" s="16">
        <f>Tableau33[[#This Row],[Colonne5]]</f>
        <v>5</v>
      </c>
      <c r="G263" s="37"/>
      <c r="H263" s="17">
        <f>Tableau33[[#This Row],[Colonne7]]</f>
        <v>9.4499999999999993</v>
      </c>
      <c r="I263" s="16">
        <f>Tableau33[[#This Row],[Colonne8]]</f>
        <v>20</v>
      </c>
      <c r="J263" s="17">
        <f>Tableau33[[#This Row],[Colonne9]]</f>
        <v>11.34</v>
      </c>
      <c r="K263" s="30">
        <f t="shared" si="13"/>
        <v>0</v>
      </c>
    </row>
    <row r="264" spans="1:11" x14ac:dyDescent="0.2">
      <c r="A264" s="3"/>
      <c r="B264" s="4"/>
      <c r="C264" s="56"/>
      <c r="D264" s="25">
        <f>Tableau33[[#This Row],[Colonne3]]</f>
        <v>0</v>
      </c>
      <c r="G264" s="39"/>
      <c r="H264" s="26"/>
      <c r="J264" s="27" t="s">
        <v>13</v>
      </c>
      <c r="K264" s="26">
        <f>SUM(K251:K263)</f>
        <v>0</v>
      </c>
    </row>
    <row r="265" spans="1:11" x14ac:dyDescent="0.2">
      <c r="A265" s="3"/>
      <c r="B265" s="23" t="s">
        <v>243</v>
      </c>
      <c r="C265" s="56"/>
      <c r="D265" s="25">
        <f>Tableau33[[#This Row],[Colonne3]]</f>
        <v>0</v>
      </c>
      <c r="G265" s="39"/>
      <c r="H265" s="26"/>
      <c r="J265" s="26"/>
      <c r="K265" s="26"/>
    </row>
    <row r="266" spans="1:11" x14ac:dyDescent="0.2">
      <c r="A266" s="3"/>
      <c r="B266" s="9">
        <f>Tableau33[[#This Row],[Colonne1]]</f>
        <v>1</v>
      </c>
      <c r="C266" s="57" t="str">
        <f>Tableau33[[#This Row],[Colonne2]]</f>
        <v>Campanelle</v>
      </c>
      <c r="D266" s="16">
        <f>Tableau33[[#This Row],[Colonne3]]</f>
        <v>5</v>
      </c>
      <c r="E266" s="16" t="str">
        <f>Tableau33[[#This Row],[Colonne4]]</f>
        <v>kg</v>
      </c>
      <c r="F266" s="16">
        <f>Tableau33[[#This Row],[Colonne5]]</f>
        <v>1</v>
      </c>
      <c r="G266" s="37"/>
      <c r="H266" s="17">
        <f>Tableau33[[#This Row],[Colonne7]]</f>
        <v>0</v>
      </c>
      <c r="I266" s="16">
        <f>Tableau33[[#This Row],[Colonne8]]</f>
        <v>0</v>
      </c>
      <c r="J266" s="17">
        <f>Tableau33[[#This Row],[Colonne9]]</f>
        <v>24</v>
      </c>
      <c r="K266" s="30">
        <f>G266*J266</f>
        <v>0</v>
      </c>
    </row>
    <row r="267" spans="1:11" x14ac:dyDescent="0.2">
      <c r="A267" s="3"/>
      <c r="B267" s="9">
        <f>Tableau33[[#This Row],[Colonne1]]</f>
        <v>2</v>
      </c>
      <c r="C267" s="57" t="str">
        <f>Tableau33[[#This Row],[Colonne2]]</f>
        <v>Penne rigate</v>
      </c>
      <c r="D267" s="16">
        <f>Tableau33[[#This Row],[Colonne3]]</f>
        <v>5</v>
      </c>
      <c r="E267" s="16" t="str">
        <f>Tableau33[[#This Row],[Colonne4]]</f>
        <v>kg</v>
      </c>
      <c r="F267" s="16">
        <f>Tableau33[[#This Row],[Colonne5]]</f>
        <v>1</v>
      </c>
      <c r="G267" s="37"/>
      <c r="H267" s="17">
        <f>Tableau33[[#This Row],[Colonne7]]</f>
        <v>0</v>
      </c>
      <c r="I267" s="16">
        <f>Tableau33[[#This Row],[Colonne8]]</f>
        <v>0</v>
      </c>
      <c r="J267" s="17">
        <f>Tableau33[[#This Row],[Colonne9]]</f>
        <v>24</v>
      </c>
      <c r="K267" s="30">
        <f>G267*J267</f>
        <v>0</v>
      </c>
    </row>
    <row r="268" spans="1:11" x14ac:dyDescent="0.2">
      <c r="A268" s="3"/>
      <c r="B268" s="9">
        <f>Tableau33[[#This Row],[Colonne1]]</f>
        <v>3</v>
      </c>
      <c r="C268" s="57" t="str">
        <f>Tableau33[[#This Row],[Colonne2]]</f>
        <v>Tortillon</v>
      </c>
      <c r="D268" s="16">
        <f>Tableau33[[#This Row],[Colonne3]]</f>
        <v>5</v>
      </c>
      <c r="E268" s="16" t="str">
        <f>Tableau33[[#This Row],[Colonne4]]</f>
        <v>kg</v>
      </c>
      <c r="F268" s="16">
        <f>Tableau33[[#This Row],[Colonne5]]</f>
        <v>1</v>
      </c>
      <c r="G268" s="37"/>
      <c r="H268" s="17">
        <f>Tableau33[[#This Row],[Colonne7]]</f>
        <v>0</v>
      </c>
      <c r="I268" s="16">
        <f>Tableau33[[#This Row],[Colonne8]]</f>
        <v>0</v>
      </c>
      <c r="J268" s="17">
        <f>Tableau33[[#This Row],[Colonne9]]</f>
        <v>24</v>
      </c>
      <c r="K268" s="30">
        <f>G268*J268</f>
        <v>0</v>
      </c>
    </row>
    <row r="269" spans="1:11" x14ac:dyDescent="0.2">
      <c r="A269" s="3"/>
      <c r="B269" s="9">
        <f>Tableau33[[#This Row],[Colonne1]]</f>
        <v>4</v>
      </c>
      <c r="C269" s="57" t="str">
        <f>Tableau33[[#This Row],[Colonne2]]</f>
        <v>Torchiette</v>
      </c>
      <c r="D269" s="16">
        <f>Tableau33[[#This Row],[Colonne3]]</f>
        <v>5</v>
      </c>
      <c r="E269" s="16" t="str">
        <f>Tableau33[[#This Row],[Colonne4]]</f>
        <v>kg</v>
      </c>
      <c r="F269" s="16">
        <f>Tableau33[[#This Row],[Colonne5]]</f>
        <v>1</v>
      </c>
      <c r="G269" s="37"/>
      <c r="H269" s="17">
        <f>Tableau33[[#This Row],[Colonne7]]</f>
        <v>0</v>
      </c>
      <c r="I269" s="16">
        <f>Tableau33[[#This Row],[Colonne8]]</f>
        <v>0</v>
      </c>
      <c r="J269" s="17">
        <f>Tableau33[[#This Row],[Colonne9]]</f>
        <v>24</v>
      </c>
      <c r="K269" s="30">
        <f>G269*J269</f>
        <v>0</v>
      </c>
    </row>
    <row r="270" spans="1:11" x14ac:dyDescent="0.2">
      <c r="A270" s="3"/>
      <c r="B270" s="9">
        <f>Tableau33[[#This Row],[Colonne1]]</f>
        <v>5</v>
      </c>
      <c r="C270" s="57" t="str">
        <f>Tableau33[[#This Row],[Colonne2]]</f>
        <v>Torchiette la printanière</v>
      </c>
      <c r="D270" s="16">
        <f>Tableau33[[#This Row],[Colonne3]]</f>
        <v>5</v>
      </c>
      <c r="E270" s="16" t="str">
        <f>Tableau33[[#This Row],[Colonne4]]</f>
        <v>kg</v>
      </c>
      <c r="F270" s="16">
        <f>Tableau33[[#This Row],[Colonne5]]</f>
        <v>1</v>
      </c>
      <c r="G270" s="37"/>
      <c r="H270" s="17">
        <f>Tableau33[[#This Row],[Colonne7]]</f>
        <v>0</v>
      </c>
      <c r="I270" s="16">
        <f>Tableau33[[#This Row],[Colonne8]]</f>
        <v>0</v>
      </c>
      <c r="J270" s="17">
        <f>Tableau33[[#This Row],[Colonne9]]</f>
        <v>24</v>
      </c>
      <c r="K270" s="30">
        <f>G270*J270</f>
        <v>0</v>
      </c>
    </row>
    <row r="271" spans="1:11" x14ac:dyDescent="0.2">
      <c r="A271" s="3"/>
      <c r="B271" s="23"/>
      <c r="C271" s="56"/>
      <c r="D271" s="25">
        <f>Tableau33[[#This Row],[Colonne3]]</f>
        <v>0</v>
      </c>
      <c r="G271" s="39"/>
      <c r="H271" s="26"/>
      <c r="J271" s="27" t="s">
        <v>13</v>
      </c>
      <c r="K271" s="26">
        <f>SUM(K266:K270)</f>
        <v>0</v>
      </c>
    </row>
    <row r="272" spans="1:11" x14ac:dyDescent="0.2">
      <c r="A272" s="3"/>
      <c r="B272" s="23" t="s">
        <v>249</v>
      </c>
      <c r="C272" s="56"/>
      <c r="D272" s="25">
        <f>Tableau33[[#This Row],[Colonne3]]</f>
        <v>0</v>
      </c>
      <c r="G272" s="39"/>
      <c r="H272" s="26"/>
      <c r="J272" s="26"/>
      <c r="K272" s="26"/>
    </row>
    <row r="273" spans="1:11" x14ac:dyDescent="0.2">
      <c r="A273" s="3"/>
      <c r="B273" s="9">
        <f>Tableau33[[#This Row],[Colonne1]]</f>
        <v>6</v>
      </c>
      <c r="C273" s="57" t="str">
        <f>Tableau33[[#This Row],[Colonne2]]</f>
        <v>Torchiette printanière tomate/basilic</v>
      </c>
      <c r="D273" s="16">
        <f>Tableau33[[#This Row],[Colonne3]]</f>
        <v>5</v>
      </c>
      <c r="E273" s="16" t="str">
        <f>Tableau33[[#This Row],[Colonne4]]</f>
        <v>kg</v>
      </c>
      <c r="F273" s="16">
        <f>Tableau33[[#This Row],[Colonne5]]</f>
        <v>1</v>
      </c>
      <c r="G273" s="37"/>
      <c r="H273" s="17">
        <f>Tableau33[[#This Row],[Colonne7]]</f>
        <v>0</v>
      </c>
      <c r="I273" s="16">
        <f>Tableau33[[#This Row],[Colonne8]]</f>
        <v>0</v>
      </c>
      <c r="J273" s="17">
        <f>Tableau33[[#This Row],[Colonne9]]</f>
        <v>34</v>
      </c>
      <c r="K273" s="30">
        <f t="shared" ref="K273:K278" si="14">G273*J273</f>
        <v>0</v>
      </c>
    </row>
    <row r="274" spans="1:11" x14ac:dyDescent="0.2">
      <c r="A274" s="3"/>
      <c r="B274" s="9">
        <f>Tableau33[[#This Row],[Colonne1]]</f>
        <v>7</v>
      </c>
      <c r="C274" s="57" t="str">
        <f>Tableau33[[#This Row],[Colonne2]]</f>
        <v>Campanelle ail des ours</v>
      </c>
      <c r="D274" s="16">
        <f>Tableau33[[#This Row],[Colonne3]]</f>
        <v>5</v>
      </c>
      <c r="E274" s="16" t="str">
        <f>Tableau33[[#This Row],[Colonne4]]</f>
        <v>kg</v>
      </c>
      <c r="F274" s="16">
        <f>Tableau33[[#This Row],[Colonne5]]</f>
        <v>1</v>
      </c>
      <c r="G274" s="37"/>
      <c r="H274" s="17">
        <f>Tableau33[[#This Row],[Colonne7]]</f>
        <v>0</v>
      </c>
      <c r="I274" s="16">
        <f>Tableau33[[#This Row],[Colonne8]]</f>
        <v>0</v>
      </c>
      <c r="J274" s="17">
        <f>Tableau33[[#This Row],[Colonne9]]</f>
        <v>34</v>
      </c>
      <c r="K274" s="30">
        <f t="shared" si="14"/>
        <v>0</v>
      </c>
    </row>
    <row r="275" spans="1:11" x14ac:dyDescent="0.2">
      <c r="A275" s="3"/>
      <c r="B275" s="9">
        <f>Tableau33[[#This Row],[Colonne1]]</f>
        <v>8</v>
      </c>
      <c r="C275" s="57" t="str">
        <f>Tableau33[[#This Row],[Colonne2]]</f>
        <v>Tortillon aux lentilles blondes</v>
      </c>
      <c r="D275" s="16">
        <f>Tableau33[[#This Row],[Colonne3]]</f>
        <v>5</v>
      </c>
      <c r="E275" s="16" t="str">
        <f>Tableau33[[#This Row],[Colonne4]]</f>
        <v>kg</v>
      </c>
      <c r="F275" s="16">
        <f>Tableau33[[#This Row],[Colonne5]]</f>
        <v>1</v>
      </c>
      <c r="G275" s="37"/>
      <c r="H275" s="17">
        <f>Tableau33[[#This Row],[Colonne7]]</f>
        <v>0</v>
      </c>
      <c r="I275" s="16">
        <f>Tableau33[[#This Row],[Colonne8]]</f>
        <v>0</v>
      </c>
      <c r="J275" s="17">
        <f>Tableau33[[#This Row],[Colonne9]]</f>
        <v>30</v>
      </c>
      <c r="K275" s="30">
        <f t="shared" si="14"/>
        <v>0</v>
      </c>
    </row>
    <row r="276" spans="1:11" x14ac:dyDescent="0.2">
      <c r="A276" s="3"/>
      <c r="B276" s="9">
        <f>Tableau33[[#This Row],[Colonne1]]</f>
        <v>9</v>
      </c>
      <c r="C276" s="57" t="str">
        <f>Tableau33[[#This Row],[Colonne2]]</f>
        <v>Pâtes à potages</v>
      </c>
      <c r="D276" s="16">
        <f>Tableau33[[#This Row],[Colonne3]]</f>
        <v>5</v>
      </c>
      <c r="E276" s="16" t="str">
        <f>Tableau33[[#This Row],[Colonne4]]</f>
        <v>kg</v>
      </c>
      <c r="F276" s="16">
        <f>Tableau33[[#This Row],[Colonne5]]</f>
        <v>1</v>
      </c>
      <c r="G276" s="37"/>
      <c r="H276" s="17">
        <f>Tableau33[[#This Row],[Colonne7]]</f>
        <v>0</v>
      </c>
      <c r="I276" s="16">
        <f>Tableau33[[#This Row],[Colonne8]]</f>
        <v>0</v>
      </c>
      <c r="J276" s="17">
        <f>Tableau33[[#This Row],[Colonne9]]</f>
        <v>24</v>
      </c>
      <c r="K276" s="30">
        <f t="shared" si="14"/>
        <v>0</v>
      </c>
    </row>
    <row r="277" spans="1:11" x14ac:dyDescent="0.2">
      <c r="A277" s="3"/>
      <c r="B277" s="9">
        <f>Tableau33[[#This Row],[Colonne1]]</f>
        <v>10</v>
      </c>
      <c r="C277" s="57" t="str">
        <f>Tableau33[[#This Row],[Colonne2]]</f>
        <v>Tortillon petit épeautre</v>
      </c>
      <c r="D277" s="16">
        <f>Tableau33[[#This Row],[Colonne3]]</f>
        <v>5</v>
      </c>
      <c r="E277" s="16" t="str">
        <f>Tableau33[[#This Row],[Colonne4]]</f>
        <v>kg</v>
      </c>
      <c r="F277" s="16">
        <f>Tableau33[[#This Row],[Colonne5]]</f>
        <v>1</v>
      </c>
      <c r="G277" s="37"/>
      <c r="H277" s="17">
        <f>Tableau33[[#This Row],[Colonne7]]</f>
        <v>0</v>
      </c>
      <c r="I277" s="16">
        <f>Tableau33[[#This Row],[Colonne8]]</f>
        <v>0</v>
      </c>
      <c r="J277" s="17">
        <f>Tableau33[[#This Row],[Colonne9]]</f>
        <v>35</v>
      </c>
      <c r="K277" s="30">
        <f t="shared" si="14"/>
        <v>0</v>
      </c>
    </row>
    <row r="278" spans="1:11" x14ac:dyDescent="0.2">
      <c r="A278" s="3"/>
      <c r="B278" s="9">
        <f>Tableau33[[#This Row],[Colonne1]]</f>
        <v>11</v>
      </c>
      <c r="C278" s="57" t="str">
        <f>Tableau33[[#This Row],[Colonne2]]</f>
        <v>Lentille verte</v>
      </c>
      <c r="D278" s="16">
        <f>Tableau33[[#This Row],[Colonne3]]</f>
        <v>5</v>
      </c>
      <c r="E278" s="16" t="str">
        <f>Tableau33[[#This Row],[Colonne4]]</f>
        <v>kg</v>
      </c>
      <c r="F278" s="16">
        <f>Tableau33[[#This Row],[Colonne5]]</f>
        <v>1</v>
      </c>
      <c r="G278" s="37"/>
      <c r="H278" s="17">
        <f>Tableau33[[#This Row],[Colonne7]]</f>
        <v>0</v>
      </c>
      <c r="I278" s="16">
        <f>Tableau33[[#This Row],[Colonne8]]</f>
        <v>0</v>
      </c>
      <c r="J278" s="17">
        <f>Tableau33[[#This Row],[Colonne9]]</f>
        <v>20</v>
      </c>
      <c r="K278" s="30">
        <f t="shared" si="14"/>
        <v>0</v>
      </c>
    </row>
    <row r="279" spans="1:11" x14ac:dyDescent="0.2">
      <c r="A279" s="3"/>
      <c r="B279" s="23"/>
      <c r="C279" s="56"/>
      <c r="D279" s="25">
        <f>Tableau33[[#This Row],[Colonne3]]</f>
        <v>0</v>
      </c>
      <c r="G279" s="39"/>
      <c r="H279" s="26"/>
      <c r="J279" s="27" t="s">
        <v>13</v>
      </c>
      <c r="K279" s="26">
        <f>SUM(K273:K278)</f>
        <v>0</v>
      </c>
    </row>
    <row r="280" spans="1:11" x14ac:dyDescent="0.2">
      <c r="A280" s="3"/>
      <c r="B280" s="23" t="s">
        <v>256</v>
      </c>
      <c r="C280" s="56"/>
      <c r="D280" s="25">
        <f>Tableau33[[#This Row],[Colonne3]]</f>
        <v>0</v>
      </c>
      <c r="G280" s="39"/>
      <c r="H280" s="26"/>
      <c r="J280" s="26"/>
      <c r="K280" s="26"/>
    </row>
    <row r="281" spans="1:11" x14ac:dyDescent="0.2">
      <c r="A281" s="3"/>
      <c r="B281" s="9">
        <f>Tableau33[[#This Row],[Colonne1]]</f>
        <v>12</v>
      </c>
      <c r="C281" s="57" t="str">
        <f>Tableau33[[#This Row],[Colonne2]]</f>
        <v>Farine de blé T 65</v>
      </c>
      <c r="D281" s="16">
        <f>Tableau33[[#This Row],[Colonne3]]</f>
        <v>5</v>
      </c>
      <c r="E281" s="16" t="str">
        <f>Tableau33[[#This Row],[Colonne4]]</f>
        <v>kg</v>
      </c>
      <c r="F281" s="16">
        <f>Tableau33[[#This Row],[Colonne5]]</f>
        <v>1</v>
      </c>
      <c r="G281" s="37"/>
      <c r="H281" s="17">
        <f>Tableau33[[#This Row],[Colonne7]]</f>
        <v>0</v>
      </c>
      <c r="I281" s="16">
        <f>Tableau33[[#This Row],[Colonne8]]</f>
        <v>0</v>
      </c>
      <c r="J281" s="17">
        <f>Tableau33[[#This Row],[Colonne9]]</f>
        <v>9.8000000000000007</v>
      </c>
      <c r="K281" s="30">
        <f>G281*J281</f>
        <v>0</v>
      </c>
    </row>
    <row r="282" spans="1:11" x14ac:dyDescent="0.2">
      <c r="A282" s="3"/>
      <c r="B282" s="9">
        <f>Tableau33[[#This Row],[Colonne1]]</f>
        <v>13</v>
      </c>
      <c r="C282" s="57" t="str">
        <f>Tableau33[[#This Row],[Colonne2]]</f>
        <v>Farine de blé T 80</v>
      </c>
      <c r="D282" s="16">
        <f>Tableau33[[#This Row],[Colonne3]]</f>
        <v>5</v>
      </c>
      <c r="E282" s="16" t="str">
        <f>Tableau33[[#This Row],[Colonne4]]</f>
        <v>kg</v>
      </c>
      <c r="F282" s="16">
        <f>Tableau33[[#This Row],[Colonne5]]</f>
        <v>1</v>
      </c>
      <c r="G282" s="37"/>
      <c r="H282" s="17">
        <f>Tableau33[[#This Row],[Colonne7]]</f>
        <v>0</v>
      </c>
      <c r="I282" s="16">
        <f>Tableau33[[#This Row],[Colonne8]]</f>
        <v>0</v>
      </c>
      <c r="J282" s="17">
        <f>Tableau33[[#This Row],[Colonne9]]</f>
        <v>9.8000000000000007</v>
      </c>
      <c r="K282" s="30">
        <f>G282*J282</f>
        <v>0</v>
      </c>
    </row>
    <row r="283" spans="1:11" x14ac:dyDescent="0.2">
      <c r="A283" s="3"/>
      <c r="B283" s="9">
        <f>Tableau33[[#This Row],[Colonne1]]</f>
        <v>14</v>
      </c>
      <c r="C283" s="57" t="str">
        <f>Tableau33[[#This Row],[Colonne2]]</f>
        <v>Farine de blé T 110</v>
      </c>
      <c r="D283" s="16">
        <f>Tableau33[[#This Row],[Colonne3]]</f>
        <v>5</v>
      </c>
      <c r="E283" s="16" t="str">
        <f>Tableau33[[#This Row],[Colonne4]]</f>
        <v>kg</v>
      </c>
      <c r="F283" s="16">
        <f>Tableau33[[#This Row],[Colonne5]]</f>
        <v>1</v>
      </c>
      <c r="G283" s="37"/>
      <c r="H283" s="17">
        <f>Tableau33[[#This Row],[Colonne7]]</f>
        <v>0</v>
      </c>
      <c r="I283" s="16">
        <f>Tableau33[[#This Row],[Colonne8]]</f>
        <v>0</v>
      </c>
      <c r="J283" s="17">
        <f>Tableau33[[#This Row],[Colonne9]]</f>
        <v>9.8000000000000007</v>
      </c>
      <c r="K283" s="30">
        <f>G283*J283</f>
        <v>0</v>
      </c>
    </row>
    <row r="284" spans="1:11" x14ac:dyDescent="0.2">
      <c r="A284" s="3"/>
      <c r="B284" s="23"/>
      <c r="C284" s="56"/>
      <c r="D284" s="25">
        <f>Tableau33[[#This Row],[Colonne3]]</f>
        <v>0</v>
      </c>
      <c r="G284" s="39"/>
      <c r="H284" s="26"/>
      <c r="J284" s="27" t="s">
        <v>13</v>
      </c>
      <c r="K284" s="26">
        <f>SUM(K281:K283)</f>
        <v>0</v>
      </c>
    </row>
    <row r="285" spans="1:11" x14ac:dyDescent="0.2">
      <c r="A285" s="3"/>
      <c r="B285" s="23" t="s">
        <v>260</v>
      </c>
      <c r="C285" s="56"/>
      <c r="D285" s="25">
        <f>Tableau33[[#This Row],[Colonne3]]</f>
        <v>0</v>
      </c>
      <c r="G285" s="39"/>
      <c r="H285" s="26"/>
      <c r="J285" s="27"/>
      <c r="K285" s="26"/>
    </row>
    <row r="286" spans="1:11" x14ac:dyDescent="0.2">
      <c r="A286" s="3"/>
      <c r="B286" s="9">
        <f>Tableau33[[#This Row],[Colonne1]]</f>
        <v>15</v>
      </c>
      <c r="C286" s="57" t="str">
        <f>Tableau33[[#This Row],[Colonne2]]</f>
        <v>Colombie grain (suave, légèrement acide et léger)</v>
      </c>
      <c r="D286" s="16">
        <f>Tableau33[[#This Row],[Colonne3]]</f>
        <v>1</v>
      </c>
      <c r="E286" s="16" t="str">
        <f>Tableau33[[#This Row],[Colonne4]]</f>
        <v>kg</v>
      </c>
      <c r="F286" s="16">
        <f>Tableau33[[#This Row],[Colonne5]]</f>
        <v>1</v>
      </c>
      <c r="G286" s="37"/>
      <c r="H286" s="17">
        <f>Tableau33[[#This Row],[Colonne7]]</f>
        <v>12</v>
      </c>
      <c r="I286" s="16">
        <f>Tableau33[[#This Row],[Colonne8]]</f>
        <v>5.5</v>
      </c>
      <c r="J286" s="17">
        <f>Tableau33[[#This Row],[Colonne9]]</f>
        <v>12.66</v>
      </c>
      <c r="K286" s="30">
        <f t="shared" ref="K286:K298" si="15">G286*J286</f>
        <v>0</v>
      </c>
    </row>
    <row r="287" spans="1:11" x14ac:dyDescent="0.2">
      <c r="A287" s="3"/>
      <c r="B287" s="9">
        <f>Tableau33[[#This Row],[Colonne1]]</f>
        <v>16</v>
      </c>
      <c r="C287" s="57" t="str">
        <f>Tableau33[[#This Row],[Colonne2]]</f>
        <v>Colombie moulu  (suave, légèrement acide et léger)</v>
      </c>
      <c r="D287" s="16">
        <f>Tableau33[[#This Row],[Colonne3]]</f>
        <v>1</v>
      </c>
      <c r="E287" s="16" t="str">
        <f>Tableau33[[#This Row],[Colonne4]]</f>
        <v>kg</v>
      </c>
      <c r="F287" s="16">
        <f>Tableau33[[#This Row],[Colonne5]]</f>
        <v>1</v>
      </c>
      <c r="G287" s="37"/>
      <c r="H287" s="17">
        <f>Tableau33[[#This Row],[Colonne7]]</f>
        <v>12</v>
      </c>
      <c r="I287" s="16">
        <f>Tableau33[[#This Row],[Colonne8]]</f>
        <v>5.5</v>
      </c>
      <c r="J287" s="17">
        <f>Tableau33[[#This Row],[Colonne9]]</f>
        <v>12.66</v>
      </c>
      <c r="K287" s="30">
        <f t="shared" si="15"/>
        <v>0</v>
      </c>
    </row>
    <row r="288" spans="1:11" x14ac:dyDescent="0.2">
      <c r="A288" s="3"/>
      <c r="B288" s="9">
        <f>Tableau33[[#This Row],[Colonne1]]</f>
        <v>17</v>
      </c>
      <c r="C288" s="57" t="str">
        <f>Tableau33[[#This Row],[Colonne2]]</f>
        <v>Pérou grain (équilibré et suave)</v>
      </c>
      <c r="D288" s="16">
        <f>Tableau33[[#This Row],[Colonne3]]</f>
        <v>1</v>
      </c>
      <c r="E288" s="16" t="str">
        <f>Tableau33[[#This Row],[Colonne4]]</f>
        <v>kg</v>
      </c>
      <c r="F288" s="16">
        <f>Tableau33[[#This Row],[Colonne5]]</f>
        <v>1</v>
      </c>
      <c r="G288" s="37"/>
      <c r="H288" s="17">
        <f>Tableau33[[#This Row],[Colonne7]]</f>
        <v>12</v>
      </c>
      <c r="I288" s="16">
        <f>Tableau33[[#This Row],[Colonne8]]</f>
        <v>5.5</v>
      </c>
      <c r="J288" s="17">
        <f>Tableau33[[#This Row],[Colonne9]]</f>
        <v>12.66</v>
      </c>
      <c r="K288" s="30">
        <f t="shared" si="15"/>
        <v>0</v>
      </c>
    </row>
    <row r="289" spans="1:11" x14ac:dyDescent="0.2">
      <c r="A289" s="3"/>
      <c r="B289" s="9">
        <f>Tableau33[[#This Row],[Colonne1]]</f>
        <v>18</v>
      </c>
      <c r="C289" s="57" t="str">
        <f>Tableau33[[#This Row],[Colonne2]]</f>
        <v>Pérou moulu (équilibré et suave)</v>
      </c>
      <c r="D289" s="16">
        <f>Tableau33[[#This Row],[Colonne3]]</f>
        <v>1</v>
      </c>
      <c r="E289" s="16" t="str">
        <f>Tableau33[[#This Row],[Colonne4]]</f>
        <v>kg</v>
      </c>
      <c r="F289" s="16">
        <f>Tableau33[[#This Row],[Colonne5]]</f>
        <v>1</v>
      </c>
      <c r="G289" s="37"/>
      <c r="H289" s="17">
        <f>Tableau33[[#This Row],[Colonne7]]</f>
        <v>12</v>
      </c>
      <c r="I289" s="16">
        <f>Tableau33[[#This Row],[Colonne8]]</f>
        <v>5.5</v>
      </c>
      <c r="J289" s="17">
        <f>Tableau33[[#This Row],[Colonne9]]</f>
        <v>12.66</v>
      </c>
      <c r="K289" s="30">
        <f t="shared" si="15"/>
        <v>0</v>
      </c>
    </row>
    <row r="290" spans="1:11" x14ac:dyDescent="0.2">
      <c r="A290" s="3"/>
      <c r="B290" s="9">
        <f>Tableau33[[#This Row],[Colonne1]]</f>
        <v>19</v>
      </c>
      <c r="C290" s="57" t="str">
        <f>Tableau33[[#This Row],[Colonne2]]</f>
        <v>Brésil grain (typé et prononcé)</v>
      </c>
      <c r="D290" s="16">
        <f>Tableau33[[#This Row],[Colonne3]]</f>
        <v>1</v>
      </c>
      <c r="E290" s="16" t="str">
        <f>Tableau33[[#This Row],[Colonne4]]</f>
        <v>kg</v>
      </c>
      <c r="F290" s="16">
        <f>Tableau33[[#This Row],[Colonne5]]</f>
        <v>1</v>
      </c>
      <c r="G290" s="37"/>
      <c r="H290" s="17">
        <f>Tableau33[[#This Row],[Colonne7]]</f>
        <v>12</v>
      </c>
      <c r="I290" s="16">
        <f>Tableau33[[#This Row],[Colonne8]]</f>
        <v>5.5</v>
      </c>
      <c r="J290" s="17">
        <f>Tableau33[[#This Row],[Colonne9]]</f>
        <v>12.66</v>
      </c>
      <c r="K290" s="30">
        <f t="shared" si="15"/>
        <v>0</v>
      </c>
    </row>
    <row r="291" spans="1:11" x14ac:dyDescent="0.2">
      <c r="A291" s="3"/>
      <c r="B291" s="9">
        <f>Tableau33[[#This Row],[Colonne1]]</f>
        <v>20</v>
      </c>
      <c r="C291" s="57" t="str">
        <f>Tableau33[[#This Row],[Colonne2]]</f>
        <v>Brésil moulu (typé et prononcé)</v>
      </c>
      <c r="D291" s="16">
        <f>Tableau33[[#This Row],[Colonne3]]</f>
        <v>1</v>
      </c>
      <c r="E291" s="16" t="str">
        <f>Tableau33[[#This Row],[Colonne4]]</f>
        <v>kg</v>
      </c>
      <c r="F291" s="16">
        <f>Tableau33[[#This Row],[Colonne5]]</f>
        <v>1</v>
      </c>
      <c r="G291" s="37"/>
      <c r="H291" s="17">
        <f>Tableau33[[#This Row],[Colonne7]]</f>
        <v>12</v>
      </c>
      <c r="I291" s="16">
        <f>Tableau33[[#This Row],[Colonne8]]</f>
        <v>5.5</v>
      </c>
      <c r="J291" s="17">
        <f>Tableau33[[#This Row],[Colonne9]]</f>
        <v>12.66</v>
      </c>
      <c r="K291" s="30">
        <f t="shared" si="15"/>
        <v>0</v>
      </c>
    </row>
    <row r="292" spans="1:11" x14ac:dyDescent="0.2">
      <c r="A292" s="3"/>
      <c r="B292" s="9">
        <f>Tableau33[[#This Row],[Colonne1]]</f>
        <v>21</v>
      </c>
      <c r="C292" s="57" t="str">
        <f>Tableau33[[#This Row],[Colonne2]]</f>
        <v>Mexique grain (intense, équilibré et légèrement vanillé)</v>
      </c>
      <c r="D292" s="16">
        <f>Tableau33[[#This Row],[Colonne3]]</f>
        <v>1</v>
      </c>
      <c r="E292" s="16" t="str">
        <f>Tableau33[[#This Row],[Colonne4]]</f>
        <v>kg</v>
      </c>
      <c r="F292" s="16">
        <f>Tableau33[[#This Row],[Colonne5]]</f>
        <v>1</v>
      </c>
      <c r="G292" s="37"/>
      <c r="H292" s="17">
        <f>Tableau33[[#This Row],[Colonne7]]</f>
        <v>12</v>
      </c>
      <c r="I292" s="16">
        <f>Tableau33[[#This Row],[Colonne8]]</f>
        <v>5.5</v>
      </c>
      <c r="J292" s="17">
        <f>Tableau33[[#This Row],[Colonne9]]</f>
        <v>12.66</v>
      </c>
      <c r="K292" s="30">
        <f t="shared" si="15"/>
        <v>0</v>
      </c>
    </row>
    <row r="293" spans="1:11" x14ac:dyDescent="0.2">
      <c r="A293" s="3"/>
      <c r="B293" s="9">
        <f>Tableau33[[#This Row],[Colonne1]]</f>
        <v>22</v>
      </c>
      <c r="C293" s="57" t="str">
        <f>Tableau33[[#This Row],[Colonne2]]</f>
        <v>Mexique moulu (intense, équilibré et légèrement vanillé)</v>
      </c>
      <c r="D293" s="16">
        <f>Tableau33[[#This Row],[Colonne3]]</f>
        <v>1</v>
      </c>
      <c r="E293" s="16" t="str">
        <f>Tableau33[[#This Row],[Colonne4]]</f>
        <v>kg</v>
      </c>
      <c r="F293" s="16">
        <f>Tableau33[[#This Row],[Colonne5]]</f>
        <v>1</v>
      </c>
      <c r="G293" s="37"/>
      <c r="H293" s="17">
        <f>Tableau33[[#This Row],[Colonne7]]</f>
        <v>12</v>
      </c>
      <c r="I293" s="16">
        <f>Tableau33[[#This Row],[Colonne8]]</f>
        <v>5.5</v>
      </c>
      <c r="J293" s="17">
        <f>Tableau33[[#This Row],[Colonne9]]</f>
        <v>12.66</v>
      </c>
      <c r="K293" s="30">
        <f t="shared" si="15"/>
        <v>0</v>
      </c>
    </row>
    <row r="294" spans="1:11" x14ac:dyDescent="0.2">
      <c r="A294" s="3"/>
      <c r="B294" s="9">
        <f>Tableau33[[#This Row],[Colonne1]]</f>
        <v>23</v>
      </c>
      <c r="C294" s="57" t="str">
        <f>Tableau33[[#This Row],[Colonne2]]</f>
        <v>Honduras grain (légèrement corsé, doux et équilibré)</v>
      </c>
      <c r="D294" s="16">
        <f>Tableau33[[#This Row],[Colonne3]]</f>
        <v>1</v>
      </c>
      <c r="E294" s="16" t="str">
        <f>Tableau33[[#This Row],[Colonne4]]</f>
        <v>kg</v>
      </c>
      <c r="F294" s="16">
        <f>Tableau33[[#This Row],[Colonne5]]</f>
        <v>1</v>
      </c>
      <c r="G294" s="37"/>
      <c r="H294" s="17">
        <f>Tableau33[[#This Row],[Colonne7]]</f>
        <v>12</v>
      </c>
      <c r="I294" s="16">
        <f>Tableau33[[#This Row],[Colonne8]]</f>
        <v>5.5</v>
      </c>
      <c r="J294" s="17">
        <f>Tableau33[[#This Row],[Colonne9]]</f>
        <v>12.66</v>
      </c>
      <c r="K294" s="30">
        <f t="shared" si="15"/>
        <v>0</v>
      </c>
    </row>
    <row r="295" spans="1:11" x14ac:dyDescent="0.2">
      <c r="A295" s="3"/>
      <c r="B295" s="9">
        <f>Tableau33[[#This Row],[Colonne1]]</f>
        <v>24</v>
      </c>
      <c r="C295" s="57" t="str">
        <f>Tableau33[[#This Row],[Colonne2]]</f>
        <v>Bolivie grain (délicat et floral, noisetté, intense et velouté)</v>
      </c>
      <c r="D295" s="16">
        <f>Tableau33[[#This Row],[Colonne3]]</f>
        <v>1</v>
      </c>
      <c r="E295" s="16" t="str">
        <f>Tableau33[[#This Row],[Colonne4]]</f>
        <v>kg</v>
      </c>
      <c r="F295" s="16">
        <f>Tableau33[[#This Row],[Colonne5]]</f>
        <v>1</v>
      </c>
      <c r="G295" s="37"/>
      <c r="H295" s="17">
        <f>Tableau33[[#This Row],[Colonne7]]</f>
        <v>12</v>
      </c>
      <c r="I295" s="16">
        <f>Tableau33[[#This Row],[Colonne8]]</f>
        <v>5.5</v>
      </c>
      <c r="J295" s="17">
        <f>Tableau33[[#This Row],[Colonne9]]</f>
        <v>12.66</v>
      </c>
      <c r="K295" s="30">
        <f t="shared" si="15"/>
        <v>0</v>
      </c>
    </row>
    <row r="296" spans="1:11" x14ac:dyDescent="0.2">
      <c r="A296" s="3"/>
      <c r="B296" s="9">
        <f>Tableau33[[#This Row],[Colonne1]]</f>
        <v>25</v>
      </c>
      <c r="C296" s="57" t="str">
        <f>Tableau33[[#This Row],[Colonne2]]</f>
        <v>Bolivie moulu (délicat et floral, noisetté, intense et velouté)</v>
      </c>
      <c r="D296" s="16">
        <f>Tableau33[[#This Row],[Colonne3]]</f>
        <v>1</v>
      </c>
      <c r="E296" s="16" t="str">
        <f>Tableau33[[#This Row],[Colonne4]]</f>
        <v>kg</v>
      </c>
      <c r="F296" s="16">
        <f>Tableau33[[#This Row],[Colonne5]]</f>
        <v>1</v>
      </c>
      <c r="G296" s="37"/>
      <c r="H296" s="17">
        <f>Tableau33[[#This Row],[Colonne7]]</f>
        <v>12</v>
      </c>
      <c r="I296" s="16">
        <f>Tableau33[[#This Row],[Colonne8]]</f>
        <v>5.5</v>
      </c>
      <c r="J296" s="17">
        <f>Tableau33[[#This Row],[Colonne9]]</f>
        <v>12.66</v>
      </c>
      <c r="K296" s="30">
        <f t="shared" si="15"/>
        <v>0</v>
      </c>
    </row>
    <row r="297" spans="1:11" x14ac:dyDescent="0.2">
      <c r="A297" s="3"/>
      <c r="B297" s="9">
        <f>Tableau33[[#This Row],[Colonne1]]</f>
        <v>26</v>
      </c>
      <c r="C297" s="57" t="str">
        <f>Tableau33[[#This Row],[Colonne2]]</f>
        <v>Gatemala grain (acidulé et corsé)</v>
      </c>
      <c r="D297" s="16">
        <f>Tableau33[[#This Row],[Colonne3]]</f>
        <v>1</v>
      </c>
      <c r="E297" s="16" t="str">
        <f>Tableau33[[#This Row],[Colonne4]]</f>
        <v>kg</v>
      </c>
      <c r="F297" s="16">
        <f>Tableau33[[#This Row],[Colonne5]]</f>
        <v>1</v>
      </c>
      <c r="G297" s="37"/>
      <c r="H297" s="17">
        <f>Tableau33[[#This Row],[Colonne7]]</f>
        <v>12</v>
      </c>
      <c r="I297" s="16">
        <f>Tableau33[[#This Row],[Colonne8]]</f>
        <v>5.5</v>
      </c>
      <c r="J297" s="17">
        <f>Tableau33[[#This Row],[Colonne9]]</f>
        <v>12.66</v>
      </c>
      <c r="K297" s="30">
        <f t="shared" si="15"/>
        <v>0</v>
      </c>
    </row>
    <row r="298" spans="1:11" x14ac:dyDescent="0.2">
      <c r="A298" s="3"/>
      <c r="B298" s="9">
        <f>Tableau33[[#This Row],[Colonne1]]</f>
        <v>27</v>
      </c>
      <c r="C298" s="57" t="str">
        <f>Tableau33[[#This Row],[Colonne2]]</f>
        <v>Gatemala moulu (acidulé et corsé)</v>
      </c>
      <c r="D298" s="16">
        <f>Tableau33[[#This Row],[Colonne3]]</f>
        <v>1</v>
      </c>
      <c r="E298" s="16" t="str">
        <f>Tableau33[[#This Row],[Colonne4]]</f>
        <v>kg</v>
      </c>
      <c r="F298" s="16">
        <f>Tableau33[[#This Row],[Colonne5]]</f>
        <v>1</v>
      </c>
      <c r="G298" s="37"/>
      <c r="H298" s="17">
        <f>Tableau33[[#This Row],[Colonne7]]</f>
        <v>12</v>
      </c>
      <c r="I298" s="16">
        <f>Tableau33[[#This Row],[Colonne8]]</f>
        <v>5.5</v>
      </c>
      <c r="J298" s="17">
        <f>Tableau33[[#This Row],[Colonne9]]</f>
        <v>12.66</v>
      </c>
      <c r="K298" s="30">
        <f t="shared" si="15"/>
        <v>0</v>
      </c>
    </row>
    <row r="299" spans="1:11" x14ac:dyDescent="0.2">
      <c r="A299" s="3"/>
      <c r="B299" s="4"/>
      <c r="C299" s="3"/>
      <c r="H299" s="26"/>
      <c r="J299" s="52" t="s">
        <v>286</v>
      </c>
      <c r="K299" s="26">
        <f>SUM(K286:K297)</f>
        <v>0</v>
      </c>
    </row>
    <row r="300" spans="1:11" x14ac:dyDescent="0.2">
      <c r="A300" s="3"/>
      <c r="B300" s="4"/>
      <c r="C300" s="3"/>
      <c r="D300" s="32"/>
      <c r="E300" s="59" t="s">
        <v>287</v>
      </c>
      <c r="F300" s="60"/>
      <c r="G300" s="60"/>
      <c r="H300" s="60"/>
      <c r="I300" s="60"/>
      <c r="J300" s="60"/>
      <c r="K300" s="26">
        <f>K264+K249+K245+K224+K216+K212+K209+K205+K202+K199+K196+K193+K189+K184+K174+K167+K153+K146+K118+K97+K77+K66+K54+K46+K30+K20</f>
        <v>0</v>
      </c>
    </row>
    <row r="301" spans="1:11" x14ac:dyDescent="0.2">
      <c r="A301" s="3"/>
      <c r="B301" s="4"/>
      <c r="C301" s="3"/>
      <c r="E301" s="61" t="s">
        <v>288</v>
      </c>
      <c r="F301" s="61"/>
      <c r="G301" s="61"/>
      <c r="H301" s="61"/>
      <c r="I301" s="61"/>
      <c r="J301" s="61"/>
      <c r="K301" s="26">
        <f>K299</f>
        <v>0</v>
      </c>
    </row>
    <row r="302" spans="1:11" x14ac:dyDescent="0.2">
      <c r="B302" s="4"/>
      <c r="C302" s="3"/>
      <c r="E302" s="61" t="s">
        <v>289</v>
      </c>
      <c r="F302" s="61"/>
      <c r="G302" s="61"/>
      <c r="H302" s="61"/>
      <c r="I302" s="61"/>
      <c r="J302" s="61"/>
      <c r="K302" s="26">
        <f>K284+K279+K271</f>
        <v>0</v>
      </c>
    </row>
  </sheetData>
  <sheetProtection formatCells="0"/>
  <protectedRanges>
    <protectedRange sqref="K9:K350" name="Plage4"/>
    <protectedRange sqref="B9:F350" name="Plage2"/>
    <protectedRange sqref="G9:G350" name="Plage1"/>
    <protectedRange sqref="H9:K350" name="Plage3"/>
  </protectedRanges>
  <mergeCells count="3">
    <mergeCell ref="E300:J300"/>
    <mergeCell ref="E301:J301"/>
    <mergeCell ref="E302:J302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Bilan</vt:lpstr>
      <vt:lpstr>Sébastien</vt:lpstr>
      <vt:lpstr>Clotilde</vt:lpstr>
      <vt:lpstr>Nely</vt:lpstr>
      <vt:lpstr>Mathieu</vt:lpstr>
      <vt:lpstr>Amélie</vt:lpstr>
      <vt:lpstr>Delphine</vt:lpstr>
      <vt:lpstr>Noël</vt:lpstr>
      <vt:lpstr>Aurélie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Quinoxe</dc:creator>
  <cp:lastModifiedBy>DUBOULOZ Noël</cp:lastModifiedBy>
  <dcterms:created xsi:type="dcterms:W3CDTF">2016-11-17T17:33:49Z</dcterms:created>
  <dcterms:modified xsi:type="dcterms:W3CDTF">2017-08-31T08:43:56Z</dcterms:modified>
</cp:coreProperties>
</file>