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G:\▬ Fiche De Calcul Excel\"/>
    </mc:Choice>
  </mc:AlternateContent>
  <bookViews>
    <workbookView xWindow="0" yWindow="0" windowWidth="22260" windowHeight="12648" tabRatio="738" firstSheet="5" activeTab="13"/>
  </bookViews>
  <sheets>
    <sheet name="Hypothèse" sheetId="15" r:id="rId1"/>
    <sheet name="Janvier" sheetId="1" r:id="rId2"/>
    <sheet name="Février" sheetId="3" r:id="rId3"/>
    <sheet name="Mars" sheetId="4" r:id="rId4"/>
    <sheet name="Avril" sheetId="5" r:id="rId5"/>
    <sheet name="Mai" sheetId="6" r:id="rId6"/>
    <sheet name="Juin" sheetId="7" r:id="rId7"/>
    <sheet name="Juillet" sheetId="8" r:id="rId8"/>
    <sheet name="Aout" sheetId="9" r:id="rId9"/>
    <sheet name="Septembre" sheetId="10" r:id="rId10"/>
    <sheet name="Octobre" sheetId="11" r:id="rId11"/>
    <sheet name="Novembre" sheetId="12" r:id="rId12"/>
    <sheet name="Décembre" sheetId="13" r:id="rId13"/>
    <sheet name="Recap" sheetId="2" r:id="rId1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8" i="3" l="1"/>
  <c r="E268" i="4"/>
  <c r="E268" i="5"/>
  <c r="E268" i="6"/>
  <c r="E268" i="7"/>
  <c r="E268" i="8"/>
  <c r="E268" i="9"/>
  <c r="E268" i="10"/>
  <c r="E268" i="11"/>
  <c r="E268" i="12"/>
  <c r="E268" i="13"/>
  <c r="E268" i="1"/>
  <c r="N13" i="2" l="1"/>
  <c r="N12" i="2"/>
  <c r="N11" i="2"/>
  <c r="N9" i="2"/>
  <c r="N8" i="2"/>
  <c r="N6" i="2"/>
  <c r="N5" i="2"/>
  <c r="N4" i="2"/>
  <c r="N3" i="2"/>
  <c r="M13" i="2"/>
  <c r="M12" i="2"/>
  <c r="M11" i="2"/>
  <c r="M9" i="2"/>
  <c r="M8" i="2"/>
  <c r="M6" i="2"/>
  <c r="M5" i="2"/>
  <c r="M4" i="2"/>
  <c r="M3" i="2"/>
  <c r="L13" i="2"/>
  <c r="L12" i="2"/>
  <c r="L11" i="2"/>
  <c r="L9" i="2"/>
  <c r="L8" i="2"/>
  <c r="L6" i="2"/>
  <c r="L5" i="2"/>
  <c r="L4" i="2"/>
  <c r="L3" i="2"/>
  <c r="K13" i="2"/>
  <c r="K12" i="2"/>
  <c r="K11" i="2"/>
  <c r="K9" i="2"/>
  <c r="K8" i="2"/>
  <c r="K6" i="2"/>
  <c r="K5" i="2"/>
  <c r="K4" i="2"/>
  <c r="K3" i="2"/>
  <c r="J13" i="2"/>
  <c r="J12" i="2"/>
  <c r="J11" i="2"/>
  <c r="J9" i="2"/>
  <c r="J8" i="2"/>
  <c r="J6" i="2"/>
  <c r="J5" i="2"/>
  <c r="J4" i="2"/>
  <c r="J3" i="2"/>
  <c r="I13" i="2"/>
  <c r="I12" i="2"/>
  <c r="I11" i="2"/>
  <c r="I9" i="2"/>
  <c r="I8" i="2"/>
  <c r="I6" i="2"/>
  <c r="I5" i="2"/>
  <c r="I4" i="2"/>
  <c r="I3" i="2"/>
  <c r="H13" i="2"/>
  <c r="H12" i="2"/>
  <c r="H11" i="2"/>
  <c r="H9" i="2"/>
  <c r="H8" i="2"/>
  <c r="H6" i="2"/>
  <c r="H5" i="2"/>
  <c r="H4" i="2"/>
  <c r="H3" i="2"/>
  <c r="G13" i="2"/>
  <c r="G12" i="2"/>
  <c r="G11" i="2"/>
  <c r="G9" i="2"/>
  <c r="G8" i="2"/>
  <c r="G6" i="2"/>
  <c r="G5" i="2"/>
  <c r="G4" i="2"/>
  <c r="G3" i="2"/>
  <c r="F13" i="2"/>
  <c r="F12" i="2"/>
  <c r="F11" i="2"/>
  <c r="F9" i="2"/>
  <c r="F8" i="2"/>
  <c r="F6" i="2"/>
  <c r="F5" i="2"/>
  <c r="F4" i="2"/>
  <c r="F3" i="2"/>
  <c r="E13" i="2"/>
  <c r="E12" i="2"/>
  <c r="E11" i="2"/>
  <c r="E9" i="2"/>
  <c r="E8" i="2"/>
  <c r="E6" i="2"/>
  <c r="E5" i="2"/>
  <c r="E4" i="2"/>
  <c r="E3" i="2"/>
  <c r="D13" i="2"/>
  <c r="D12" i="2"/>
  <c r="D11" i="2"/>
  <c r="D9" i="2"/>
  <c r="D8" i="2"/>
  <c r="D6" i="2"/>
  <c r="D5" i="2"/>
  <c r="D4" i="2"/>
  <c r="D3" i="2"/>
  <c r="I337" i="13" l="1"/>
  <c r="I336" i="13"/>
  <c r="A293" i="13"/>
  <c r="A276" i="13"/>
  <c r="A268" i="13"/>
  <c r="A261" i="13"/>
  <c r="A263" i="13" s="1"/>
  <c r="A257" i="13"/>
  <c r="A255" i="13"/>
  <c r="A254" i="13"/>
  <c r="A248" i="13"/>
  <c r="I335" i="13" s="1"/>
  <c r="A234" i="13"/>
  <c r="A241" i="13" s="1"/>
  <c r="A243" i="13" s="1"/>
  <c r="I333" i="13" s="1"/>
  <c r="A201" i="13"/>
  <c r="A228" i="13" s="1"/>
  <c r="I332" i="13" s="1"/>
  <c r="A200" i="13"/>
  <c r="A191" i="13"/>
  <c r="A194" i="13" s="1"/>
  <c r="C189" i="13"/>
  <c r="C194" i="13" s="1"/>
  <c r="A157" i="13"/>
  <c r="C136" i="13"/>
  <c r="C135" i="13"/>
  <c r="C134" i="13"/>
  <c r="C117" i="13"/>
  <c r="A119" i="13" s="1"/>
  <c r="A121" i="13" s="1"/>
  <c r="I330" i="13" s="1"/>
  <c r="A117" i="13"/>
  <c r="A106" i="13"/>
  <c r="I329" i="13" s="1"/>
  <c r="A90" i="13"/>
  <c r="B83" i="13"/>
  <c r="B82" i="13"/>
  <c r="B90" i="13" s="1"/>
  <c r="A64" i="13"/>
  <c r="A63" i="13"/>
  <c r="A61" i="13"/>
  <c r="A60" i="13"/>
  <c r="A59" i="13"/>
  <c r="A57" i="13"/>
  <c r="A54" i="13"/>
  <c r="A53" i="13"/>
  <c r="A52" i="13"/>
  <c r="A50" i="13"/>
  <c r="A49" i="13"/>
  <c r="A47" i="13"/>
  <c r="A45" i="13"/>
  <c r="A44" i="13"/>
  <c r="A43" i="13"/>
  <c r="A42" i="13"/>
  <c r="A40" i="13"/>
  <c r="A39" i="13"/>
  <c r="A37" i="13"/>
  <c r="A36" i="13"/>
  <c r="A35" i="13"/>
  <c r="A33" i="13"/>
  <c r="A32" i="13"/>
  <c r="A31" i="13"/>
  <c r="A30" i="13"/>
  <c r="A29" i="13"/>
  <c r="A28" i="13"/>
  <c r="A27" i="13"/>
  <c r="A26" i="13"/>
  <c r="A67" i="13" s="1"/>
  <c r="I327" i="13" s="1"/>
  <c r="I337" i="12"/>
  <c r="I336" i="12"/>
  <c r="A293" i="12"/>
  <c r="A276" i="12"/>
  <c r="A268" i="12"/>
  <c r="A261" i="12"/>
  <c r="A263" i="12" s="1"/>
  <c r="A255" i="12"/>
  <c r="A254" i="12"/>
  <c r="A257" i="12" s="1"/>
  <c r="A248" i="12"/>
  <c r="I335" i="12" s="1"/>
  <c r="A234" i="12"/>
  <c r="A241" i="12" s="1"/>
  <c r="A243" i="12" s="1"/>
  <c r="I333" i="12" s="1"/>
  <c r="A228" i="12"/>
  <c r="I332" i="12" s="1"/>
  <c r="A201" i="12"/>
  <c r="A200" i="12"/>
  <c r="C194" i="12"/>
  <c r="A194" i="12"/>
  <c r="A191" i="12"/>
  <c r="C189" i="12"/>
  <c r="A157" i="12"/>
  <c r="C136" i="12"/>
  <c r="C135" i="12"/>
  <c r="C134" i="12"/>
  <c r="A119" i="12"/>
  <c r="A121" i="12" s="1"/>
  <c r="I330" i="12" s="1"/>
  <c r="C117" i="12"/>
  <c r="A117" i="12"/>
  <c r="A106" i="12"/>
  <c r="I329" i="12" s="1"/>
  <c r="A90" i="12"/>
  <c r="B83" i="12"/>
  <c r="B82" i="12"/>
  <c r="B90" i="12" s="1"/>
  <c r="A64" i="12"/>
  <c r="A63" i="12"/>
  <c r="A61" i="12"/>
  <c r="A60" i="12"/>
  <c r="A59" i="12"/>
  <c r="A57" i="12"/>
  <c r="A54" i="12"/>
  <c r="A53" i="12"/>
  <c r="A52" i="12"/>
  <c r="A50" i="12"/>
  <c r="A49" i="12"/>
  <c r="A47" i="12"/>
  <c r="A45" i="12"/>
  <c r="A44" i="12"/>
  <c r="A43" i="12"/>
  <c r="A42" i="12"/>
  <c r="A40" i="12"/>
  <c r="A39" i="12"/>
  <c r="A37" i="12"/>
  <c r="A36" i="12"/>
  <c r="A35" i="12"/>
  <c r="A33" i="12"/>
  <c r="A32" i="12"/>
  <c r="A31" i="12"/>
  <c r="A30" i="12"/>
  <c r="A29" i="12"/>
  <c r="A28" i="12"/>
  <c r="A27" i="12"/>
  <c r="A26" i="12"/>
  <c r="A67" i="12" s="1"/>
  <c r="I327" i="12" s="1"/>
  <c r="I336" i="11"/>
  <c r="I335" i="11"/>
  <c r="A293" i="11"/>
  <c r="I337" i="11" s="1"/>
  <c r="A276" i="11"/>
  <c r="A268" i="11"/>
  <c r="A263" i="11"/>
  <c r="A261" i="11"/>
  <c r="A255" i="11"/>
  <c r="A254" i="11"/>
  <c r="A257" i="11" s="1"/>
  <c r="A248" i="11"/>
  <c r="A234" i="11"/>
  <c r="A241" i="11" s="1"/>
  <c r="A243" i="11" s="1"/>
  <c r="I333" i="11" s="1"/>
  <c r="A201" i="11"/>
  <c r="A200" i="11"/>
  <c r="A228" i="11" s="1"/>
  <c r="I332" i="11" s="1"/>
  <c r="C194" i="11"/>
  <c r="A194" i="11"/>
  <c r="A191" i="11"/>
  <c r="C189" i="11"/>
  <c r="A157" i="11"/>
  <c r="C136" i="11"/>
  <c r="C135" i="11"/>
  <c r="C134" i="11"/>
  <c r="C117" i="11"/>
  <c r="A119" i="11" s="1"/>
  <c r="A121" i="11" s="1"/>
  <c r="I330" i="11" s="1"/>
  <c r="A117" i="11"/>
  <c r="A106" i="11"/>
  <c r="I329" i="11" s="1"/>
  <c r="B90" i="11"/>
  <c r="A92" i="11" s="1"/>
  <c r="I328" i="11" s="1"/>
  <c r="A90" i="11"/>
  <c r="B83" i="11"/>
  <c r="B82" i="11"/>
  <c r="A64" i="11"/>
  <c r="A63" i="11"/>
  <c r="A61" i="11"/>
  <c r="A60" i="11"/>
  <c r="A59" i="11"/>
  <c r="A57" i="11"/>
  <c r="A54" i="11"/>
  <c r="A53" i="11"/>
  <c r="A52" i="11"/>
  <c r="A50" i="11"/>
  <c r="A49" i="11"/>
  <c r="A47" i="11"/>
  <c r="A45" i="11"/>
  <c r="A44" i="11"/>
  <c r="A43" i="11"/>
  <c r="A42" i="11"/>
  <c r="A40" i="11"/>
  <c r="A39" i="11"/>
  <c r="A37" i="11"/>
  <c r="A36" i="11"/>
  <c r="A35" i="11"/>
  <c r="A33" i="11"/>
  <c r="A32" i="11"/>
  <c r="A31" i="11"/>
  <c r="A30" i="11"/>
  <c r="A29" i="11"/>
  <c r="A28" i="11"/>
  <c r="A27" i="11"/>
  <c r="A26" i="11"/>
  <c r="A67" i="11" s="1"/>
  <c r="I327" i="11" s="1"/>
  <c r="I336" i="10"/>
  <c r="I335" i="10"/>
  <c r="A293" i="10"/>
  <c r="I337" i="10" s="1"/>
  <c r="A276" i="10"/>
  <c r="A268" i="10"/>
  <c r="A263" i="10"/>
  <c r="A261" i="10"/>
  <c r="A255" i="10"/>
  <c r="A257" i="10" s="1"/>
  <c r="A254" i="10"/>
  <c r="A248" i="10"/>
  <c r="A241" i="10"/>
  <c r="A243" i="10" s="1"/>
  <c r="I333" i="10" s="1"/>
  <c r="A234" i="10"/>
  <c r="A201" i="10"/>
  <c r="A200" i="10"/>
  <c r="A228" i="10" s="1"/>
  <c r="I332" i="10" s="1"/>
  <c r="A191" i="10"/>
  <c r="A194" i="10" s="1"/>
  <c r="C189" i="10"/>
  <c r="C194" i="10" s="1"/>
  <c r="A157" i="10"/>
  <c r="C136" i="10"/>
  <c r="C135" i="10"/>
  <c r="C134" i="10"/>
  <c r="C117" i="10"/>
  <c r="A119" i="10" s="1"/>
  <c r="A121" i="10" s="1"/>
  <c r="I330" i="10" s="1"/>
  <c r="A117" i="10"/>
  <c r="A106" i="10"/>
  <c r="I329" i="10" s="1"/>
  <c r="B90" i="10"/>
  <c r="E92" i="10" s="1"/>
  <c r="A90" i="10"/>
  <c r="B83" i="10"/>
  <c r="B82" i="10"/>
  <c r="A64" i="10"/>
  <c r="A63" i="10"/>
  <c r="A61" i="10"/>
  <c r="A60" i="10"/>
  <c r="A59" i="10"/>
  <c r="A57" i="10"/>
  <c r="A54" i="10"/>
  <c r="A53" i="10"/>
  <c r="A52" i="10"/>
  <c r="A50" i="10"/>
  <c r="A49" i="10"/>
  <c r="A47" i="10"/>
  <c r="A45" i="10"/>
  <c r="A44" i="10"/>
  <c r="A43" i="10"/>
  <c r="A42" i="10"/>
  <c r="A40" i="10"/>
  <c r="A39" i="10"/>
  <c r="A37" i="10"/>
  <c r="A36" i="10"/>
  <c r="A35" i="10"/>
  <c r="A33" i="10"/>
  <c r="A32" i="10"/>
  <c r="A31" i="10"/>
  <c r="A30" i="10"/>
  <c r="A29" i="10"/>
  <c r="A28" i="10"/>
  <c r="A27" i="10"/>
  <c r="A67" i="10" s="1"/>
  <c r="I327" i="10" s="1"/>
  <c r="A26" i="10"/>
  <c r="I337" i="9"/>
  <c r="I336" i="9"/>
  <c r="A293" i="9"/>
  <c r="A276" i="9"/>
  <c r="A268" i="9"/>
  <c r="A261" i="9"/>
  <c r="A263" i="9" s="1"/>
  <c r="A257" i="9"/>
  <c r="A255" i="9"/>
  <c r="A254" i="9"/>
  <c r="A248" i="9"/>
  <c r="I335" i="9" s="1"/>
  <c r="A234" i="9"/>
  <c r="A241" i="9" s="1"/>
  <c r="A243" i="9" s="1"/>
  <c r="I333" i="9" s="1"/>
  <c r="A201" i="9"/>
  <c r="A228" i="9" s="1"/>
  <c r="I332" i="9" s="1"/>
  <c r="A200" i="9"/>
  <c r="C194" i="9"/>
  <c r="A191" i="9"/>
  <c r="A194" i="9" s="1"/>
  <c r="C189" i="9"/>
  <c r="A157" i="9"/>
  <c r="C136" i="9"/>
  <c r="C135" i="9"/>
  <c r="C134" i="9"/>
  <c r="C117" i="9"/>
  <c r="A119" i="9" s="1"/>
  <c r="A121" i="9" s="1"/>
  <c r="I330" i="9" s="1"/>
  <c r="A117" i="9"/>
  <c r="A106" i="9"/>
  <c r="I329" i="9" s="1"/>
  <c r="A90" i="9"/>
  <c r="B83" i="9"/>
  <c r="B82" i="9"/>
  <c r="B90" i="9" s="1"/>
  <c r="A64" i="9"/>
  <c r="A63" i="9"/>
  <c r="A61" i="9"/>
  <c r="A60" i="9"/>
  <c r="A59" i="9"/>
  <c r="A57" i="9"/>
  <c r="A54" i="9"/>
  <c r="A53" i="9"/>
  <c r="A52" i="9"/>
  <c r="A50" i="9"/>
  <c r="A49" i="9"/>
  <c r="A47" i="9"/>
  <c r="A45" i="9"/>
  <c r="A44" i="9"/>
  <c r="A43" i="9"/>
  <c r="A42" i="9"/>
  <c r="A40" i="9"/>
  <c r="A39" i="9"/>
  <c r="A37" i="9"/>
  <c r="A36" i="9"/>
  <c r="A35" i="9"/>
  <c r="A33" i="9"/>
  <c r="A32" i="9"/>
  <c r="A31" i="9"/>
  <c r="A30" i="9"/>
  <c r="A29" i="9"/>
  <c r="A28" i="9"/>
  <c r="A27" i="9"/>
  <c r="A26" i="9"/>
  <c r="A67" i="9" s="1"/>
  <c r="I327" i="9" s="1"/>
  <c r="I337" i="8"/>
  <c r="I336" i="8"/>
  <c r="A293" i="8"/>
  <c r="A276" i="8"/>
  <c r="A268" i="8"/>
  <c r="A261" i="8"/>
  <c r="A263" i="8" s="1"/>
  <c r="A255" i="8"/>
  <c r="A254" i="8"/>
  <c r="A257" i="8" s="1"/>
  <c r="A248" i="8"/>
  <c r="I335" i="8" s="1"/>
  <c r="A234" i="8"/>
  <c r="A241" i="8" s="1"/>
  <c r="A243" i="8" s="1"/>
  <c r="I333" i="8" s="1"/>
  <c r="A228" i="8"/>
  <c r="I332" i="8" s="1"/>
  <c r="A201" i="8"/>
  <c r="A200" i="8"/>
  <c r="C194" i="8"/>
  <c r="A194" i="8"/>
  <c r="A191" i="8"/>
  <c r="C189" i="8"/>
  <c r="A157" i="8"/>
  <c r="C136" i="8"/>
  <c r="C135" i="8"/>
  <c r="C134" i="8"/>
  <c r="A119" i="8"/>
  <c r="A121" i="8" s="1"/>
  <c r="I330" i="8" s="1"/>
  <c r="C117" i="8"/>
  <c r="A117" i="8"/>
  <c r="A106" i="8"/>
  <c r="I329" i="8" s="1"/>
  <c r="A90" i="8"/>
  <c r="B83" i="8"/>
  <c r="B90" i="8" s="1"/>
  <c r="B82" i="8"/>
  <c r="A64" i="8"/>
  <c r="A63" i="8"/>
  <c r="A61" i="8"/>
  <c r="A60" i="8"/>
  <c r="A59" i="8"/>
  <c r="A57" i="8"/>
  <c r="A54" i="8"/>
  <c r="A53" i="8"/>
  <c r="A52" i="8"/>
  <c r="A50" i="8"/>
  <c r="A49" i="8"/>
  <c r="A47" i="8"/>
  <c r="A45" i="8"/>
  <c r="A44" i="8"/>
  <c r="A43" i="8"/>
  <c r="A42" i="8"/>
  <c r="A40" i="8"/>
  <c r="A39" i="8"/>
  <c r="A37" i="8"/>
  <c r="A36" i="8"/>
  <c r="A35" i="8"/>
  <c r="A33" i="8"/>
  <c r="A32" i="8"/>
  <c r="A31" i="8"/>
  <c r="A30" i="8"/>
  <c r="A29" i="8"/>
  <c r="A28" i="8"/>
  <c r="A27" i="8"/>
  <c r="A26" i="8"/>
  <c r="A67" i="8" s="1"/>
  <c r="I327" i="8" s="1"/>
  <c r="I336" i="7"/>
  <c r="I335" i="7"/>
  <c r="A293" i="7"/>
  <c r="I337" i="7" s="1"/>
  <c r="A276" i="7"/>
  <c r="A268" i="7"/>
  <c r="A263" i="7"/>
  <c r="A261" i="7"/>
  <c r="A255" i="7"/>
  <c r="A254" i="7"/>
  <c r="A257" i="7" s="1"/>
  <c r="A248" i="7"/>
  <c r="A234" i="7"/>
  <c r="A241" i="7" s="1"/>
  <c r="A243" i="7" s="1"/>
  <c r="I333" i="7" s="1"/>
  <c r="A201" i="7"/>
  <c r="A200" i="7"/>
  <c r="A228" i="7" s="1"/>
  <c r="I332" i="7" s="1"/>
  <c r="C194" i="7"/>
  <c r="A191" i="7"/>
  <c r="A194" i="7" s="1"/>
  <c r="C189" i="7"/>
  <c r="A157" i="7"/>
  <c r="C136" i="7"/>
  <c r="C135" i="7"/>
  <c r="C134" i="7"/>
  <c r="A121" i="7"/>
  <c r="I330" i="7" s="1"/>
  <c r="C117" i="7"/>
  <c r="A119" i="7" s="1"/>
  <c r="A117" i="7"/>
  <c r="A106" i="7"/>
  <c r="I329" i="7" s="1"/>
  <c r="B90" i="7"/>
  <c r="E92" i="7" s="1"/>
  <c r="A90" i="7"/>
  <c r="B83" i="7"/>
  <c r="B82" i="7"/>
  <c r="A64" i="7"/>
  <c r="A63" i="7"/>
  <c r="A61" i="7"/>
  <c r="A60" i="7"/>
  <c r="A59" i="7"/>
  <c r="A57" i="7"/>
  <c r="A54" i="7"/>
  <c r="A53" i="7"/>
  <c r="A52" i="7"/>
  <c r="A50" i="7"/>
  <c r="A49" i="7"/>
  <c r="A47" i="7"/>
  <c r="A45" i="7"/>
  <c r="A44" i="7"/>
  <c r="A43" i="7"/>
  <c r="A42" i="7"/>
  <c r="A40" i="7"/>
  <c r="A39" i="7"/>
  <c r="A37" i="7"/>
  <c r="A36" i="7"/>
  <c r="A35" i="7"/>
  <c r="A33" i="7"/>
  <c r="A32" i="7"/>
  <c r="A31" i="7"/>
  <c r="A30" i="7"/>
  <c r="A29" i="7"/>
  <c r="A28" i="7"/>
  <c r="A27" i="7"/>
  <c r="A26" i="7"/>
  <c r="A67" i="7" s="1"/>
  <c r="I327" i="7" s="1"/>
  <c r="I336" i="6"/>
  <c r="I335" i="6"/>
  <c r="A293" i="6"/>
  <c r="I337" i="6" s="1"/>
  <c r="A276" i="6"/>
  <c r="A268" i="6"/>
  <c r="A261" i="6"/>
  <c r="A263" i="6" s="1"/>
  <c r="A255" i="6"/>
  <c r="A257" i="6" s="1"/>
  <c r="A254" i="6"/>
  <c r="A248" i="6"/>
  <c r="A241" i="6"/>
  <c r="A243" i="6" s="1"/>
  <c r="I333" i="6" s="1"/>
  <c r="A234" i="6"/>
  <c r="A201" i="6"/>
  <c r="A200" i="6"/>
  <c r="A228" i="6" s="1"/>
  <c r="I332" i="6" s="1"/>
  <c r="A191" i="6"/>
  <c r="A194" i="6" s="1"/>
  <c r="C189" i="6"/>
  <c r="C194" i="6" s="1"/>
  <c r="A157" i="6"/>
  <c r="C136" i="6"/>
  <c r="C135" i="6"/>
  <c r="C134" i="6"/>
  <c r="C117" i="6"/>
  <c r="A119" i="6" s="1"/>
  <c r="A121" i="6" s="1"/>
  <c r="I330" i="6" s="1"/>
  <c r="A117" i="6"/>
  <c r="A106" i="6"/>
  <c r="I329" i="6" s="1"/>
  <c r="B90" i="6"/>
  <c r="A90" i="6"/>
  <c r="B83" i="6"/>
  <c r="B82" i="6"/>
  <c r="A64" i="6"/>
  <c r="A63" i="6"/>
  <c r="A61" i="6"/>
  <c r="A60" i="6"/>
  <c r="A59" i="6"/>
  <c r="A57" i="6"/>
  <c r="A54" i="6"/>
  <c r="A53" i="6"/>
  <c r="A52" i="6"/>
  <c r="A50" i="6"/>
  <c r="A49" i="6"/>
  <c r="A47" i="6"/>
  <c r="A45" i="6"/>
  <c r="A44" i="6"/>
  <c r="A43" i="6"/>
  <c r="A42" i="6"/>
  <c r="A40" i="6"/>
  <c r="A39" i="6"/>
  <c r="A37" i="6"/>
  <c r="A36" i="6"/>
  <c r="A35" i="6"/>
  <c r="A33" i="6"/>
  <c r="A32" i="6"/>
  <c r="A31" i="6"/>
  <c r="A30" i="6"/>
  <c r="A29" i="6"/>
  <c r="A28" i="6"/>
  <c r="A27" i="6"/>
  <c r="A67" i="6" s="1"/>
  <c r="I327" i="6" s="1"/>
  <c r="A26" i="6"/>
  <c r="I337" i="5"/>
  <c r="I336" i="5"/>
  <c r="A293" i="5"/>
  <c r="A276" i="5"/>
  <c r="A268" i="5"/>
  <c r="A261" i="5"/>
  <c r="A263" i="5" s="1"/>
  <c r="A257" i="5"/>
  <c r="A255" i="5"/>
  <c r="A254" i="5"/>
  <c r="A248" i="5"/>
  <c r="I335" i="5" s="1"/>
  <c r="A234" i="5"/>
  <c r="A241" i="5" s="1"/>
  <c r="A243" i="5" s="1"/>
  <c r="I333" i="5" s="1"/>
  <c r="A201" i="5"/>
  <c r="A228" i="5" s="1"/>
  <c r="I332" i="5" s="1"/>
  <c r="A200" i="5"/>
  <c r="C194" i="5"/>
  <c r="A191" i="5"/>
  <c r="A194" i="5" s="1"/>
  <c r="C189" i="5"/>
  <c r="A157" i="5"/>
  <c r="C136" i="5"/>
  <c r="C135" i="5"/>
  <c r="C134" i="5"/>
  <c r="C117" i="5"/>
  <c r="A119" i="5" s="1"/>
  <c r="A121" i="5" s="1"/>
  <c r="I330" i="5" s="1"/>
  <c r="A117" i="5"/>
  <c r="A106" i="5"/>
  <c r="I329" i="5" s="1"/>
  <c r="A90" i="5"/>
  <c r="B83" i="5"/>
  <c r="B82" i="5"/>
  <c r="B90" i="5" s="1"/>
  <c r="A64" i="5"/>
  <c r="A63" i="5"/>
  <c r="A61" i="5"/>
  <c r="A60" i="5"/>
  <c r="A59" i="5"/>
  <c r="A57" i="5"/>
  <c r="A54" i="5"/>
  <c r="A53" i="5"/>
  <c r="A52" i="5"/>
  <c r="A50" i="5"/>
  <c r="A49" i="5"/>
  <c r="A47" i="5"/>
  <c r="A45" i="5"/>
  <c r="A44" i="5"/>
  <c r="A43" i="5"/>
  <c r="A42" i="5"/>
  <c r="A40" i="5"/>
  <c r="A39" i="5"/>
  <c r="A37" i="5"/>
  <c r="A36" i="5"/>
  <c r="A35" i="5"/>
  <c r="A33" i="5"/>
  <c r="A32" i="5"/>
  <c r="A31" i="5"/>
  <c r="A30" i="5"/>
  <c r="A29" i="5"/>
  <c r="A28" i="5"/>
  <c r="A27" i="5"/>
  <c r="A26" i="5"/>
  <c r="A67" i="5" s="1"/>
  <c r="I327" i="5" s="1"/>
  <c r="I337" i="4"/>
  <c r="I336" i="4"/>
  <c r="A293" i="4"/>
  <c r="A276" i="4"/>
  <c r="A268" i="4"/>
  <c r="A261" i="4"/>
  <c r="A263" i="4" s="1"/>
  <c r="A255" i="4"/>
  <c r="A254" i="4"/>
  <c r="A257" i="4" s="1"/>
  <c r="A248" i="4"/>
  <c r="I335" i="4" s="1"/>
  <c r="A234" i="4"/>
  <c r="A241" i="4" s="1"/>
  <c r="A243" i="4" s="1"/>
  <c r="I333" i="4" s="1"/>
  <c r="A228" i="4"/>
  <c r="I332" i="4" s="1"/>
  <c r="A201" i="4"/>
  <c r="A200" i="4"/>
  <c r="C194" i="4"/>
  <c r="A194" i="4"/>
  <c r="A191" i="4"/>
  <c r="C189" i="4"/>
  <c r="A157" i="4"/>
  <c r="C136" i="4"/>
  <c r="C135" i="4"/>
  <c r="C134" i="4"/>
  <c r="A119" i="4"/>
  <c r="A121" i="4" s="1"/>
  <c r="I330" i="4" s="1"/>
  <c r="C117" i="4"/>
  <c r="A117" i="4"/>
  <c r="A106" i="4"/>
  <c r="I329" i="4" s="1"/>
  <c r="A90" i="4"/>
  <c r="B83" i="4"/>
  <c r="B90" i="4" s="1"/>
  <c r="B82" i="4"/>
  <c r="A64" i="4"/>
  <c r="A63" i="4"/>
  <c r="A61" i="4"/>
  <c r="A60" i="4"/>
  <c r="A59" i="4"/>
  <c r="A57" i="4"/>
  <c r="A54" i="4"/>
  <c r="A53" i="4"/>
  <c r="A52" i="4"/>
  <c r="A50" i="4"/>
  <c r="A49" i="4"/>
  <c r="A47" i="4"/>
  <c r="A45" i="4"/>
  <c r="A44" i="4"/>
  <c r="A43" i="4"/>
  <c r="A42" i="4"/>
  <c r="A40" i="4"/>
  <c r="A39" i="4"/>
  <c r="A37" i="4"/>
  <c r="A36" i="4"/>
  <c r="A35" i="4"/>
  <c r="A33" i="4"/>
  <c r="A32" i="4"/>
  <c r="A31" i="4"/>
  <c r="A30" i="4"/>
  <c r="A29" i="4"/>
  <c r="A28" i="4"/>
  <c r="A27" i="4"/>
  <c r="A26" i="4"/>
  <c r="A67" i="4" s="1"/>
  <c r="I327" i="4" s="1"/>
  <c r="I337" i="3"/>
  <c r="I336" i="3"/>
  <c r="A293" i="3"/>
  <c r="A276" i="3"/>
  <c r="A268" i="3"/>
  <c r="A261" i="3"/>
  <c r="A263" i="3" s="1"/>
  <c r="A257" i="3"/>
  <c r="A255" i="3"/>
  <c r="A254" i="3"/>
  <c r="A248" i="3"/>
  <c r="I335" i="3" s="1"/>
  <c r="A234" i="3"/>
  <c r="A241" i="3" s="1"/>
  <c r="A243" i="3" s="1"/>
  <c r="I333" i="3" s="1"/>
  <c r="A201" i="3"/>
  <c r="A228" i="3" s="1"/>
  <c r="I332" i="3" s="1"/>
  <c r="A200" i="3"/>
  <c r="C194" i="3"/>
  <c r="A191" i="3"/>
  <c r="A194" i="3" s="1"/>
  <c r="C189" i="3"/>
  <c r="A157" i="3"/>
  <c r="C136" i="3"/>
  <c r="C135" i="3"/>
  <c r="C134" i="3"/>
  <c r="C117" i="3"/>
  <c r="A119" i="3" s="1"/>
  <c r="A121" i="3" s="1"/>
  <c r="I330" i="3" s="1"/>
  <c r="A117" i="3"/>
  <c r="A106" i="3"/>
  <c r="I329" i="3" s="1"/>
  <c r="A90" i="3"/>
  <c r="B83" i="3"/>
  <c r="B82" i="3"/>
  <c r="B90" i="3" s="1"/>
  <c r="A64" i="3"/>
  <c r="A63" i="3"/>
  <c r="A61" i="3"/>
  <c r="A60" i="3"/>
  <c r="A59" i="3"/>
  <c r="A57" i="3"/>
  <c r="A54" i="3"/>
  <c r="A53" i="3"/>
  <c r="A52" i="3"/>
  <c r="A50" i="3"/>
  <c r="A49" i="3"/>
  <c r="A47" i="3"/>
  <c r="A45" i="3"/>
  <c r="A44" i="3"/>
  <c r="A43" i="3"/>
  <c r="A42" i="3"/>
  <c r="A40" i="3"/>
  <c r="A39" i="3"/>
  <c r="A37" i="3"/>
  <c r="A36" i="3"/>
  <c r="A35" i="3"/>
  <c r="A33" i="3"/>
  <c r="A32" i="3"/>
  <c r="A31" i="3"/>
  <c r="A30" i="3"/>
  <c r="A29" i="3"/>
  <c r="A28" i="3"/>
  <c r="A27" i="3"/>
  <c r="A26" i="3"/>
  <c r="A67" i="3" s="1"/>
  <c r="I327" i="3" s="1"/>
  <c r="E267" i="3" l="1"/>
  <c r="A267" i="3" s="1"/>
  <c r="C157" i="4"/>
  <c r="E267" i="4"/>
  <c r="A267" i="4" s="1"/>
  <c r="A270" i="4" s="1"/>
  <c r="C157" i="7"/>
  <c r="A159" i="7" s="1"/>
  <c r="E267" i="7"/>
  <c r="A267" i="7" s="1"/>
  <c r="A159" i="8"/>
  <c r="C157" i="11"/>
  <c r="H159" i="11" s="1"/>
  <c r="F173" i="11" s="1"/>
  <c r="E267" i="11"/>
  <c r="A267" i="11" s="1"/>
  <c r="C157" i="8"/>
  <c r="E267" i="8"/>
  <c r="A267" i="8" s="1"/>
  <c r="A270" i="8" s="1"/>
  <c r="A159" i="9"/>
  <c r="A270" i="3"/>
  <c r="C157" i="5"/>
  <c r="E267" i="5"/>
  <c r="A267" i="5" s="1"/>
  <c r="A270" i="5"/>
  <c r="C157" i="9"/>
  <c r="E267" i="9"/>
  <c r="A267" i="9" s="1"/>
  <c r="A270" i="9"/>
  <c r="C157" i="12"/>
  <c r="E267" i="12"/>
  <c r="A267" i="12" s="1"/>
  <c r="A270" i="12" s="1"/>
  <c r="A159" i="4"/>
  <c r="C157" i="6"/>
  <c r="H159" i="6" s="1"/>
  <c r="F173" i="6" s="1"/>
  <c r="E267" i="6"/>
  <c r="A267" i="6" s="1"/>
  <c r="A270" i="6" s="1"/>
  <c r="C157" i="10"/>
  <c r="A159" i="10" s="1"/>
  <c r="E267" i="10"/>
  <c r="A267" i="10" s="1"/>
  <c r="A270" i="10" s="1"/>
  <c r="A159" i="11"/>
  <c r="C157" i="13"/>
  <c r="H159" i="13" s="1"/>
  <c r="F173" i="13" s="1"/>
  <c r="E267" i="13"/>
  <c r="A267" i="13" s="1"/>
  <c r="A270" i="13" s="1"/>
  <c r="A270" i="11"/>
  <c r="A270" i="7"/>
  <c r="C157" i="3"/>
  <c r="A159" i="3" s="1"/>
  <c r="A159" i="5"/>
  <c r="A159" i="12"/>
  <c r="E92" i="12"/>
  <c r="A92" i="12"/>
  <c r="I328" i="12" s="1"/>
  <c r="E92" i="13"/>
  <c r="A92" i="13"/>
  <c r="I328" i="13" s="1"/>
  <c r="H159" i="10"/>
  <c r="F173" i="10" s="1"/>
  <c r="H159" i="12"/>
  <c r="F173" i="12" s="1"/>
  <c r="E92" i="11"/>
  <c r="A92" i="10"/>
  <c r="I328" i="10" s="1"/>
  <c r="A92" i="8"/>
  <c r="I328" i="8" s="1"/>
  <c r="E92" i="8"/>
  <c r="E92" i="6"/>
  <c r="A92" i="6"/>
  <c r="I328" i="6" s="1"/>
  <c r="H159" i="9"/>
  <c r="F173" i="9" s="1"/>
  <c r="H159" i="8"/>
  <c r="F173" i="8" s="1"/>
  <c r="E92" i="9"/>
  <c r="A92" i="9"/>
  <c r="I328" i="9" s="1"/>
  <c r="A92" i="7"/>
  <c r="I328" i="7" s="1"/>
  <c r="A92" i="4"/>
  <c r="I328" i="4" s="1"/>
  <c r="E92" i="4"/>
  <c r="H159" i="5"/>
  <c r="F173" i="5" s="1"/>
  <c r="E92" i="5"/>
  <c r="A92" i="5"/>
  <c r="I328" i="5" s="1"/>
  <c r="H159" i="4"/>
  <c r="E92" i="3"/>
  <c r="A92" i="3"/>
  <c r="I328" i="3" s="1"/>
  <c r="A276" i="1"/>
  <c r="A159" i="6" l="1"/>
  <c r="A159" i="13"/>
  <c r="H159" i="3"/>
  <c r="H159" i="7"/>
  <c r="F173" i="7" s="1"/>
  <c r="F173" i="4"/>
  <c r="A293" i="1"/>
  <c r="I337" i="1" s="1"/>
  <c r="C13" i="2" s="1"/>
  <c r="I336" i="1"/>
  <c r="C12" i="2" s="1"/>
  <c r="F173" i="3" l="1"/>
  <c r="I329" i="1"/>
  <c r="C5" i="2" s="1"/>
  <c r="A255" i="1"/>
  <c r="A254" i="1"/>
  <c r="A261" i="1"/>
  <c r="A263" i="1" s="1"/>
  <c r="A268" i="1"/>
  <c r="A234" i="1"/>
  <c r="A241" i="1" s="1"/>
  <c r="A243" i="1" s="1"/>
  <c r="I333" i="1" s="1"/>
  <c r="C9" i="2" s="1"/>
  <c r="A191" i="1"/>
  <c r="A194" i="1" s="1"/>
  <c r="C189" i="1"/>
  <c r="A248" i="1"/>
  <c r="I335" i="1" s="1"/>
  <c r="C11" i="2" s="1"/>
  <c r="A201" i="1"/>
  <c r="A200" i="1"/>
  <c r="C194" i="1"/>
  <c r="C117" i="1"/>
  <c r="A117" i="1"/>
  <c r="A157" i="1"/>
  <c r="C136" i="1"/>
  <c r="C135" i="1"/>
  <c r="C134" i="1"/>
  <c r="E267" i="1" s="1"/>
  <c r="A267" i="1" s="1"/>
  <c r="A106" i="1"/>
  <c r="A28" i="1"/>
  <c r="A27" i="1"/>
  <c r="A30" i="1"/>
  <c r="A31" i="1"/>
  <c r="A32" i="1"/>
  <c r="A33" i="1"/>
  <c r="A35" i="1"/>
  <c r="A36" i="1"/>
  <c r="A37" i="1"/>
  <c r="A39" i="1"/>
  <c r="A40" i="1"/>
  <c r="A42" i="1"/>
  <c r="A43" i="1"/>
  <c r="A44" i="1"/>
  <c r="A45" i="1"/>
  <c r="A47" i="1"/>
  <c r="A49" i="1"/>
  <c r="A50" i="1"/>
  <c r="A52" i="1"/>
  <c r="A53" i="1"/>
  <c r="A54" i="1"/>
  <c r="A57" i="1"/>
  <c r="A59" i="1"/>
  <c r="A60" i="1"/>
  <c r="A61" i="1"/>
  <c r="A63" i="1"/>
  <c r="A64" i="1"/>
  <c r="B83" i="1"/>
  <c r="B82" i="1"/>
  <c r="A90" i="1"/>
  <c r="A257" i="1" l="1"/>
  <c r="A119" i="1"/>
  <c r="A121" i="1" s="1"/>
  <c r="I330" i="1" s="1"/>
  <c r="C6" i="2" s="1"/>
  <c r="A270" i="1"/>
  <c r="A228" i="1"/>
  <c r="I332" i="1" s="1"/>
  <c r="C8" i="2" s="1"/>
  <c r="C157" i="1"/>
  <c r="A159" i="1" s="1"/>
  <c r="E173" i="1" s="1"/>
  <c r="B90" i="1"/>
  <c r="E92" i="1" s="1"/>
  <c r="A29" i="1"/>
  <c r="A26" i="1"/>
  <c r="A67" i="1" l="1"/>
  <c r="I327" i="1" s="1"/>
  <c r="C3" i="2" s="1"/>
  <c r="H159" i="1"/>
  <c r="A92" i="1"/>
  <c r="I328" i="1" s="1"/>
  <c r="C4" i="2" s="1"/>
  <c r="A173" i="1" l="1"/>
  <c r="F173" i="1"/>
  <c r="H173" i="1" s="1"/>
  <c r="A160" i="3" l="1"/>
  <c r="I331" i="1"/>
  <c r="C7" i="2" l="1"/>
  <c r="C14" i="2" s="1"/>
  <c r="I339" i="1"/>
  <c r="E173" i="3"/>
  <c r="H173" i="3" s="1"/>
  <c r="I331" i="3" s="1"/>
  <c r="A173" i="3"/>
  <c r="D7" i="2" l="1"/>
  <c r="D14" i="2" s="1"/>
  <c r="I339" i="3"/>
  <c r="A160" i="4"/>
  <c r="E173" i="4" l="1"/>
  <c r="H173" i="4" s="1"/>
  <c r="A173" i="4"/>
  <c r="A160" i="5" l="1"/>
  <c r="I331" i="4"/>
  <c r="I339" i="4" l="1"/>
  <c r="E7" i="2"/>
  <c r="E14" i="2" s="1"/>
  <c r="E173" i="5"/>
  <c r="H173" i="5" s="1"/>
  <c r="A173" i="5"/>
  <c r="A160" i="6" l="1"/>
  <c r="I331" i="5"/>
  <c r="F7" i="2" l="1"/>
  <c r="F14" i="2" s="1"/>
  <c r="I339" i="5"/>
  <c r="A173" i="6"/>
  <c r="E173" i="6"/>
  <c r="H173" i="6" s="1"/>
  <c r="A160" i="7" l="1"/>
  <c r="I331" i="6"/>
  <c r="G7" i="2" l="1"/>
  <c r="G14" i="2" s="1"/>
  <c r="I339" i="6"/>
  <c r="E173" i="7"/>
  <c r="H173" i="7" s="1"/>
  <c r="A173" i="7"/>
  <c r="I331" i="7" l="1"/>
  <c r="A160" i="8"/>
  <c r="A173" i="8" l="1"/>
  <c r="E173" i="8"/>
  <c r="H173" i="8" s="1"/>
  <c r="H7" i="2"/>
  <c r="H14" i="2" s="1"/>
  <c r="I339" i="7"/>
  <c r="A160" i="9" l="1"/>
  <c r="I331" i="8"/>
  <c r="I339" i="8" l="1"/>
  <c r="I7" i="2"/>
  <c r="I14" i="2" s="1"/>
  <c r="E173" i="9"/>
  <c r="H173" i="9" s="1"/>
  <c r="A173" i="9"/>
  <c r="I331" i="9" l="1"/>
  <c r="A160" i="10"/>
  <c r="A173" i="10" l="1"/>
  <c r="E173" i="10"/>
  <c r="H173" i="10" s="1"/>
  <c r="J7" i="2"/>
  <c r="J14" i="2" s="1"/>
  <c r="I339" i="9"/>
  <c r="I331" i="10" l="1"/>
  <c r="A160" i="11"/>
  <c r="A173" i="11" l="1"/>
  <c r="E173" i="11"/>
  <c r="H173" i="11" s="1"/>
  <c r="K7" i="2"/>
  <c r="K14" i="2" s="1"/>
  <c r="I339" i="10"/>
  <c r="I331" i="11" l="1"/>
  <c r="A160" i="12"/>
  <c r="E173" i="12" l="1"/>
  <c r="H173" i="12" s="1"/>
  <c r="A173" i="12"/>
  <c r="L7" i="2"/>
  <c r="L14" i="2" s="1"/>
  <c r="I339" i="11"/>
  <c r="I331" i="12" l="1"/>
  <c r="A160" i="13"/>
  <c r="A173" i="13" l="1"/>
  <c r="E173" i="13"/>
  <c r="H173" i="13" s="1"/>
  <c r="I331" i="13" s="1"/>
  <c r="M7" i="2"/>
  <c r="M14" i="2" s="1"/>
  <c r="I339" i="12"/>
  <c r="N7" i="2" l="1"/>
  <c r="N14" i="2" s="1"/>
  <c r="I339" i="13"/>
</calcChain>
</file>

<file path=xl/sharedStrings.xml><?xml version="1.0" encoding="utf-8"?>
<sst xmlns="http://schemas.openxmlformats.org/spreadsheetml/2006/main" count="4559" uniqueCount="328">
  <si>
    <t xml:space="preserve"> الجمهوريـــة التونسيـــــة</t>
  </si>
  <si>
    <t xml:space="preserve">وزارة الماليـــــــة </t>
  </si>
  <si>
    <t xml:space="preserve">الإدارة العامة للأداءات </t>
  </si>
  <si>
    <t xml:space="preserve">الشهر </t>
  </si>
  <si>
    <t>السنة</t>
  </si>
  <si>
    <t xml:space="preserve">رقم السجل التجاري </t>
  </si>
  <si>
    <t xml:space="preserve">المعرف الجبائي </t>
  </si>
  <si>
    <t xml:space="preserve">رمز الأداء على القيمة المضافة </t>
  </si>
  <si>
    <t xml:space="preserve">رمز الصنف </t>
  </si>
  <si>
    <t xml:space="preserve">الاسم واللقب أوالاسم الاجتماعي : </t>
  </si>
  <si>
    <t>العنوان أو المقر الاجتمــــــــــاعي :</t>
  </si>
  <si>
    <t xml:space="preserve"> النشـــــاط : </t>
  </si>
  <si>
    <t>الترقيم البريدي:</t>
  </si>
  <si>
    <t>تاريخ توقيف النشاط :</t>
  </si>
  <si>
    <t xml:space="preserve">اليوم </t>
  </si>
  <si>
    <t>الشهر</t>
  </si>
  <si>
    <t xml:space="preserve"> السنــــة </t>
  </si>
  <si>
    <t xml:space="preserve">الخصم من المورد </t>
  </si>
  <si>
    <t>الأداء على التكوين المهني</t>
  </si>
  <si>
    <t xml:space="preserve">المساهمة في صندوق النهوض بالمسكن لفائدة الأجراء </t>
  </si>
  <si>
    <t xml:space="preserve">المعلوم على الاستهلاك </t>
  </si>
  <si>
    <t xml:space="preserve">الأداء على القيمة المضافة </t>
  </si>
  <si>
    <t xml:space="preserve">المعاليم الراجعة للجماعات المحلية </t>
  </si>
  <si>
    <t xml:space="preserve">معاليم أخرى على رقم المعاملات </t>
  </si>
  <si>
    <t xml:space="preserve">معلوم الطابع الجبائي </t>
  </si>
  <si>
    <t xml:space="preserve">المعلوم على المؤسسات </t>
  </si>
  <si>
    <t xml:space="preserve">المعلوم على النزل </t>
  </si>
  <si>
    <t xml:space="preserve">معلوم الإجازة </t>
  </si>
  <si>
    <t>أساس الخصم (د)</t>
  </si>
  <si>
    <t xml:space="preserve"> النسبة</t>
  </si>
  <si>
    <t xml:space="preserve">البيــــــــــانـــــــــــــــات  </t>
  </si>
  <si>
    <t xml:space="preserve">مبلغ الخصم (د) </t>
  </si>
  <si>
    <t>المرتبات والأجور والجرايات والإيرادات العمرية التي تحملت خصما من المورد طبقا للقانون العام</t>
  </si>
  <si>
    <t>المرتبات والأجور والمكافآت والمنح والامتيازات الأخرى المتعلقة بها التي تحملت خصما من المورد بنسبة 20%</t>
  </si>
  <si>
    <t>الأتعاب والعمولات وأجور الوساطة والأكرية ومكافآت الأنشطة غير التجارية</t>
  </si>
  <si>
    <t xml:space="preserve">المتأتية من عمليات التصدير </t>
  </si>
  <si>
    <t>المدفوعة لغير المقيمين وغير المستقرين</t>
  </si>
  <si>
    <t>المدفوعة للمقيمين والمستقرين</t>
  </si>
  <si>
    <t xml:space="preserve">الأتعاب المدفوعة للأشخاص المعنويين وللأشخاص الطبيعيين الخاضعين للنظام الحقيقي والمكافآت المدفوعة إلى الفنانين و المبدعين </t>
  </si>
  <si>
    <t xml:space="preserve">الأتعاب المدفوعة إلى مكاتب الدراسات المصدرة </t>
  </si>
  <si>
    <t xml:space="preserve">أكرية النزل </t>
  </si>
  <si>
    <t xml:space="preserve">المكافأة المدفوعة مقابل النجاعة في إسداء الخدمات لفائدة الغير </t>
  </si>
  <si>
    <t>فوائد الإيداعات بالحسابات الخاصة للادخار لدى المؤسسات البنكية وصندوق الادخار الوطني التونسي</t>
  </si>
  <si>
    <t xml:space="preserve">مداخيل رؤوس الأموال المنقولة الأخرى </t>
  </si>
  <si>
    <t xml:space="preserve">مداخيل الأوراق المالية الراجعة لغير المقيمين وغير المستقرين </t>
  </si>
  <si>
    <t xml:space="preserve">حصص الأسهم </t>
  </si>
  <si>
    <t xml:space="preserve">التصريح الشهري بالاداءات </t>
  </si>
  <si>
    <t xml:space="preserve">  الراجعة إلى الأشخاص الطبيعيين المقيمين </t>
  </si>
  <si>
    <t xml:space="preserve">  الراجعة إلى الأشخاص الطبيعيين والمعنويين غير المقيمين </t>
  </si>
  <si>
    <t xml:space="preserve">  الراجعة للمقيمين </t>
  </si>
  <si>
    <t xml:space="preserve">  الراجعة لغير المقيمين </t>
  </si>
  <si>
    <t xml:space="preserve">مكافآت الحضور </t>
  </si>
  <si>
    <t>التأجيرات المدفوعة للأجراء وغير الأجراء مقابل عمل وقتي أو ظرفي خارج نشاطهم الأصلي</t>
  </si>
  <si>
    <t xml:space="preserve">فوائد القروض المدفوعة للمؤسسات البنكية غير المستقرة بالبلاد التونسية </t>
  </si>
  <si>
    <t>سعر التفويت المصرح به بالعقد</t>
  </si>
  <si>
    <t xml:space="preserve">بالنسبة إلى المقيمين </t>
  </si>
  <si>
    <t xml:space="preserve">بالنسبة إلى غير المقيمين </t>
  </si>
  <si>
    <t xml:space="preserve">أشخاص طبيعيون و أشخاص معنويون </t>
  </si>
  <si>
    <t xml:space="preserve">أشخاص معنويون غير مستقرين بالنسبة للعقارات فحسب </t>
  </si>
  <si>
    <t xml:space="preserve">الخصم من المورد بعنوان المبالغ التي تساوي أو تفوق 1000 بما في ذلك الأداء على القيمة المضافة </t>
  </si>
  <si>
    <t>المتأتية من عمليات التصدير ومن بيوعات المؤسسات الخاضعة للضريبة على الشركات بنسبة 10%</t>
  </si>
  <si>
    <t xml:space="preserve">المتأتية من عمليات أخرى </t>
  </si>
  <si>
    <t>خصم الأداء على القيمة المضافة من المورد بعنوان العمليات المنجزة مع الأشخاص الذين ليست لهم مؤسسة بالبلاد التونسية</t>
  </si>
  <si>
    <t>المكافآت المدفوعة إلى غير المقيمين الذين ينجزون أشغال بناء أو عمليات تركيب أو  أو خدمات أخرى لا تتجاوز مدتها ستة أشهر</t>
  </si>
  <si>
    <t xml:space="preserve">التسبقة الموظفة على البيوعات المؤسسات الصناعية و مؤسسات تجارة الجملة إلى الأشخاص الطبيعية الخاضعين لضربة على الداخل حسب النظام التقديري في صنف الأرباح الصناعية والتجارية أو على قاعدة تقديرية في صنف أرباح المهن غير التجارية </t>
  </si>
  <si>
    <t xml:space="preserve">التسبقة الموظفة على بيوعات المؤسسات الصناعية ومؤسسات تجارة الجملة إلى الأشخاص الطبعيين الخاضعين للضريبة على الدخل حسب النظام التقديري في صنف الأرباح الصناعية و التجارية أو على أساس قاعدة تقديرية في صنف أرباح المهن غير التجارية </t>
  </si>
  <si>
    <t>القيمة الزائدة المتأتية من تفويت الأشخاص غير المقيمين و غير المستقرين في الأسهم أو في المنابات الاجتماعية أو في حصص الصناديق المنصوص عليها بالتشريع المتعلق بها</t>
  </si>
  <si>
    <t xml:space="preserve">المداخيل الأخرى المدفوعة لغير المقيمين وغير المستقرين </t>
  </si>
  <si>
    <t xml:space="preserve">أتاوة دعم موارد الصندوق العام للتعويض </t>
  </si>
  <si>
    <t>المكافآت الراجعة إلى أشخاص مقيمين أو مستقرين بملاذات جبائية</t>
  </si>
  <si>
    <t xml:space="preserve">مبلغ العمولة الراجعة إلى الموزعين المعتمدين لمشغلي شبكة الإتصالات </t>
  </si>
  <si>
    <t xml:space="preserve">الخصم من المورد بعنوان معالم التسجيل المستوجبة على عقود الصفقات العمومية </t>
  </si>
  <si>
    <t>المجمـــــــــــــــــــــوع</t>
  </si>
  <si>
    <t xml:space="preserve">الأداء على التكوين المهني </t>
  </si>
  <si>
    <t xml:space="preserve">الانتفاع بالتسبقة على الأداء على التكوين المهني </t>
  </si>
  <si>
    <t>نعم</t>
  </si>
  <si>
    <t xml:space="preserve">الصناعات المعملية </t>
  </si>
  <si>
    <t xml:space="preserve">الأنشطة الأخرى </t>
  </si>
  <si>
    <t xml:space="preserve">طرح مبلغ التسبقة </t>
  </si>
  <si>
    <t xml:space="preserve">طرح مبلغ فائض التسبقة الذي لم يتسن طرحه </t>
  </si>
  <si>
    <t xml:space="preserve">طرح مبلغ العائدات التي لم يتسن طرحها </t>
  </si>
  <si>
    <t xml:space="preserve">مبالغ إضافية للطرح بعنوان التسبقة أو العائدات </t>
  </si>
  <si>
    <t>مبالغ للطرح من فائض العائدات التي لم يتسن طرحها</t>
  </si>
  <si>
    <t>الباقي : (ب) مستوجب أو (ف) فائض (I) - (II)</t>
  </si>
  <si>
    <t xml:space="preserve">استنفاذ طرح التسبقة أو التخلي عن طرحها </t>
  </si>
  <si>
    <t>لا</t>
  </si>
  <si>
    <t>تاريخ استلام مقرر المصادقة :</t>
  </si>
  <si>
    <t>قرار المصادقة في المبالغ النهائية بعنوان طرح التسبقة :</t>
  </si>
  <si>
    <t xml:space="preserve">السنة </t>
  </si>
  <si>
    <t xml:space="preserve">اليوم  </t>
  </si>
  <si>
    <t>رفض</t>
  </si>
  <si>
    <t>قبول</t>
  </si>
  <si>
    <t>مؤسسة معفاة :</t>
  </si>
  <si>
    <t xml:space="preserve">  أشخاص طبيعيون </t>
  </si>
  <si>
    <t xml:space="preserve">  أشخاص معنويون </t>
  </si>
  <si>
    <t xml:space="preserve">أساس الأداء </t>
  </si>
  <si>
    <t>النسبة</t>
  </si>
  <si>
    <t>الأداء المستوجب (I)</t>
  </si>
  <si>
    <t>الأداء القابل للطرح (II)</t>
  </si>
  <si>
    <t xml:space="preserve">أساس المساهمة </t>
  </si>
  <si>
    <t xml:space="preserve">المساهمة المستوجبة </t>
  </si>
  <si>
    <t xml:space="preserve">المبلغ </t>
  </si>
  <si>
    <t xml:space="preserve">النسبة </t>
  </si>
  <si>
    <t xml:space="preserve">المعلوم القابل للطرح </t>
  </si>
  <si>
    <t>المعلوم المستوجب</t>
  </si>
  <si>
    <t xml:space="preserve">رقم المعاملات دون اعتبار المعلوم على الاستهلاك والأداء على القيمة المضافة </t>
  </si>
  <si>
    <t xml:space="preserve">  شراءات محلية </t>
  </si>
  <si>
    <t xml:space="preserve">  شراءات موردة </t>
  </si>
  <si>
    <t>الشراءات:</t>
  </si>
  <si>
    <t>المجمـــــــــــــــــــــــــــــــــوع</t>
  </si>
  <si>
    <t xml:space="preserve">الفائض من الشهر السابق </t>
  </si>
  <si>
    <t xml:space="preserve">الباقي المستوجب أو الفائض (ب) أو (ف) </t>
  </si>
  <si>
    <t>الأداء على القيمة المضافة (أ.ق.م)</t>
  </si>
  <si>
    <t>أ.ق.م. المستوجب</t>
  </si>
  <si>
    <t>أ.ق. م. القابل للطــرح</t>
  </si>
  <si>
    <t xml:space="preserve">رقم المعاملات الخاضع للأداء على القيمة المضافة دون اعتبـار أ. ق . م </t>
  </si>
  <si>
    <t>الشراءات الخاضعـــــة لــ أ. ق. م. دون اعتبار أ. ق. م. والتي تخول حق الطرح</t>
  </si>
  <si>
    <t xml:space="preserve">  شراءات أخـــرى : </t>
  </si>
  <si>
    <t xml:space="preserve">طروحات أخرى : </t>
  </si>
  <si>
    <t xml:space="preserve">  أ. ق. م. المستوجب على المبالغ التي تساوي أو تفوق 1000 دينار بما في ذلك أ. ق. م. ومبلغ الخصم من المورد</t>
  </si>
  <si>
    <t xml:space="preserve">  أ. ق. م. المستوجب على العمليات المنجزة مع الأشخاص الذين ليست لهم مؤسسات بالبلاد التونسية </t>
  </si>
  <si>
    <t xml:space="preserve">  أ. ق. م. تقديري على وسائل النقل </t>
  </si>
  <si>
    <t xml:space="preserve">    شراء عقارات : </t>
  </si>
  <si>
    <t xml:space="preserve">    شراء معدات : </t>
  </si>
  <si>
    <t xml:space="preserve">      محلية</t>
  </si>
  <si>
    <t xml:space="preserve">      موردة </t>
  </si>
  <si>
    <t>التعديــلات :</t>
  </si>
  <si>
    <t xml:space="preserve">    طرح إضافي :</t>
  </si>
  <si>
    <t xml:space="preserve">        بعنوان عمليات الفسخ والإلغاء </t>
  </si>
  <si>
    <t xml:space="preserve">        بعنوان عمليات أخرى </t>
  </si>
  <si>
    <t xml:space="preserve">    إعادة دفع </t>
  </si>
  <si>
    <t xml:space="preserve">المجمـــــــــــــــــــــــــــــــــوع                 </t>
  </si>
  <si>
    <t>المبلغ المسترجع :</t>
  </si>
  <si>
    <t>الفائض من الشهر السابق :</t>
  </si>
  <si>
    <t xml:space="preserve">قسيمة خاصة بالمؤسسات التي طلبت استرجاع فائض الأداء على القيمة المضافة المعني بإيقاف حق الطرح </t>
  </si>
  <si>
    <t>فائض الأداء المطلوب استرجاعه والذي تم إيقاف حق طرحه خلال الشهر (III)</t>
  </si>
  <si>
    <t>المبلغ الذي تم استرجاعه من هذا الفائض (IV)</t>
  </si>
  <si>
    <t>الباقي من فائض الأداء المطلوب استرجاعه والذي تم إيقاف حق طرحه خلال الأشهر السابقة (V)</t>
  </si>
  <si>
    <t>مبلغ الفائض المعني باسترجاع حق الطرح (تجاوز 120 يوما من تاريخ العمل بإيقاف حق الطرح (VI)</t>
  </si>
  <si>
    <t>الباقي من فائض الأداء المطلوب استرجاعه والذي تم إيقاف حق طرحه ((VI + IV) - (V أو III) = VII)</t>
  </si>
  <si>
    <t>الباقي : (ب) مستوجب أو (ف) فائض</t>
  </si>
  <si>
    <t xml:space="preserve"> إلى رقم</t>
  </si>
  <si>
    <t>من رقم</t>
  </si>
  <si>
    <t>تم إصدار فواتير خلال الشهر :</t>
  </si>
  <si>
    <t xml:space="preserve">نسبة الطرح المائوية بعنوان النشاط الخاضع بصفة جزئية </t>
  </si>
  <si>
    <t xml:space="preserve">السنة المالية الجارية </t>
  </si>
  <si>
    <t xml:space="preserve">السنة المالية الفارطة </t>
  </si>
  <si>
    <t>الفــــــــــــارق</t>
  </si>
  <si>
    <t xml:space="preserve">إرشـــــــــادات أخـــــــــــرى </t>
  </si>
  <si>
    <t xml:space="preserve">شراءات بتوقيف العمل بالأداء على القيمة المضافة </t>
  </si>
  <si>
    <t xml:space="preserve">شراءات بتوقيف العمل بالأداء على القيمة المضافة بعنوان المواد و التجهيزات التي تدخل ضمن مكونات إنجاز صفقات بالخارج تساوي أو تفوق 3 مليون دينار </t>
  </si>
  <si>
    <t>شراءات معفاة</t>
  </si>
  <si>
    <t xml:space="preserve">شراءات لدى الخاضعين للنظام التقديري </t>
  </si>
  <si>
    <t xml:space="preserve">شراءات أخــــرى خاضعــة لــ أ.ق.م دون اعـــتبار أ. ق. م. ولا تنتفع بحق الطرح </t>
  </si>
  <si>
    <t xml:space="preserve">تصدير بضائع وخدمات </t>
  </si>
  <si>
    <t xml:space="preserve">بيوعات بتأجيل توظيف أ.ق. م </t>
  </si>
  <si>
    <t>رقم المعاملات المعفى من أ.ق.م</t>
  </si>
  <si>
    <t>معاليم أخرى على رقم المعاملات</t>
  </si>
  <si>
    <t>المعلــــــــــــــــوم</t>
  </si>
  <si>
    <t xml:space="preserve">الأســـــاس (د) </t>
  </si>
  <si>
    <t xml:space="preserve">المعلوم المستوجب (د) </t>
  </si>
  <si>
    <t xml:space="preserve">استخلاصات لفائدة صندوق تنمية القدرة التنافسية في قطاعات الصناعة و الخدمات و الصناعات التقليدية </t>
  </si>
  <si>
    <t xml:space="preserve">    المعلوم المهني </t>
  </si>
  <si>
    <t xml:space="preserve">    المعلوم على المصبرات الغذائية </t>
  </si>
  <si>
    <t xml:space="preserve">استخلاصات لفائدة صندوق تنمية القدرة التنافسية في القطاع الفلاحي والصيد البحري </t>
  </si>
  <si>
    <t xml:space="preserve">    المعلوم الموظف على منتوجات الصيد البحري </t>
  </si>
  <si>
    <t xml:space="preserve">    المعلوم على القطانيا والصوجا </t>
  </si>
  <si>
    <t xml:space="preserve">    المعلوم على الخضر والغلال </t>
  </si>
  <si>
    <t xml:space="preserve">    المعلوم على اللحوم </t>
  </si>
  <si>
    <t>0,050 د/ كغ</t>
  </si>
  <si>
    <t>استخلاصات لفائدة صندوق تنمية القدرة التنافسية في قطاع السياحة</t>
  </si>
  <si>
    <t xml:space="preserve">    المعلوم الموظف على مستغلي المؤسسات السياحية والمطاعم السياحية المصنفة </t>
  </si>
  <si>
    <t xml:space="preserve">    معلوم على شركات الطيران المدني بعنوان كل مسافر يتجاوز سنه 12 سنة </t>
  </si>
  <si>
    <t xml:space="preserve">2,5 د/ مسافر </t>
  </si>
  <si>
    <t>الأتاوة لفائدة صندوق تنمية المواصلات وتكنولوجيات المعلومات والاتصال</t>
  </si>
  <si>
    <t xml:space="preserve">استخلاصات لفائدة الصندوق الوطني للتشغيل </t>
  </si>
  <si>
    <t xml:space="preserve">    المعلوم على البيوعات المحلية للشاي والقهوة </t>
  </si>
  <si>
    <t xml:space="preserve">0,150 د/ كغ </t>
  </si>
  <si>
    <t xml:space="preserve">    المعلوم التعويضي على الإسمنت</t>
  </si>
  <si>
    <t xml:space="preserve">2 د / طن </t>
  </si>
  <si>
    <t xml:space="preserve">1 د / طن </t>
  </si>
  <si>
    <t xml:space="preserve">    المعلوم على بيع الإسمنت </t>
  </si>
  <si>
    <t xml:space="preserve">المعلوم الموظف على الطماطم المعدة للتحويل </t>
  </si>
  <si>
    <t xml:space="preserve">    مساهمة منتجي الطماطم </t>
  </si>
  <si>
    <t xml:space="preserve">    مساهمة مستغلي وحدات التحويل</t>
  </si>
  <si>
    <t>0,028 د/ كغ</t>
  </si>
  <si>
    <t xml:space="preserve">معلوم للمحافظــة على البيئـــة لفائدة صندوق مقاومة التلوث </t>
  </si>
  <si>
    <t xml:space="preserve">استخلاصات لفائدة صندوق الانتقال الطاقي </t>
  </si>
  <si>
    <t xml:space="preserve">    معلوم على أجهزة تكييف الهواء </t>
  </si>
  <si>
    <t xml:space="preserve"> واط 1000/د10</t>
  </si>
  <si>
    <t xml:space="preserve">    معلوم على المصابيح والأنابيب </t>
  </si>
  <si>
    <t xml:space="preserve">معلوم على الألعاب التي تتم المشاركة فيها مباشرة بالهاتف أو عن طريق المراسلات القصيرة أو الموزع الصوتي </t>
  </si>
  <si>
    <t>معلوم لفائدة صندوق التشجيع على الإبداع الأدبي والفني</t>
  </si>
  <si>
    <t>معلوم لفائدة صندوق تمويل الراحة البيولوجية في قطاع الصيد البحري</t>
  </si>
  <si>
    <t xml:space="preserve">أتاوة الدعم لفائدة الصندوق العام للتعويض </t>
  </si>
  <si>
    <t xml:space="preserve">    الأتاوة الموظفة على الملاهي و الملاهي الليلية غير التابعة لمؤسسة سياحية والمطاعم المصنفة طبقا للتشريع الجاري به العمل والمقاهي من الصنف الثاني والصنف الثالث وقاعات الشاي ومحلات صنع المرطبات</t>
  </si>
  <si>
    <t xml:space="preserve">معاليم الطابع الجبائي </t>
  </si>
  <si>
    <t>المجمـــــــــــــــــــــــــــــــــوع (I)</t>
  </si>
  <si>
    <t xml:space="preserve">المجمـــــــــــــــــــــــــــــــوع العام (II) + (I) </t>
  </si>
  <si>
    <t>المعلوم المستوجب على عمليات تمويل و شحن الهاتف و على فواتير خطوط الهاتف مؤجلة الدفع (II)</t>
  </si>
  <si>
    <t xml:space="preserve">أساس المعلوم (د) </t>
  </si>
  <si>
    <t xml:space="preserve">رقم المعاملات الخام </t>
  </si>
  <si>
    <t>رقم المؤسسة</t>
  </si>
  <si>
    <t xml:space="preserve">نوع الوثيقة الخاضعة للمعلوم </t>
  </si>
  <si>
    <t xml:space="preserve">عدد الوثائق </t>
  </si>
  <si>
    <t xml:space="preserve">Factures De Vente </t>
  </si>
  <si>
    <t xml:space="preserve">المعلوم على المؤسسات ذات الصبغة الصناعية أو التجارية أو المهنية </t>
  </si>
  <si>
    <t>المعلوم على المؤسسات ذات الصبغة الصناعية أو التجارية أو المهنية (I)</t>
  </si>
  <si>
    <t xml:space="preserve">مؤسسة تروج قصرا منتجات خاضعة لنظام المصادقة الإدارية للأسعار </t>
  </si>
  <si>
    <t xml:space="preserve">مؤسسة تدفع المعلوم على المؤسسات على أساس 25% من الضريبة على الداخل أو الضريبة على الشركات </t>
  </si>
  <si>
    <t xml:space="preserve">مؤسسات أخرى </t>
  </si>
  <si>
    <t>رقم المعاملات المحلي الخام المحقق</t>
  </si>
  <si>
    <t xml:space="preserve">رقم المعاملات المتأتي من التصدير </t>
  </si>
  <si>
    <t xml:space="preserve">الضريبة على الدخل أو على الشركات المستوجبة </t>
  </si>
  <si>
    <t xml:space="preserve">رقم المعاملات المتأتي من التصدير ومن العمليات المنتفعة بنفس النظام الجبائي للتصدير </t>
  </si>
  <si>
    <t xml:space="preserve">احتساب المعلوم على المؤسسات </t>
  </si>
  <si>
    <t xml:space="preserve">المعلوم المستوجب بعنوان الأشهر السابقة </t>
  </si>
  <si>
    <t xml:space="preserve">المجمـــــــــــــــــــــــــــــــوع </t>
  </si>
  <si>
    <t xml:space="preserve">المجمـــــــــــــــــــــــــــــــوع            </t>
  </si>
  <si>
    <t>الباقي مستوجب (II) - (III)</t>
  </si>
  <si>
    <t>المعلوم المستوجب سنويا (II)</t>
  </si>
  <si>
    <t>الحد الأدنى للمعلوم على المؤسسات ذات الصبغة الصناعية أو التجارية أو المهنية (III)</t>
  </si>
  <si>
    <t>معلوم الإجازة الموظف على محلات بيع المشروبات بالنسبة لسنة :</t>
  </si>
  <si>
    <t xml:space="preserve">الجماعة المحلية </t>
  </si>
  <si>
    <t>صنف 1</t>
  </si>
  <si>
    <t>صنف 3</t>
  </si>
  <si>
    <t>صنف 2</t>
  </si>
  <si>
    <t>المبلغ</t>
  </si>
  <si>
    <t xml:space="preserve">عدد المحلات </t>
  </si>
  <si>
    <t>عدد</t>
  </si>
  <si>
    <t>المجموع</t>
  </si>
  <si>
    <t>المج</t>
  </si>
  <si>
    <t>المجمــــــــوع العام</t>
  </si>
  <si>
    <t xml:space="preserve">خلاصة الأداءات والمعاليم الواجب دفعها (خاص بالإدارة) </t>
  </si>
  <si>
    <t xml:space="preserve">الضريبة أو المعلوم </t>
  </si>
  <si>
    <t>مبلغ أصل الأداء (I)</t>
  </si>
  <si>
    <t>الطرح (الأداء المدفوع) (II)</t>
  </si>
  <si>
    <t>الأداء المستوجب (III) = (II-I)</t>
  </si>
  <si>
    <t xml:space="preserve">خطايا التأخير </t>
  </si>
  <si>
    <t>المجمـــــــــوع</t>
  </si>
  <si>
    <t>المساهمة في صندوق النهوض بالمسكن لفائدة الأجراء</t>
  </si>
  <si>
    <t xml:space="preserve">    المعلوم على النزل </t>
  </si>
  <si>
    <t xml:space="preserve">    المعلوم على المؤسسات ذات الصبغة الصناعية أو التجارية أو المهنية</t>
  </si>
  <si>
    <t xml:space="preserve">    معلوم الإجازة</t>
  </si>
  <si>
    <t>المعاليم الراجعة للجماعات المحلية :</t>
  </si>
  <si>
    <t xml:space="preserve">المجمـــــــــــــــــــــــــــــــوع     </t>
  </si>
  <si>
    <t xml:space="preserve">القباضة المالية بـــ </t>
  </si>
  <si>
    <t xml:space="preserve">رمز القباضة </t>
  </si>
  <si>
    <t xml:space="preserve">  إني الممضي أسفله أشهد بصحة البيانات التي تضمنها هذا التصريح</t>
  </si>
  <si>
    <t xml:space="preserve">رقم الوصل </t>
  </si>
  <si>
    <t xml:space="preserve">تاريخ الوصل </t>
  </si>
  <si>
    <t>طابع القبــاضة</t>
  </si>
  <si>
    <t>الإمضــــــــــــــــاء</t>
  </si>
  <si>
    <t xml:space="preserve">الجماعة المحلية الراجع لها الفرع بالنظر </t>
  </si>
  <si>
    <t xml:space="preserve">مناب الجماعة المحلية </t>
  </si>
  <si>
    <t xml:space="preserve">المعلوم على العقارات المبنية الموظف على الفرع المبني </t>
  </si>
  <si>
    <t>المساحة غير المبنية أو غير المغطاة</t>
  </si>
  <si>
    <t xml:space="preserve">عنوان الفرع أو الأرض غير المبنية أو غير المغطاة أو المقطع </t>
  </si>
  <si>
    <t>المساحة المبنية الجملية (م2)</t>
  </si>
  <si>
    <t xml:space="preserve"> نوع العقار </t>
  </si>
  <si>
    <t xml:space="preserve">رقم الفرع </t>
  </si>
  <si>
    <t xml:space="preserve">المجموع بالنسبة إلى الجماعة المحلية الثانية </t>
  </si>
  <si>
    <t>المجمـــــــــــــــــــــــــــــــوع العام</t>
  </si>
  <si>
    <t>مبلغ المعلوم على المؤسسات القابل للتوزيع في صورة عدم تعاطي النشاط بعقارات مبنية أو غير مبنية:</t>
  </si>
  <si>
    <t xml:space="preserve">توزيع المعلوم على النزل: </t>
  </si>
  <si>
    <t>المساحة المبنية الجملية بالمتر المربع :</t>
  </si>
  <si>
    <t xml:space="preserve">المبلغ القابل للتوزيع : </t>
  </si>
  <si>
    <t xml:space="preserve">الجماعة المحلية الممارس بها النشاط </t>
  </si>
  <si>
    <t xml:space="preserve">رقم المعاملات (د) </t>
  </si>
  <si>
    <t xml:space="preserve">مناب الجماعة المحلية (د) </t>
  </si>
  <si>
    <t>تاريخ :</t>
  </si>
  <si>
    <t xml:space="preserve">عنوان الفرع </t>
  </si>
  <si>
    <t>مساحة الفرع (م2)</t>
  </si>
  <si>
    <t xml:space="preserve">مناب الجمـاعة المحلية (د) </t>
  </si>
  <si>
    <t xml:space="preserve">المجموع بالنسبة إلى الجماعة المحلية الأولى </t>
  </si>
  <si>
    <t xml:space="preserve">إرشادات أخرى حول الفروع </t>
  </si>
  <si>
    <t xml:space="preserve">شراءات محلية تمنح حق الطرح </t>
  </si>
  <si>
    <t xml:space="preserve">شراءات موردة تمنح حق الطرح </t>
  </si>
  <si>
    <t xml:space="preserve">.ق.م القابل للطرح </t>
  </si>
  <si>
    <t xml:space="preserve">شراء معدات </t>
  </si>
  <si>
    <t xml:space="preserve">شراءات أخرى </t>
  </si>
  <si>
    <t xml:space="preserve">بعنوان شراءات أخرى </t>
  </si>
  <si>
    <t xml:space="preserve">بعنوان شراء معدات </t>
  </si>
  <si>
    <t>المجمـــوع</t>
  </si>
  <si>
    <t xml:space="preserve">رقم المعاملات الخاضع للأداء على القيمة المضافة </t>
  </si>
  <si>
    <t xml:space="preserve">شراءات تمنح حق الطرح </t>
  </si>
  <si>
    <t xml:space="preserve">رقم المعاملات خال من أ.ق.م </t>
  </si>
  <si>
    <t xml:space="preserve">أ.ق.م المستوجب </t>
  </si>
  <si>
    <t xml:space="preserve">الجماعة المحلية الراجع لها العقار </t>
  </si>
  <si>
    <t xml:space="preserve"> نوع العقار</t>
  </si>
  <si>
    <t xml:space="preserve">المعلوم على العقارات المبنية الموظف على الفرع المبني (د) </t>
  </si>
  <si>
    <t>مساحة الفرع المبني (م²)</t>
  </si>
  <si>
    <t>عنوان الفرع أو الأرض غير المبنية أو غير المغطاة أو المقطع</t>
  </si>
  <si>
    <t xml:space="preserve">جدول الخصم من المورد بعنوان المبالغ المدفوعة لحساب الغير </t>
  </si>
  <si>
    <t>نسبة الخصم من المورد</t>
  </si>
  <si>
    <t>أساس الخصم من المورد</t>
  </si>
  <si>
    <t>صنف المبالغ المدفوعة</t>
  </si>
  <si>
    <t>مبلغ الخصم من المورد</t>
  </si>
  <si>
    <t>هوية المدين الفعلي بالمبالغ</t>
  </si>
  <si>
    <t>هوية المستفيدين بالمبالغ</t>
  </si>
  <si>
    <r>
      <t>رمز التصريح</t>
    </r>
    <r>
      <rPr>
        <vertAlign val="superscript"/>
        <sz val="11"/>
        <color theme="1"/>
        <rFont val="Calibri"/>
        <family val="2"/>
        <scheme val="minor"/>
      </rPr>
      <t>(1)</t>
    </r>
    <r>
      <rPr>
        <sz val="11"/>
        <color theme="1"/>
        <rFont val="Calibri"/>
        <family val="2"/>
        <scheme val="minor"/>
      </rPr>
      <t xml:space="preserve"> </t>
    </r>
  </si>
  <si>
    <t xml:space="preserve"> نوع الأداء أو المعلوم المدفوع على أساس هذا التصريح : (ضع علامة (x) في الخانة المناسبة)</t>
  </si>
  <si>
    <t>المعلوم على المؤسسات ذات الصبغة الصناعية أو التجارية أو المهنية</t>
  </si>
  <si>
    <t>معلوم الإجازة</t>
  </si>
  <si>
    <t>TFP</t>
  </si>
  <si>
    <t>FOPROLOS</t>
  </si>
  <si>
    <t>TCL</t>
  </si>
  <si>
    <t>TVA</t>
  </si>
  <si>
    <t>FODEC</t>
  </si>
  <si>
    <t>TIM</t>
  </si>
  <si>
    <t>DC</t>
  </si>
  <si>
    <t>DH</t>
  </si>
  <si>
    <t>Ret/S</t>
  </si>
  <si>
    <t xml:space="preserve">جانفي </t>
  </si>
  <si>
    <t xml:space="preserve">فيفري </t>
  </si>
  <si>
    <t>مارس</t>
  </si>
  <si>
    <t xml:space="preserve">آفريل </t>
  </si>
  <si>
    <t xml:space="preserve">ماي </t>
  </si>
  <si>
    <t>جوان</t>
  </si>
  <si>
    <t>جويلية</t>
  </si>
  <si>
    <t>أوت</t>
  </si>
  <si>
    <t>سبتمبر</t>
  </si>
  <si>
    <t>أكتوبر</t>
  </si>
  <si>
    <t>نوفمبر</t>
  </si>
  <si>
    <t>ديسمبر</t>
  </si>
  <si>
    <t>الضريبة أو المعلوم / Impôt - Retenue</t>
  </si>
  <si>
    <t>المجمـــــــــــــــــــــــــــــــوع / Total</t>
  </si>
  <si>
    <t xml:space="preserve">riadhaissa@gmail.com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</si>
</sst>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0.0%"/>
    <numFmt numFmtId="166" formatCode="0.000"/>
    <numFmt numFmtId="167" formatCode="[$-40C]d\ mmmm\ yyyy;@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ndalus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Times New Roman"/>
      <family val="1"/>
    </font>
    <font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Estrangelo Edessa"/>
      <family val="4"/>
    </font>
    <font>
      <sz val="12"/>
      <color theme="1"/>
      <name val="Andalus"/>
      <family val="1"/>
    </font>
    <font>
      <b/>
      <sz val="11"/>
      <color rgb="FF000000"/>
      <name val="Times New Roman"/>
      <family val="1"/>
    </font>
    <font>
      <b/>
      <sz val="11"/>
      <color theme="1"/>
      <name val="Calibri Light"/>
      <family val="2"/>
      <scheme val="major"/>
    </font>
    <font>
      <b/>
      <sz val="12"/>
      <color rgb="FFFF0000"/>
      <name val="Calibri"/>
      <family val="2"/>
      <scheme val="minor"/>
    </font>
    <font>
      <sz val="12"/>
      <color rgb="FFFF0000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sz val="12"/>
      <color theme="1"/>
      <name val="Franklin Gothic Medium Cond"/>
      <family val="2"/>
    </font>
    <font>
      <sz val="11"/>
      <color theme="1"/>
      <name val="Calibri"/>
      <family val="2"/>
      <scheme val="minor"/>
    </font>
    <font>
      <sz val="10"/>
      <name val="Segoe UI"/>
      <family val="2"/>
    </font>
    <font>
      <u/>
      <sz val="11"/>
      <color theme="10"/>
      <name val="Calibri"/>
      <family val="2"/>
      <scheme val="minor"/>
    </font>
    <font>
      <b/>
      <sz val="9"/>
      <color theme="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8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302">
    <xf numFmtId="0" fontId="0" fillId="0" borderId="0" xfId="0"/>
    <xf numFmtId="0" fontId="0" fillId="0" borderId="7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164" fontId="0" fillId="0" borderId="14" xfId="0" applyNumberFormat="1" applyFont="1" applyBorder="1" applyAlignment="1">
      <alignment vertical="center"/>
    </xf>
    <xf numFmtId="164" fontId="0" fillId="0" borderId="15" xfId="0" applyNumberFormat="1" applyFont="1" applyBorder="1" applyAlignment="1">
      <alignment vertical="center"/>
    </xf>
    <xf numFmtId="164" fontId="0" fillId="0" borderId="10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14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Alignment="1">
      <alignment vertical="center"/>
    </xf>
    <xf numFmtId="0" fontId="0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9" fontId="0" fillId="0" borderId="1" xfId="0" applyNumberFormat="1" applyFont="1" applyBorder="1" applyAlignment="1">
      <alignment vertical="center"/>
    </xf>
    <xf numFmtId="165" fontId="0" fillId="0" borderId="1" xfId="0" applyNumberFormat="1" applyFont="1" applyBorder="1" applyAlignment="1">
      <alignment vertical="center"/>
    </xf>
    <xf numFmtId="165" fontId="0" fillId="0" borderId="10" xfId="0" applyNumberFormat="1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14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Fill="1" applyAlignment="1">
      <alignment vertical="center"/>
    </xf>
    <xf numFmtId="166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5" fillId="0" borderId="0" xfId="0" applyFont="1"/>
    <xf numFmtId="0" fontId="1" fillId="0" borderId="1" xfId="0" applyFont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164" fontId="1" fillId="0" borderId="0" xfId="0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1" fillId="4" borderId="1" xfId="0" applyFont="1" applyFill="1" applyBorder="1" applyAlignment="1">
      <alignment horizontal="center"/>
    </xf>
    <xf numFmtId="0" fontId="13" fillId="5" borderId="1" xfId="0" applyFont="1" applyFill="1" applyBorder="1" applyAlignment="1">
      <alignment vertical="center" wrapText="1"/>
    </xf>
    <xf numFmtId="164" fontId="0" fillId="0" borderId="1" xfId="0" applyNumberFormat="1" applyFont="1" applyBorder="1"/>
    <xf numFmtId="164" fontId="0" fillId="0" borderId="1" xfId="0" applyNumberFormat="1" applyFont="1" applyBorder="1" applyAlignment="1">
      <alignment vertical="center" wrapText="1"/>
    </xf>
    <xf numFmtId="166" fontId="1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14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indent="2"/>
    </xf>
    <xf numFmtId="0" fontId="20" fillId="0" borderId="0" xfId="2"/>
    <xf numFmtId="0" fontId="21" fillId="5" borderId="1" xfId="0" applyFont="1" applyFill="1" applyBorder="1" applyAlignment="1">
      <alignment vertical="center" wrapText="1"/>
    </xf>
    <xf numFmtId="0" fontId="0" fillId="0" borderId="8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9" xfId="0" applyFont="1" applyBorder="1" applyAlignment="1">
      <alignment horizontal="right" vertical="center"/>
    </xf>
    <xf numFmtId="0" fontId="0" fillId="0" borderId="13" xfId="0" applyFont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0" fillId="0" borderId="1" xfId="0" applyFont="1" applyBorder="1" applyAlignment="1">
      <alignment horizontal="right" vertical="center"/>
    </xf>
    <xf numFmtId="164" fontId="1" fillId="0" borderId="0" xfId="0" applyNumberFormat="1" applyFont="1" applyFill="1" applyBorder="1" applyAlignment="1">
      <alignment horizontal="right" vertical="center" wrapText="1"/>
    </xf>
    <xf numFmtId="0" fontId="1" fillId="0" borderId="8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 wrapText="1"/>
    </xf>
    <xf numFmtId="0" fontId="23" fillId="0" borderId="1" xfId="0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164" fontId="0" fillId="0" borderId="0" xfId="0" applyNumberFormat="1" applyFont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right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 indent="2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right" vertical="center"/>
    </xf>
    <xf numFmtId="167" fontId="0" fillId="0" borderId="7" xfId="0" applyNumberFormat="1" applyFont="1" applyBorder="1" applyAlignment="1">
      <alignment horizontal="center" vertical="center"/>
    </xf>
    <xf numFmtId="167" fontId="0" fillId="0" borderId="0" xfId="0" applyNumberFormat="1" applyFont="1" applyBorder="1" applyAlignment="1">
      <alignment horizontal="center" vertical="center"/>
    </xf>
    <xf numFmtId="164" fontId="0" fillId="0" borderId="7" xfId="0" applyNumberFormat="1" applyFont="1" applyBorder="1" applyAlignment="1">
      <alignment horizontal="center" vertical="center" wrapText="1"/>
    </xf>
    <xf numFmtId="164" fontId="0" fillId="0" borderId="0" xfId="0" applyNumberFormat="1" applyFont="1" applyBorder="1" applyAlignment="1">
      <alignment horizontal="center" vertical="center" wrapText="1"/>
    </xf>
    <xf numFmtId="165" fontId="0" fillId="0" borderId="7" xfId="0" applyNumberFormat="1" applyFont="1" applyBorder="1" applyAlignment="1">
      <alignment horizontal="center" vertical="center" wrapText="1"/>
    </xf>
    <xf numFmtId="165" fontId="0" fillId="0" borderId="0" xfId="0" applyNumberFormat="1" applyFont="1" applyBorder="1" applyAlignment="1">
      <alignment horizontal="center" vertical="center" wrapText="1"/>
    </xf>
    <xf numFmtId="165" fontId="0" fillId="0" borderId="9" xfId="0" applyNumberFormat="1" applyFont="1" applyBorder="1" applyAlignment="1">
      <alignment horizontal="center" vertical="center" wrapText="1"/>
    </xf>
    <xf numFmtId="164" fontId="0" fillId="0" borderId="9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right" vertical="center" wrapText="1"/>
    </xf>
    <xf numFmtId="0" fontId="0" fillId="0" borderId="9" xfId="0" applyFont="1" applyBorder="1" applyAlignment="1">
      <alignment horizontal="right" vertical="center" wrapText="1"/>
    </xf>
    <xf numFmtId="164" fontId="0" fillId="0" borderId="5" xfId="0" applyNumberFormat="1" applyFont="1" applyBorder="1" applyAlignment="1">
      <alignment horizontal="center" vertical="center" wrapText="1"/>
    </xf>
    <xf numFmtId="164" fontId="0" fillId="0" borderId="6" xfId="0" applyNumberFormat="1" applyFont="1" applyBorder="1" applyAlignment="1">
      <alignment horizontal="center" vertical="center" wrapText="1"/>
    </xf>
    <xf numFmtId="165" fontId="0" fillId="0" borderId="5" xfId="0" applyNumberFormat="1" applyFont="1" applyBorder="1" applyAlignment="1">
      <alignment horizontal="center" vertical="center" wrapText="1"/>
    </xf>
    <xf numFmtId="165" fontId="0" fillId="0" borderId="6" xfId="0" applyNumberFormat="1" applyFont="1" applyBorder="1" applyAlignment="1">
      <alignment horizontal="center" vertical="center" wrapText="1"/>
    </xf>
    <xf numFmtId="164" fontId="0" fillId="0" borderId="8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right" vertical="center" wrapText="1"/>
    </xf>
    <xf numFmtId="0" fontId="0" fillId="0" borderId="8" xfId="0" applyFont="1" applyBorder="1" applyAlignment="1">
      <alignment horizontal="right" vertical="center" wrapText="1"/>
    </xf>
    <xf numFmtId="0" fontId="17" fillId="0" borderId="0" xfId="0" applyFont="1" applyAlignment="1">
      <alignment horizontal="left" vertical="center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0" fillId="0" borderId="9" xfId="0" applyFont="1" applyBorder="1" applyAlignment="1">
      <alignment vertical="center" wrapText="1"/>
    </xf>
    <xf numFmtId="0" fontId="0" fillId="0" borderId="7" xfId="0" applyFont="1" applyBorder="1" applyAlignment="1">
      <alignment horizontal="right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0" fillId="0" borderId="8" xfId="0" applyFont="1" applyBorder="1" applyAlignment="1">
      <alignment horizontal="right" vertical="center"/>
    </xf>
    <xf numFmtId="9" fontId="0" fillId="0" borderId="5" xfId="0" applyNumberFormat="1" applyFont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/>
    </xf>
    <xf numFmtId="164" fontId="0" fillId="0" borderId="6" xfId="0" applyNumberFormat="1" applyFont="1" applyBorder="1" applyAlignment="1">
      <alignment horizontal="center" vertical="center"/>
    </xf>
    <xf numFmtId="164" fontId="0" fillId="0" borderId="8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right" vertical="center"/>
    </xf>
    <xf numFmtId="0" fontId="0" fillId="0" borderId="9" xfId="0" applyFont="1" applyBorder="1" applyAlignment="1">
      <alignment horizontal="right" vertical="center"/>
    </xf>
    <xf numFmtId="164" fontId="0" fillId="0" borderId="7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164" fontId="0" fillId="0" borderId="9" xfId="0" applyNumberFormat="1" applyFont="1" applyBorder="1" applyAlignment="1">
      <alignment horizontal="center" vertical="center"/>
    </xf>
    <xf numFmtId="9" fontId="0" fillId="0" borderId="7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5" fontId="0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164" fontId="0" fillId="0" borderId="11" xfId="0" applyNumberFormat="1" applyFont="1" applyBorder="1" applyAlignment="1">
      <alignment horizontal="center" vertical="center"/>
    </xf>
    <xf numFmtId="164" fontId="0" fillId="0" borderId="12" xfId="0" applyNumberFormat="1" applyFont="1" applyBorder="1" applyAlignment="1">
      <alignment horizontal="center" vertical="center"/>
    </xf>
    <xf numFmtId="164" fontId="0" fillId="0" borderId="13" xfId="0" applyNumberFormat="1" applyFont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right" vertical="center" wrapText="1"/>
    </xf>
    <xf numFmtId="164" fontId="1" fillId="3" borderId="7" xfId="0" applyNumberFormat="1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0" fontId="0" fillId="0" borderId="11" xfId="0" applyFont="1" applyBorder="1" applyAlignment="1">
      <alignment horizontal="right" vertical="center"/>
    </xf>
    <xf numFmtId="0" fontId="0" fillId="0" borderId="12" xfId="0" applyFont="1" applyBorder="1" applyAlignment="1">
      <alignment horizontal="right" vertical="center"/>
    </xf>
    <xf numFmtId="0" fontId="0" fillId="0" borderId="13" xfId="0" applyFont="1" applyBorder="1" applyAlignment="1">
      <alignment horizontal="right" vertical="center"/>
    </xf>
    <xf numFmtId="0" fontId="1" fillId="3" borderId="1" xfId="0" applyFont="1" applyFill="1" applyBorder="1" applyAlignment="1">
      <alignment horizontal="left" vertical="center"/>
    </xf>
    <xf numFmtId="166" fontId="1" fillId="3" borderId="1" xfId="0" applyNumberFormat="1" applyFont="1" applyFill="1" applyBorder="1" applyAlignment="1">
      <alignment horizontal="center" vertical="center"/>
    </xf>
    <xf numFmtId="166" fontId="1" fillId="3" borderId="7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6" fontId="0" fillId="0" borderId="7" xfId="0" applyNumberFormat="1" applyFont="1" applyBorder="1" applyAlignment="1">
      <alignment horizontal="center" vertical="center"/>
    </xf>
    <xf numFmtId="166" fontId="0" fillId="0" borderId="9" xfId="0" applyNumberFormat="1" applyFont="1" applyBorder="1" applyAlignment="1">
      <alignment horizontal="center" vertical="center"/>
    </xf>
    <xf numFmtId="166" fontId="1" fillId="3" borderId="2" xfId="0" applyNumberFormat="1" applyFont="1" applyFill="1" applyBorder="1" applyAlignment="1">
      <alignment horizontal="center" vertical="center"/>
    </xf>
    <xf numFmtId="166" fontId="1" fillId="3" borderId="4" xfId="0" applyNumberFormat="1" applyFont="1" applyFill="1" applyBorder="1" applyAlignment="1">
      <alignment horizontal="center" vertical="center"/>
    </xf>
    <xf numFmtId="166" fontId="1" fillId="3" borderId="3" xfId="0" applyNumberFormat="1" applyFont="1" applyFill="1" applyBorder="1" applyAlignment="1">
      <alignment horizontal="center" vertical="center"/>
    </xf>
    <xf numFmtId="166" fontId="0" fillId="0" borderId="0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vertical="center" wrapText="1"/>
    </xf>
    <xf numFmtId="0" fontId="0" fillId="0" borderId="8" xfId="0" applyFont="1" applyBorder="1" applyAlignment="1">
      <alignment vertical="center" wrapText="1"/>
    </xf>
    <xf numFmtId="0" fontId="0" fillId="0" borderId="5" xfId="0" applyFont="1" applyBorder="1" applyAlignment="1">
      <alignment horizontal="left" vertical="center" indent="2"/>
    </xf>
    <xf numFmtId="0" fontId="0" fillId="0" borderId="6" xfId="0" applyFont="1" applyBorder="1" applyAlignment="1">
      <alignment horizontal="left" vertical="center" indent="2"/>
    </xf>
    <xf numFmtId="0" fontId="0" fillId="0" borderId="8" xfId="0" applyFont="1" applyBorder="1" applyAlignment="1">
      <alignment horizontal="left" vertical="center" indent="2"/>
    </xf>
    <xf numFmtId="0" fontId="10" fillId="0" borderId="7" xfId="0" applyFont="1" applyBorder="1" applyAlignment="1">
      <alignment horizontal="left" vertical="center" indent="2"/>
    </xf>
    <xf numFmtId="0" fontId="10" fillId="0" borderId="0" xfId="0" applyFont="1" applyBorder="1" applyAlignment="1">
      <alignment horizontal="left" vertical="center" indent="2"/>
    </xf>
    <xf numFmtId="0" fontId="10" fillId="0" borderId="9" xfId="0" applyFont="1" applyBorder="1" applyAlignment="1">
      <alignment horizontal="left" vertical="center" indent="2"/>
    </xf>
    <xf numFmtId="0" fontId="0" fillId="0" borderId="7" xfId="0" applyFont="1" applyBorder="1" applyAlignment="1">
      <alignment horizontal="left" vertical="center" indent="2"/>
    </xf>
    <xf numFmtId="0" fontId="0" fillId="0" borderId="0" xfId="0" applyFont="1" applyBorder="1" applyAlignment="1">
      <alignment horizontal="left" vertical="center" indent="2"/>
    </xf>
    <xf numFmtId="0" fontId="0" fillId="0" borderId="9" xfId="0" applyFont="1" applyBorder="1" applyAlignment="1">
      <alignment horizontal="left" vertical="center" indent="2"/>
    </xf>
    <xf numFmtId="166" fontId="1" fillId="0" borderId="1" xfId="0" applyNumberFormat="1" applyFont="1" applyBorder="1" applyAlignment="1">
      <alignment horizontal="center" vertical="center"/>
    </xf>
    <xf numFmtId="166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/>
    </xf>
    <xf numFmtId="0" fontId="0" fillId="0" borderId="4" xfId="0" applyFont="1" applyBorder="1" applyAlignment="1">
      <alignment horizontal="right" vertical="center"/>
    </xf>
    <xf numFmtId="166" fontId="0" fillId="0" borderId="2" xfId="0" applyNumberFormat="1" applyFont="1" applyBorder="1" applyAlignment="1">
      <alignment horizontal="center" vertical="center"/>
    </xf>
    <xf numFmtId="166" fontId="0" fillId="0" borderId="3" xfId="0" applyNumberFormat="1" applyFont="1" applyBorder="1" applyAlignment="1">
      <alignment horizontal="center" vertical="center"/>
    </xf>
    <xf numFmtId="166" fontId="0" fillId="0" borderId="11" xfId="0" applyNumberFormat="1" applyFont="1" applyBorder="1" applyAlignment="1">
      <alignment horizontal="center" vertical="center"/>
    </xf>
    <xf numFmtId="166" fontId="0" fillId="0" borderId="12" xfId="0" applyNumberFormat="1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 vertical="center"/>
    </xf>
    <xf numFmtId="166" fontId="1" fillId="0" borderId="2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9" fontId="0" fillId="0" borderId="2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164" fontId="0" fillId="0" borderId="3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1" fillId="0" borderId="11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166" fontId="1" fillId="0" borderId="13" xfId="0" applyNumberFormat="1" applyFont="1" applyBorder="1" applyAlignment="1">
      <alignment horizontal="center" vertical="center"/>
    </xf>
    <xf numFmtId="0" fontId="0" fillId="0" borderId="11" xfId="0" applyFont="1" applyBorder="1" applyAlignment="1">
      <alignment horizontal="right" vertical="center" wrapText="1"/>
    </xf>
    <xf numFmtId="0" fontId="0" fillId="0" borderId="12" xfId="0" applyFont="1" applyBorder="1" applyAlignment="1">
      <alignment horizontal="right" vertical="center" wrapText="1"/>
    </xf>
    <xf numFmtId="0" fontId="0" fillId="0" borderId="13" xfId="0" applyFont="1" applyBorder="1" applyAlignment="1">
      <alignment horizontal="right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right" vertical="center"/>
    </xf>
    <xf numFmtId="0" fontId="0" fillId="3" borderId="12" xfId="0" applyFont="1" applyFill="1" applyBorder="1" applyAlignment="1">
      <alignment horizontal="right" vertical="center"/>
    </xf>
    <xf numFmtId="0" fontId="0" fillId="3" borderId="13" xfId="0" applyFont="1" applyFill="1" applyBorder="1" applyAlignment="1">
      <alignment horizontal="right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right" vertical="center" wrapText="1"/>
    </xf>
    <xf numFmtId="0" fontId="13" fillId="0" borderId="0" xfId="0" applyFont="1" applyBorder="1" applyAlignment="1">
      <alignment horizontal="right" vertical="center" wrapText="1"/>
    </xf>
    <xf numFmtId="0" fontId="13" fillId="0" borderId="9" xfId="0" applyFont="1" applyBorder="1" applyAlignment="1">
      <alignment horizontal="right" vertical="center" wrapText="1"/>
    </xf>
    <xf numFmtId="164" fontId="0" fillId="0" borderId="7" xfId="0" applyNumberFormat="1" applyFont="1" applyBorder="1" applyAlignment="1">
      <alignment horizontal="right" vertical="center" indent="3"/>
    </xf>
    <xf numFmtId="164" fontId="0" fillId="0" borderId="9" xfId="0" applyNumberFormat="1" applyFont="1" applyBorder="1" applyAlignment="1">
      <alignment horizontal="right" vertical="center" indent="3"/>
    </xf>
    <xf numFmtId="0" fontId="13" fillId="0" borderId="11" xfId="0" applyFont="1" applyBorder="1" applyAlignment="1">
      <alignment horizontal="right" vertical="center" wrapText="1"/>
    </xf>
    <xf numFmtId="0" fontId="13" fillId="0" borderId="12" xfId="0" applyFont="1" applyBorder="1" applyAlignment="1">
      <alignment horizontal="right" vertical="center" wrapText="1"/>
    </xf>
    <xf numFmtId="0" fontId="13" fillId="0" borderId="13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/>
    </xf>
    <xf numFmtId="164" fontId="1" fillId="3" borderId="2" xfId="0" applyNumberFormat="1" applyFont="1" applyFill="1" applyBorder="1" applyAlignment="1">
      <alignment horizontal="right" vertical="center" indent="3"/>
    </xf>
    <xf numFmtId="164" fontId="1" fillId="3" borderId="4" xfId="0" applyNumberFormat="1" applyFont="1" applyFill="1" applyBorder="1" applyAlignment="1">
      <alignment horizontal="right" vertical="center" indent="3"/>
    </xf>
    <xf numFmtId="164" fontId="0" fillId="0" borderId="11" xfId="0" applyNumberFormat="1" applyFont="1" applyBorder="1" applyAlignment="1">
      <alignment horizontal="right" vertical="center" indent="3"/>
    </xf>
    <xf numFmtId="164" fontId="0" fillId="0" borderId="13" xfId="0" applyNumberFormat="1" applyFont="1" applyBorder="1" applyAlignment="1">
      <alignment horizontal="right" vertical="center" indent="3"/>
    </xf>
    <xf numFmtId="0" fontId="1" fillId="0" borderId="14" xfId="0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</cellXfs>
  <cellStyles count="3">
    <cellStyle name="Lien hypertexte" xfId="2" builtinId="8"/>
    <cellStyle name="Monétaire 2" xfId="1"/>
    <cellStyle name="Normal" xfId="0" builtinId="0"/>
  </cellStyles>
  <dxfs count="2">
    <dxf>
      <fill>
        <patternFill>
          <bgColor theme="0" tint="-4.9989318521683403E-2"/>
        </patternFill>
      </fill>
    </dxf>
    <dxf>
      <font>
        <color theme="0"/>
      </font>
      <fill>
        <patternFill>
          <bgColor rgb="FF339966"/>
        </patternFill>
      </fill>
    </dxf>
  </dxfs>
  <tableStyles count="1" defaultTableStyle="TableStyleMedium2" defaultPivotStyle="PivotStyleLight16">
    <tableStyle name="StyleTableauPersonnalisé" pivot="0" count="2">
      <tableStyleElement type="headerRow" dxfId="1"/>
      <tableStyleElement type="firstRowStripe" dxfId="0"/>
    </tableStyle>
  </tableStyles>
  <colors>
    <mruColors>
      <color rgb="FFE8E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Juillet!A1"/><Relationship Id="rId13" Type="http://schemas.openxmlformats.org/officeDocument/2006/relationships/hyperlink" Target="#D&#233;cembre!A1"/><Relationship Id="rId3" Type="http://schemas.openxmlformats.org/officeDocument/2006/relationships/hyperlink" Target="#F&#233;vrier!A1"/><Relationship Id="rId7" Type="http://schemas.openxmlformats.org/officeDocument/2006/relationships/hyperlink" Target="#Juin!A1"/><Relationship Id="rId12" Type="http://schemas.openxmlformats.org/officeDocument/2006/relationships/hyperlink" Target="#Novembre!A1"/><Relationship Id="rId2" Type="http://schemas.openxmlformats.org/officeDocument/2006/relationships/hyperlink" Target="#Janvier!A1"/><Relationship Id="rId1" Type="http://schemas.openxmlformats.org/officeDocument/2006/relationships/image" Target="../media/image1.jpeg"/><Relationship Id="rId6" Type="http://schemas.openxmlformats.org/officeDocument/2006/relationships/hyperlink" Target="#Mai!A1"/><Relationship Id="rId11" Type="http://schemas.openxmlformats.org/officeDocument/2006/relationships/hyperlink" Target="#Octobre!A1"/><Relationship Id="rId5" Type="http://schemas.openxmlformats.org/officeDocument/2006/relationships/hyperlink" Target="#Avril!A1"/><Relationship Id="rId10" Type="http://schemas.openxmlformats.org/officeDocument/2006/relationships/hyperlink" Target="#Septembre!A1"/><Relationship Id="rId4" Type="http://schemas.openxmlformats.org/officeDocument/2006/relationships/hyperlink" Target="#Mars!A1"/><Relationship Id="rId9" Type="http://schemas.openxmlformats.org/officeDocument/2006/relationships/hyperlink" Target="#Aout!A1"/><Relationship Id="rId14" Type="http://schemas.openxmlformats.org/officeDocument/2006/relationships/hyperlink" Target="#Recap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384432</xdr:colOff>
      <xdr:row>0</xdr:row>
      <xdr:rowOff>0</xdr:rowOff>
    </xdr:from>
    <xdr:to>
      <xdr:col>17</xdr:col>
      <xdr:colOff>198950</xdr:colOff>
      <xdr:row>17</xdr:row>
      <xdr:rowOff>219075</xdr:rowOff>
    </xdr:to>
    <xdr:pic>
      <xdr:nvPicPr>
        <xdr:cNvPr id="17" name="Image 16">
          <a:extLst>
            <a:ext uri="{FF2B5EF4-FFF2-40B4-BE49-F238E27FC236}">
              <a16:creationId xmlns:a16="http://schemas.microsoft.com/office/drawing/2014/main" xmlns="" id="{5716E3B2-2B3D-438C-9545-F8F471BB0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0532" y="0"/>
          <a:ext cx="5472368" cy="4105275"/>
        </a:xfrm>
        <a:prstGeom prst="rect">
          <a:avLst/>
        </a:prstGeom>
      </xdr:spPr>
    </xdr:pic>
    <xdr:clientData/>
  </xdr:twoCellAnchor>
  <xdr:twoCellAnchor>
    <xdr:from>
      <xdr:col>0</xdr:col>
      <xdr:colOff>133349</xdr:colOff>
      <xdr:row>0</xdr:row>
      <xdr:rowOff>95250</xdr:rowOff>
    </xdr:from>
    <xdr:to>
      <xdr:col>6</xdr:col>
      <xdr:colOff>285750</xdr:colOff>
      <xdr:row>1</xdr:row>
      <xdr:rowOff>133350</xdr:rowOff>
    </xdr:to>
    <xdr:sp macro="" textlink="">
      <xdr:nvSpPr>
        <xdr:cNvPr id="2" name="Rectangl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9179C61A-BF71-4852-8BCB-52B0ED6418FE}"/>
            </a:ext>
          </a:extLst>
        </xdr:cNvPr>
        <xdr:cNvSpPr/>
      </xdr:nvSpPr>
      <xdr:spPr>
        <a:xfrm>
          <a:off x="133349" y="95250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Janvier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133349</xdr:colOff>
      <xdr:row>1</xdr:row>
      <xdr:rowOff>200025</xdr:rowOff>
    </xdr:from>
    <xdr:to>
      <xdr:col>6</xdr:col>
      <xdr:colOff>285750</xdr:colOff>
      <xdr:row>3</xdr:row>
      <xdr:rowOff>9525</xdr:rowOff>
    </xdr:to>
    <xdr:sp macro="" textlink="">
      <xdr:nvSpPr>
        <xdr:cNvPr id="3" name="Rectangl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466E60BB-517B-4E1F-9804-C68B8FBFD532}"/>
            </a:ext>
          </a:extLst>
        </xdr:cNvPr>
        <xdr:cNvSpPr/>
      </xdr:nvSpPr>
      <xdr:spPr>
        <a:xfrm>
          <a:off x="133349" y="428625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Février</a:t>
          </a:r>
        </a:p>
      </xdr:txBody>
    </xdr:sp>
    <xdr:clientData/>
  </xdr:twoCellAnchor>
  <xdr:twoCellAnchor>
    <xdr:from>
      <xdr:col>0</xdr:col>
      <xdr:colOff>133349</xdr:colOff>
      <xdr:row>3</xdr:row>
      <xdr:rowOff>76200</xdr:rowOff>
    </xdr:from>
    <xdr:to>
      <xdr:col>6</xdr:col>
      <xdr:colOff>285750</xdr:colOff>
      <xdr:row>4</xdr:row>
      <xdr:rowOff>114300</xdr:rowOff>
    </xdr:to>
    <xdr:sp macro="" textlink="">
      <xdr:nvSpPr>
        <xdr:cNvPr id="4" name="Rectangle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89F5ACD4-F1CB-4461-A17D-CC32F0E6F9AE}"/>
            </a:ext>
          </a:extLst>
        </xdr:cNvPr>
        <xdr:cNvSpPr/>
      </xdr:nvSpPr>
      <xdr:spPr>
        <a:xfrm>
          <a:off x="133349" y="762000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Mars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142874</xdr:colOff>
      <xdr:row>4</xdr:row>
      <xdr:rowOff>190500</xdr:rowOff>
    </xdr:from>
    <xdr:to>
      <xdr:col>6</xdr:col>
      <xdr:colOff>295275</xdr:colOff>
      <xdr:row>6</xdr:row>
      <xdr:rowOff>0</xdr:rowOff>
    </xdr:to>
    <xdr:sp macro="" textlink="">
      <xdr:nvSpPr>
        <xdr:cNvPr id="5" name="Rectangle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317779D7-2B6E-41CA-B7ED-4A62C66727CE}"/>
            </a:ext>
          </a:extLst>
        </xdr:cNvPr>
        <xdr:cNvSpPr/>
      </xdr:nvSpPr>
      <xdr:spPr>
        <a:xfrm>
          <a:off x="142874" y="1104900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Avril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142874</xdr:colOff>
      <xdr:row>6</xdr:row>
      <xdr:rowOff>76200</xdr:rowOff>
    </xdr:from>
    <xdr:to>
      <xdr:col>6</xdr:col>
      <xdr:colOff>295275</xdr:colOff>
      <xdr:row>7</xdr:row>
      <xdr:rowOff>114300</xdr:rowOff>
    </xdr:to>
    <xdr:sp macro="" textlink="">
      <xdr:nvSpPr>
        <xdr:cNvPr id="6" name="Rectangle 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17613A7E-CE4B-4E2B-A1DA-0EFEA6AAADF0}"/>
            </a:ext>
          </a:extLst>
        </xdr:cNvPr>
        <xdr:cNvSpPr/>
      </xdr:nvSpPr>
      <xdr:spPr>
        <a:xfrm>
          <a:off x="142874" y="1447800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Mai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133349</xdr:colOff>
      <xdr:row>7</xdr:row>
      <xdr:rowOff>200025</xdr:rowOff>
    </xdr:from>
    <xdr:to>
      <xdr:col>6</xdr:col>
      <xdr:colOff>285750</xdr:colOff>
      <xdr:row>9</xdr:row>
      <xdr:rowOff>9525</xdr:rowOff>
    </xdr:to>
    <xdr:sp macro="" textlink="">
      <xdr:nvSpPr>
        <xdr:cNvPr id="7" name="Rectangle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9FEBD0E0-54A9-43E1-94EA-B69E3D6AEFA3}"/>
            </a:ext>
          </a:extLst>
        </xdr:cNvPr>
        <xdr:cNvSpPr/>
      </xdr:nvSpPr>
      <xdr:spPr>
        <a:xfrm>
          <a:off x="133349" y="1800225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Juin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142874</xdr:colOff>
      <xdr:row>9</xdr:row>
      <xdr:rowOff>85725</xdr:rowOff>
    </xdr:from>
    <xdr:to>
      <xdr:col>6</xdr:col>
      <xdr:colOff>295275</xdr:colOff>
      <xdr:row>10</xdr:row>
      <xdr:rowOff>123825</xdr:rowOff>
    </xdr:to>
    <xdr:sp macro="" textlink="">
      <xdr:nvSpPr>
        <xdr:cNvPr id="8" name="Rectangle 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7E7C18C-BF80-46A0-ACDE-B764C0A10436}"/>
            </a:ext>
          </a:extLst>
        </xdr:cNvPr>
        <xdr:cNvSpPr/>
      </xdr:nvSpPr>
      <xdr:spPr>
        <a:xfrm>
          <a:off x="142874" y="2143125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Juillet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142874</xdr:colOff>
      <xdr:row>10</xdr:row>
      <xdr:rowOff>190500</xdr:rowOff>
    </xdr:from>
    <xdr:to>
      <xdr:col>6</xdr:col>
      <xdr:colOff>295275</xdr:colOff>
      <xdr:row>12</xdr:row>
      <xdr:rowOff>0</xdr:rowOff>
    </xdr:to>
    <xdr:sp macro="" textlink="">
      <xdr:nvSpPr>
        <xdr:cNvPr id="9" name="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A4A67BC3-3027-466A-ACF8-757B87688BBE}"/>
            </a:ext>
          </a:extLst>
        </xdr:cNvPr>
        <xdr:cNvSpPr/>
      </xdr:nvSpPr>
      <xdr:spPr>
        <a:xfrm>
          <a:off x="142874" y="2476500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Aout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142874</xdr:colOff>
      <xdr:row>12</xdr:row>
      <xdr:rowOff>66675</xdr:rowOff>
    </xdr:from>
    <xdr:to>
      <xdr:col>6</xdr:col>
      <xdr:colOff>295275</xdr:colOff>
      <xdr:row>13</xdr:row>
      <xdr:rowOff>104775</xdr:rowOff>
    </xdr:to>
    <xdr:sp macro="" textlink="">
      <xdr:nvSpPr>
        <xdr:cNvPr id="10" name="Rectangle 9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C48102E9-A465-4640-9ABA-6EEEE45BBAD9}"/>
            </a:ext>
          </a:extLst>
        </xdr:cNvPr>
        <xdr:cNvSpPr/>
      </xdr:nvSpPr>
      <xdr:spPr>
        <a:xfrm>
          <a:off x="142874" y="2809875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Septembre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152399</xdr:colOff>
      <xdr:row>13</xdr:row>
      <xdr:rowOff>180975</xdr:rowOff>
    </xdr:from>
    <xdr:to>
      <xdr:col>6</xdr:col>
      <xdr:colOff>304800</xdr:colOff>
      <xdr:row>14</xdr:row>
      <xdr:rowOff>219075</xdr:rowOff>
    </xdr:to>
    <xdr:sp macro="" textlink="">
      <xdr:nvSpPr>
        <xdr:cNvPr id="11" name="Rectangl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807BC2CE-5E3C-497F-ADDE-07A523C632B6}"/>
            </a:ext>
          </a:extLst>
        </xdr:cNvPr>
        <xdr:cNvSpPr/>
      </xdr:nvSpPr>
      <xdr:spPr>
        <a:xfrm>
          <a:off x="152399" y="3152775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Octobre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161924</xdr:colOff>
      <xdr:row>15</xdr:row>
      <xdr:rowOff>57150</xdr:rowOff>
    </xdr:from>
    <xdr:to>
      <xdr:col>6</xdr:col>
      <xdr:colOff>314325</xdr:colOff>
      <xdr:row>16</xdr:row>
      <xdr:rowOff>95250</xdr:rowOff>
    </xdr:to>
    <xdr:sp macro="" textlink="">
      <xdr:nvSpPr>
        <xdr:cNvPr id="12" name="Rectangle 11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BA4DF32A-F683-4FB1-9503-553D45333DB0}"/>
            </a:ext>
          </a:extLst>
        </xdr:cNvPr>
        <xdr:cNvSpPr/>
      </xdr:nvSpPr>
      <xdr:spPr>
        <a:xfrm>
          <a:off x="161924" y="3486150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Novembre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0</xdr:col>
      <xdr:colOff>161924</xdr:colOff>
      <xdr:row>16</xdr:row>
      <xdr:rowOff>171450</xdr:rowOff>
    </xdr:from>
    <xdr:to>
      <xdr:col>6</xdr:col>
      <xdr:colOff>314325</xdr:colOff>
      <xdr:row>17</xdr:row>
      <xdr:rowOff>209550</xdr:rowOff>
    </xdr:to>
    <xdr:sp macro="" textlink="">
      <xdr:nvSpPr>
        <xdr:cNvPr id="13" name="Rectangle 12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B0B00205-6392-4AA6-A9E1-4EDAFFDD710C}"/>
            </a:ext>
          </a:extLst>
        </xdr:cNvPr>
        <xdr:cNvSpPr/>
      </xdr:nvSpPr>
      <xdr:spPr>
        <a:xfrm>
          <a:off x="161924" y="3829050"/>
          <a:ext cx="3238501" cy="266700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  <a:latin typeface="Gill Sans MT" panose="020B0502020104020203" pitchFamily="34" charset="0"/>
            </a:rPr>
            <a:t>Décembre</a:t>
          </a:r>
          <a:endParaRPr lang="fr-FR" sz="1100" b="1">
            <a:solidFill>
              <a:sysClr val="windowText" lastClr="000000"/>
            </a:solidFill>
            <a:latin typeface="Gill Sans MT" panose="020B0502020104020203" pitchFamily="34" charset="0"/>
          </a:endParaRPr>
        </a:p>
      </xdr:txBody>
    </xdr:sp>
    <xdr:clientData/>
  </xdr:twoCellAnchor>
  <xdr:twoCellAnchor>
    <xdr:from>
      <xdr:col>15</xdr:col>
      <xdr:colOff>447675</xdr:colOff>
      <xdr:row>1</xdr:row>
      <xdr:rowOff>1</xdr:rowOff>
    </xdr:from>
    <xdr:to>
      <xdr:col>16</xdr:col>
      <xdr:colOff>381000</xdr:colOff>
      <xdr:row>3</xdr:row>
      <xdr:rowOff>19051</xdr:rowOff>
    </xdr:to>
    <xdr:sp macro="" textlink="">
      <xdr:nvSpPr>
        <xdr:cNvPr id="14" name="Émoticône 13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xmlns="" id="{2A5AAAA5-4322-4FC6-BE06-8420BD136656}"/>
            </a:ext>
          </a:extLst>
        </xdr:cNvPr>
        <xdr:cNvSpPr/>
      </xdr:nvSpPr>
      <xdr:spPr>
        <a:xfrm>
          <a:off x="8162925" y="228601"/>
          <a:ext cx="447675" cy="476250"/>
        </a:xfrm>
        <a:prstGeom prst="smileyFac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riadhaissa@g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L28"/>
  <sheetViews>
    <sheetView showGridLines="0" showRowColHeaders="0" workbookViewId="0">
      <selection activeCell="F21" sqref="F21"/>
    </sheetView>
  </sheetViews>
  <sheetFormatPr baseColWidth="10" defaultColWidth="8.88671875" defaultRowHeight="14.4" x14ac:dyDescent="0.3"/>
  <cols>
    <col min="1" max="24" width="7.6640625" customWidth="1"/>
    <col min="25" max="25" width="9.6640625" customWidth="1"/>
  </cols>
  <sheetData>
    <row r="1" spans="4:4" ht="18" customHeight="1" x14ac:dyDescent="0.3"/>
    <row r="2" spans="4:4" ht="18" customHeight="1" x14ac:dyDescent="0.3"/>
    <row r="3" spans="4:4" ht="18" customHeight="1" x14ac:dyDescent="0.3">
      <c r="D3" s="83"/>
    </row>
    <row r="4" spans="4:4" ht="18" customHeight="1" x14ac:dyDescent="0.3"/>
    <row r="5" spans="4:4" ht="18" customHeight="1" x14ac:dyDescent="0.3"/>
    <row r="6" spans="4:4" ht="18" customHeight="1" x14ac:dyDescent="0.3"/>
    <row r="7" spans="4:4" ht="18" customHeight="1" x14ac:dyDescent="0.3"/>
    <row r="8" spans="4:4" ht="18" customHeight="1" x14ac:dyDescent="0.3"/>
    <row r="9" spans="4:4" ht="18" customHeight="1" x14ac:dyDescent="0.3"/>
    <row r="10" spans="4:4" ht="18" customHeight="1" x14ac:dyDescent="0.3"/>
    <row r="11" spans="4:4" ht="18" customHeight="1" x14ac:dyDescent="0.3"/>
    <row r="12" spans="4:4" ht="18" customHeight="1" x14ac:dyDescent="0.3"/>
    <row r="13" spans="4:4" ht="18" customHeight="1" x14ac:dyDescent="0.3"/>
    <row r="14" spans="4:4" ht="18" customHeight="1" x14ac:dyDescent="0.3"/>
    <row r="15" spans="4:4" ht="18" customHeight="1" x14ac:dyDescent="0.3"/>
    <row r="16" spans="4:4" ht="18" customHeight="1" x14ac:dyDescent="0.3"/>
    <row r="17" spans="3:12" ht="18" customHeight="1" x14ac:dyDescent="0.35">
      <c r="C17" s="82"/>
    </row>
    <row r="18" spans="3:12" ht="18" customHeight="1" x14ac:dyDescent="0.3"/>
    <row r="19" spans="3:12" ht="18" customHeight="1" x14ac:dyDescent="0.3">
      <c r="L19" s="83" t="s">
        <v>327</v>
      </c>
    </row>
    <row r="20" spans="3:12" ht="18" customHeight="1" x14ac:dyDescent="0.3"/>
    <row r="21" spans="3:12" ht="18" customHeight="1" x14ac:dyDescent="0.3"/>
    <row r="22" spans="3:12" ht="18" customHeight="1" x14ac:dyDescent="0.3"/>
    <row r="23" spans="3:12" ht="18" customHeight="1" x14ac:dyDescent="0.3"/>
    <row r="24" spans="3:12" ht="18" customHeight="1" x14ac:dyDescent="0.3"/>
    <row r="25" spans="3:12" ht="18" customHeight="1" x14ac:dyDescent="0.3"/>
    <row r="26" spans="3:12" ht="18" customHeight="1" x14ac:dyDescent="0.3"/>
    <row r="27" spans="3:12" ht="18" customHeight="1" x14ac:dyDescent="0.3"/>
    <row r="28" spans="3:12" ht="18" customHeight="1" x14ac:dyDescent="0.3"/>
  </sheetData>
  <sheetProtection algorithmName="SHA-512" hashValue="jd7FID44QMadooqw/fMfRzwCKqbXrHGXPwkYXBtlhpsWGUCUO67U57zyuvDIvitxeqxfnnNWSnpfJne3puDKhA==" saltValue="8myboA8Q9KbNopcYefZUfQ==" spinCount="100000" sheet="1" formatCells="0" formatColumns="0" formatRows="0" insertColumns="0" insertRows="0" insertHyperlinks="0" deleteColumns="0" deleteRows="0" sort="0" autoFilter="0" pivotTables="0"/>
  <hyperlinks>
    <hyperlink ref="L19" r:id="rId1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54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IF(Aout!H173="R",Aout!A173,0)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48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IF(Septembre!H173="R",Septembre!A173,0)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54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IF(Octobre!H173="R",Octobre!A173,0)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00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IF(Novembre!H173="R",Novembre!A173,0)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4"/>
  <sheetViews>
    <sheetView tabSelected="1" zoomScale="90" zoomScaleNormal="90" zoomScaleSheetLayoutView="80" workbookViewId="0"/>
  </sheetViews>
  <sheetFormatPr baseColWidth="10" defaultRowHeight="14.4" x14ac:dyDescent="0.3"/>
  <cols>
    <col min="1" max="1" width="26" style="72" customWidth="1"/>
    <col min="2" max="2" width="7.44140625" customWidth="1"/>
    <col min="3" max="14" width="9.6640625" customWidth="1"/>
  </cols>
  <sheetData>
    <row r="2" spans="1:14" s="71" customFormat="1" ht="20.100000000000001" customHeight="1" x14ac:dyDescent="0.3">
      <c r="A2" s="301" t="s">
        <v>325</v>
      </c>
      <c r="B2" s="301"/>
      <c r="C2" s="73" t="s">
        <v>313</v>
      </c>
      <c r="D2" s="73" t="s">
        <v>314</v>
      </c>
      <c r="E2" s="73" t="s">
        <v>315</v>
      </c>
      <c r="F2" s="73" t="s">
        <v>316</v>
      </c>
      <c r="G2" s="73" t="s">
        <v>317</v>
      </c>
      <c r="H2" s="73" t="s">
        <v>318</v>
      </c>
      <c r="I2" s="73" t="s">
        <v>319</v>
      </c>
      <c r="J2" s="73" t="s">
        <v>320</v>
      </c>
      <c r="K2" s="73" t="s">
        <v>321</v>
      </c>
      <c r="L2" s="73" t="s">
        <v>322</v>
      </c>
      <c r="M2" s="73" t="s">
        <v>323</v>
      </c>
      <c r="N2" s="73" t="s">
        <v>324</v>
      </c>
    </row>
    <row r="3" spans="1:14" ht="20.100000000000001" customHeight="1" x14ac:dyDescent="0.3">
      <c r="A3" s="74" t="s">
        <v>17</v>
      </c>
      <c r="B3" s="84" t="s">
        <v>312</v>
      </c>
      <c r="C3" s="76">
        <f>Janvier!$I327</f>
        <v>0</v>
      </c>
      <c r="D3" s="76">
        <f>Février!$I327</f>
        <v>0</v>
      </c>
      <c r="E3" s="76">
        <f>Mars!$I327</f>
        <v>0</v>
      </c>
      <c r="F3" s="76">
        <f>Avril!$I327</f>
        <v>0</v>
      </c>
      <c r="G3" s="76">
        <f>Mai!$I327</f>
        <v>0</v>
      </c>
      <c r="H3" s="76">
        <f>Juin!$I327</f>
        <v>0</v>
      </c>
      <c r="I3" s="76">
        <f>Juillet!$I327</f>
        <v>0</v>
      </c>
      <c r="J3" s="76">
        <f>Aout!$I327</f>
        <v>0</v>
      </c>
      <c r="K3" s="76">
        <f>Septembre!$I327</f>
        <v>0</v>
      </c>
      <c r="L3" s="76">
        <f>Octobre!$I327</f>
        <v>0</v>
      </c>
      <c r="M3" s="76">
        <f>Novembre!$I327</f>
        <v>0</v>
      </c>
      <c r="N3" s="76">
        <f>Décembre!$I327</f>
        <v>0</v>
      </c>
    </row>
    <row r="4" spans="1:14" ht="20.100000000000001" customHeight="1" x14ac:dyDescent="0.3">
      <c r="A4" s="74" t="s">
        <v>73</v>
      </c>
      <c r="B4" s="84" t="s">
        <v>304</v>
      </c>
      <c r="C4" s="76">
        <f>Janvier!$I328</f>
        <v>0</v>
      </c>
      <c r="D4" s="76">
        <f>Février!$I328</f>
        <v>0</v>
      </c>
      <c r="E4" s="76">
        <f>Mars!$I328</f>
        <v>0</v>
      </c>
      <c r="F4" s="76">
        <f>Avril!$I328</f>
        <v>0</v>
      </c>
      <c r="G4" s="76">
        <f>Mai!$I328</f>
        <v>0</v>
      </c>
      <c r="H4" s="76">
        <f>Juin!$I328</f>
        <v>0</v>
      </c>
      <c r="I4" s="76">
        <f>Juillet!$I328</f>
        <v>0</v>
      </c>
      <c r="J4" s="76">
        <f>Aout!$I328</f>
        <v>0</v>
      </c>
      <c r="K4" s="76">
        <f>Septembre!$I328</f>
        <v>0</v>
      </c>
      <c r="L4" s="76">
        <f>Octobre!$I328</f>
        <v>0</v>
      </c>
      <c r="M4" s="76">
        <f>Novembre!$I328</f>
        <v>0</v>
      </c>
      <c r="N4" s="76">
        <f>Décembre!$I328</f>
        <v>0</v>
      </c>
    </row>
    <row r="5" spans="1:14" ht="34.5" customHeight="1" x14ac:dyDescent="0.3">
      <c r="A5" s="74" t="s">
        <v>240</v>
      </c>
      <c r="B5" s="84" t="s">
        <v>305</v>
      </c>
      <c r="C5" s="76">
        <f>Janvier!$I329</f>
        <v>0</v>
      </c>
      <c r="D5" s="76">
        <f>Février!$I329</f>
        <v>0</v>
      </c>
      <c r="E5" s="76">
        <f>Mars!$I329</f>
        <v>0</v>
      </c>
      <c r="F5" s="76">
        <f>Avril!$I329</f>
        <v>0</v>
      </c>
      <c r="G5" s="76">
        <f>Mai!$I329</f>
        <v>0</v>
      </c>
      <c r="H5" s="76">
        <f>Juin!$I329</f>
        <v>0</v>
      </c>
      <c r="I5" s="76">
        <f>Juillet!$I329</f>
        <v>0</v>
      </c>
      <c r="J5" s="76">
        <f>Aout!$I329</f>
        <v>0</v>
      </c>
      <c r="K5" s="76">
        <f>Septembre!$I329</f>
        <v>0</v>
      </c>
      <c r="L5" s="76">
        <f>Octobre!$I329</f>
        <v>0</v>
      </c>
      <c r="M5" s="76">
        <f>Novembre!$I329</f>
        <v>0</v>
      </c>
      <c r="N5" s="76">
        <f>Décembre!$I329</f>
        <v>0</v>
      </c>
    </row>
    <row r="6" spans="1:14" ht="20.100000000000001" customHeight="1" x14ac:dyDescent="0.3">
      <c r="A6" s="74" t="s">
        <v>20</v>
      </c>
      <c r="B6" s="84" t="s">
        <v>310</v>
      </c>
      <c r="C6" s="76">
        <f>Janvier!$I330</f>
        <v>0</v>
      </c>
      <c r="D6" s="76">
        <f>Février!$I330</f>
        <v>0</v>
      </c>
      <c r="E6" s="76">
        <f>Mars!$I330</f>
        <v>0</v>
      </c>
      <c r="F6" s="76">
        <f>Avril!$I330</f>
        <v>0</v>
      </c>
      <c r="G6" s="76">
        <f>Mai!$I330</f>
        <v>0</v>
      </c>
      <c r="H6" s="76">
        <f>Juin!$I330</f>
        <v>0</v>
      </c>
      <c r="I6" s="76">
        <f>Juillet!$I330</f>
        <v>0</v>
      </c>
      <c r="J6" s="76">
        <f>Aout!$I330</f>
        <v>0</v>
      </c>
      <c r="K6" s="76">
        <f>Septembre!$I330</f>
        <v>0</v>
      </c>
      <c r="L6" s="76">
        <f>Octobre!$I330</f>
        <v>0</v>
      </c>
      <c r="M6" s="76">
        <f>Novembre!$I330</f>
        <v>0</v>
      </c>
      <c r="N6" s="76">
        <f>Décembre!$I330</f>
        <v>0</v>
      </c>
    </row>
    <row r="7" spans="1:14" ht="20.100000000000001" customHeight="1" x14ac:dyDescent="0.3">
      <c r="A7" s="74" t="s">
        <v>21</v>
      </c>
      <c r="B7" s="84" t="s">
        <v>307</v>
      </c>
      <c r="C7" s="76">
        <f>Janvier!$I331</f>
        <v>0</v>
      </c>
      <c r="D7" s="76">
        <f>Février!$I331</f>
        <v>200</v>
      </c>
      <c r="E7" s="76">
        <f>Mars!$I331</f>
        <v>0</v>
      </c>
      <c r="F7" s="76">
        <f>Avril!$I331</f>
        <v>0</v>
      </c>
      <c r="G7" s="76">
        <f>Mai!$I331</f>
        <v>0</v>
      </c>
      <c r="H7" s="76">
        <f>Juin!$I331</f>
        <v>0</v>
      </c>
      <c r="I7" s="76">
        <f>Juillet!$I331</f>
        <v>0</v>
      </c>
      <c r="J7" s="76">
        <f>Aout!$I331</f>
        <v>0</v>
      </c>
      <c r="K7" s="76">
        <f>Septembre!$I331</f>
        <v>0</v>
      </c>
      <c r="L7" s="76">
        <f>Octobre!$I331</f>
        <v>0</v>
      </c>
      <c r="M7" s="76">
        <f>Novembre!$I331</f>
        <v>0</v>
      </c>
      <c r="N7" s="76">
        <f>Décembre!$I331</f>
        <v>0</v>
      </c>
    </row>
    <row r="8" spans="1:14" ht="20.100000000000001" customHeight="1" x14ac:dyDescent="0.3">
      <c r="A8" s="74" t="s">
        <v>23</v>
      </c>
      <c r="B8" s="84" t="s">
        <v>308</v>
      </c>
      <c r="C8" s="76">
        <f>Janvier!$I332</f>
        <v>0</v>
      </c>
      <c r="D8" s="76">
        <f>Février!$I332</f>
        <v>0</v>
      </c>
      <c r="E8" s="76">
        <f>Mars!$I332</f>
        <v>0</v>
      </c>
      <c r="F8" s="76">
        <f>Avril!$I332</f>
        <v>0</v>
      </c>
      <c r="G8" s="76">
        <f>Mai!$I332</f>
        <v>0</v>
      </c>
      <c r="H8" s="76">
        <f>Juin!$I332</f>
        <v>0</v>
      </c>
      <c r="I8" s="76">
        <f>Juillet!$I332</f>
        <v>0</v>
      </c>
      <c r="J8" s="76">
        <f>Aout!$I332</f>
        <v>0</v>
      </c>
      <c r="K8" s="76">
        <f>Septembre!$I332</f>
        <v>0</v>
      </c>
      <c r="L8" s="76">
        <f>Octobre!$I332</f>
        <v>0</v>
      </c>
      <c r="M8" s="76">
        <f>Novembre!$I332</f>
        <v>0</v>
      </c>
      <c r="N8" s="76">
        <f>Décembre!$I332</f>
        <v>0</v>
      </c>
    </row>
    <row r="9" spans="1:14" ht="20.100000000000001" customHeight="1" x14ac:dyDescent="0.3">
      <c r="A9" s="74" t="s">
        <v>196</v>
      </c>
      <c r="B9" s="84" t="s">
        <v>309</v>
      </c>
      <c r="C9" s="76">
        <f>Janvier!$I333</f>
        <v>0</v>
      </c>
      <c r="D9" s="76">
        <f>Février!$I333</f>
        <v>0</v>
      </c>
      <c r="E9" s="76">
        <f>Mars!$I333</f>
        <v>0</v>
      </c>
      <c r="F9" s="76">
        <f>Avril!$I333</f>
        <v>0</v>
      </c>
      <c r="G9" s="76">
        <f>Mai!$I333</f>
        <v>0</v>
      </c>
      <c r="H9" s="76">
        <f>Juin!$I333</f>
        <v>0</v>
      </c>
      <c r="I9" s="76">
        <f>Juillet!$I333</f>
        <v>0</v>
      </c>
      <c r="J9" s="76">
        <f>Aout!$I333</f>
        <v>0</v>
      </c>
      <c r="K9" s="76">
        <f>Septembre!$I333</f>
        <v>0</v>
      </c>
      <c r="L9" s="76">
        <f>Octobre!$I333</f>
        <v>0</v>
      </c>
      <c r="M9" s="76">
        <f>Novembre!$I333</f>
        <v>0</v>
      </c>
      <c r="N9" s="76">
        <f>Décembre!$I333</f>
        <v>0</v>
      </c>
    </row>
    <row r="10" spans="1:14" ht="20.100000000000001" customHeight="1" x14ac:dyDescent="0.3">
      <c r="A10" s="74" t="s">
        <v>244</v>
      </c>
      <c r="B10" s="84"/>
      <c r="C10" s="76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</row>
    <row r="11" spans="1:14" ht="20.100000000000001" customHeight="1" x14ac:dyDescent="0.3">
      <c r="A11" s="74" t="s">
        <v>26</v>
      </c>
      <c r="B11" s="84" t="s">
        <v>311</v>
      </c>
      <c r="C11" s="76">
        <f>Janvier!$I335</f>
        <v>0</v>
      </c>
      <c r="D11" s="76">
        <f>Février!$I335</f>
        <v>0</v>
      </c>
      <c r="E11" s="76">
        <f>Mars!$I335</f>
        <v>0</v>
      </c>
      <c r="F11" s="76">
        <f>Avril!$I335</f>
        <v>0</v>
      </c>
      <c r="G11" s="76">
        <f>Mai!$I335</f>
        <v>0</v>
      </c>
      <c r="H11" s="76">
        <f>Juin!$I335</f>
        <v>0</v>
      </c>
      <c r="I11" s="76">
        <f>Juillet!$I335</f>
        <v>0</v>
      </c>
      <c r="J11" s="76">
        <f>Aout!$I335</f>
        <v>0</v>
      </c>
      <c r="K11" s="76">
        <f>Septembre!$I335</f>
        <v>0</v>
      </c>
      <c r="L11" s="76">
        <f>Octobre!$I335</f>
        <v>0</v>
      </c>
      <c r="M11" s="76">
        <f>Novembre!$I335</f>
        <v>0</v>
      </c>
      <c r="N11" s="76">
        <f>Décembre!$I335</f>
        <v>0</v>
      </c>
    </row>
    <row r="12" spans="1:14" ht="34.5" customHeight="1" x14ac:dyDescent="0.3">
      <c r="A12" s="74" t="s">
        <v>302</v>
      </c>
      <c r="B12" s="84" t="s">
        <v>306</v>
      </c>
      <c r="C12" s="76">
        <f>Janvier!$I336</f>
        <v>0</v>
      </c>
      <c r="D12" s="76">
        <f>Février!$I336</f>
        <v>0</v>
      </c>
      <c r="E12" s="76">
        <f>Mars!$I336</f>
        <v>0</v>
      </c>
      <c r="F12" s="76">
        <f>Avril!$I336</f>
        <v>0</v>
      </c>
      <c r="G12" s="76">
        <f>Mai!$I336</f>
        <v>0</v>
      </c>
      <c r="H12" s="76">
        <f>Juin!$I336</f>
        <v>0</v>
      </c>
      <c r="I12" s="76">
        <f>Juillet!$I336</f>
        <v>0</v>
      </c>
      <c r="J12" s="76">
        <f>Aout!$I336</f>
        <v>0</v>
      </c>
      <c r="K12" s="76">
        <f>Septembre!$I336</f>
        <v>0</v>
      </c>
      <c r="L12" s="76">
        <f>Octobre!$I336</f>
        <v>0</v>
      </c>
      <c r="M12" s="76">
        <f>Novembre!$I336</f>
        <v>0</v>
      </c>
      <c r="N12" s="76">
        <f>Décembre!$I336</f>
        <v>0</v>
      </c>
    </row>
    <row r="13" spans="1:14" ht="20.100000000000001" customHeight="1" x14ac:dyDescent="0.3">
      <c r="A13" s="74" t="s">
        <v>303</v>
      </c>
      <c r="B13" s="84"/>
      <c r="C13" s="76">
        <f>Janvier!$I337</f>
        <v>0</v>
      </c>
      <c r="D13" s="76">
        <f>Février!$I337</f>
        <v>0</v>
      </c>
      <c r="E13" s="76">
        <f>Mars!$I337</f>
        <v>0</v>
      </c>
      <c r="F13" s="76">
        <f>Avril!$I337</f>
        <v>0</v>
      </c>
      <c r="G13" s="76">
        <f>Mai!$I337</f>
        <v>0</v>
      </c>
      <c r="H13" s="76">
        <f>Juin!$I337</f>
        <v>0</v>
      </c>
      <c r="I13" s="76">
        <f>Juillet!$I337</f>
        <v>0</v>
      </c>
      <c r="J13" s="76">
        <f>Aout!$I337</f>
        <v>0</v>
      </c>
      <c r="K13" s="76">
        <f>Septembre!$I337</f>
        <v>0</v>
      </c>
      <c r="L13" s="76">
        <f>Octobre!$I337</f>
        <v>0</v>
      </c>
      <c r="M13" s="76">
        <f>Novembre!$I337</f>
        <v>0</v>
      </c>
      <c r="N13" s="76">
        <f>Décembre!$I337</f>
        <v>0</v>
      </c>
    </row>
    <row r="14" spans="1:14" s="78" customFormat="1" ht="20.100000000000001" customHeight="1" x14ac:dyDescent="0.3">
      <c r="A14" s="301" t="s">
        <v>326</v>
      </c>
      <c r="B14" s="301"/>
      <c r="C14" s="77">
        <f>SUM(C3:C13)</f>
        <v>0</v>
      </c>
      <c r="D14" s="77">
        <f t="shared" ref="D14:N14" si="0">SUM(D3:D13)</f>
        <v>200</v>
      </c>
      <c r="E14" s="77">
        <f t="shared" si="0"/>
        <v>0</v>
      </c>
      <c r="F14" s="77">
        <f t="shared" si="0"/>
        <v>0</v>
      </c>
      <c r="G14" s="77">
        <f t="shared" si="0"/>
        <v>0</v>
      </c>
      <c r="H14" s="77">
        <f t="shared" si="0"/>
        <v>0</v>
      </c>
      <c r="I14" s="77">
        <f t="shared" si="0"/>
        <v>0</v>
      </c>
      <c r="J14" s="77">
        <f t="shared" si="0"/>
        <v>0</v>
      </c>
      <c r="K14" s="77">
        <f t="shared" si="0"/>
        <v>0</v>
      </c>
      <c r="L14" s="77">
        <f t="shared" si="0"/>
        <v>0</v>
      </c>
      <c r="M14" s="77">
        <f t="shared" si="0"/>
        <v>0</v>
      </c>
      <c r="N14" s="77">
        <f t="shared" si="0"/>
        <v>0</v>
      </c>
    </row>
  </sheetData>
  <sheetProtection algorithmName="SHA-512" hashValue="nTL8utDkxqA2Xol4Qxa2JO/FdMuoXTw8ZkKtizJfs8eDApJ+h6seC8WdEAZ2Gb3FFpTzk3fAfgGvbfb5r4U++Q==" saltValue="BDEm5MnxGPpfe95INV8BOA==" spinCount="100000" sheet="1" formatCells="0" formatColumns="0" formatRows="0" insertColumns="0" insertRows="0" insertHyperlinks="0" deleteColumns="0" deleteRows="0" sort="0" autoFilter="0" pivotTables="0"/>
  <mergeCells count="2">
    <mergeCell ref="A14:B14"/>
    <mergeCell ref="A2:B2"/>
  </mergeCells>
  <pageMargins left="0.2" right="0.2" top="0.75" bottom="0.75" header="0.3" footer="0.3"/>
  <pageSetup paperSize="9" scale="95" orientation="landscape" verticalDpi="0" r:id="rId1"/>
  <ignoredErrors>
    <ignoredError sqref="C14:N1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1"/>
  <sheetViews>
    <sheetView view="pageBreakPreview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10"/>
      <c r="B3" s="4" t="s">
        <v>4</v>
      </c>
      <c r="E3" s="10"/>
      <c r="F3" s="1" t="s">
        <v>3</v>
      </c>
      <c r="H3" s="10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42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10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8"/>
      <c r="B11" s="8"/>
      <c r="F11" s="8"/>
      <c r="G11" s="8"/>
      <c r="H11" s="8"/>
      <c r="I11" s="8"/>
      <c r="J11" s="8"/>
      <c r="K11" s="8"/>
      <c r="L11" s="8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8" t="s">
        <v>16</v>
      </c>
      <c r="B13" s="8" t="s">
        <v>15</v>
      </c>
      <c r="C13" s="8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42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10"/>
      <c r="B18" s="120"/>
      <c r="C18" s="120"/>
      <c r="D18" s="10"/>
      <c r="E18" s="120"/>
      <c r="F18" s="120"/>
      <c r="G18" s="120"/>
      <c r="H18" s="120"/>
      <c r="I18" s="10"/>
      <c r="J18" s="10"/>
      <c r="K18" s="10"/>
      <c r="L18" s="10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>
        <v>0</v>
      </c>
      <c r="B23" s="141"/>
      <c r="C23" s="142"/>
      <c r="D23" s="143"/>
      <c r="E23" s="143"/>
      <c r="F23" s="140">
        <v>0</v>
      </c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15"/>
      <c r="C91" s="15"/>
      <c r="D91" s="15"/>
      <c r="E91" s="15"/>
      <c r="F91" s="15"/>
      <c r="G91" s="15"/>
      <c r="H91" s="15"/>
      <c r="I91" s="15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18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61"/>
      <c r="I133" s="163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66"/>
      <c r="I134" s="168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66"/>
      <c r="I135" s="168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66"/>
      <c r="I136" s="168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66"/>
      <c r="I137" s="168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66"/>
      <c r="I138" s="168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66"/>
      <c r="I139" s="168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3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3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3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3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3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3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3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3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3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3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3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3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3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3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3" ht="18" customHeight="1" x14ac:dyDescent="0.3">
      <c r="A159" s="213">
        <f>ABS(C157-A157)</f>
        <v>0</v>
      </c>
      <c r="B159" s="213"/>
      <c r="C159" s="213"/>
      <c r="D159" s="29"/>
      <c r="E159" s="29"/>
      <c r="H159" s="18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3" ht="18" customHeight="1" x14ac:dyDescent="0.3">
      <c r="A160" s="212"/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0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30"/>
      <c r="J231" s="30"/>
      <c r="K231" s="30"/>
      <c r="L231" s="30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28"/>
      <c r="G292" s="28"/>
      <c r="H292" s="46"/>
      <c r="I292" s="17"/>
      <c r="J292" s="17"/>
      <c r="K292" s="46"/>
      <c r="L292" s="28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28" t="s">
        <v>15</v>
      </c>
      <c r="K348" s="28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I3:J3"/>
    <mergeCell ref="A236:D236"/>
    <mergeCell ref="E236:G236"/>
    <mergeCell ref="H236:K236"/>
    <mergeCell ref="L236:M236"/>
    <mergeCell ref="F287:G287"/>
    <mergeCell ref="L287:M287"/>
    <mergeCell ref="F288:G288"/>
    <mergeCell ref="L288:M288"/>
    <mergeCell ref="A451:C451"/>
    <mergeCell ref="D451:H451"/>
    <mergeCell ref="I451:J451"/>
    <mergeCell ref="A450:C450"/>
    <mergeCell ref="D450:H450"/>
    <mergeCell ref="I450:J450"/>
    <mergeCell ref="A448:C448"/>
    <mergeCell ref="D448:H448"/>
    <mergeCell ref="I448:J448"/>
    <mergeCell ref="A449:C449"/>
    <mergeCell ref="D449:H449"/>
    <mergeCell ref="I449:J449"/>
    <mergeCell ref="A445:C445"/>
    <mergeCell ref="D445:H445"/>
    <mergeCell ref="I445:J445"/>
    <mergeCell ref="A446:C446"/>
    <mergeCell ref="D446:H446"/>
    <mergeCell ref="I446:J446"/>
    <mergeCell ref="A447:C447"/>
    <mergeCell ref="D447:H447"/>
    <mergeCell ref="I447:J447"/>
    <mergeCell ref="A442:C442"/>
    <mergeCell ref="D442:H442"/>
    <mergeCell ref="I442:J442"/>
    <mergeCell ref="A443:C443"/>
    <mergeCell ref="D443:H443"/>
    <mergeCell ref="I443:J443"/>
    <mergeCell ref="A444:C444"/>
    <mergeCell ref="D444:H444"/>
    <mergeCell ref="I444:J444"/>
    <mergeCell ref="A439:C439"/>
    <mergeCell ref="D439:H439"/>
    <mergeCell ref="I439:J439"/>
    <mergeCell ref="A440:C440"/>
    <mergeCell ref="D440:H440"/>
    <mergeCell ref="I440:J440"/>
    <mergeCell ref="A441:C441"/>
    <mergeCell ref="D441:H441"/>
    <mergeCell ref="I441:J441"/>
    <mergeCell ref="I436:J436"/>
    <mergeCell ref="D436:H436"/>
    <mergeCell ref="A436:C436"/>
    <mergeCell ref="I437:J437"/>
    <mergeCell ref="D437:H437"/>
    <mergeCell ref="A437:C437"/>
    <mergeCell ref="I438:J438"/>
    <mergeCell ref="D438:H438"/>
    <mergeCell ref="A438:C438"/>
    <mergeCell ref="G397:M397"/>
    <mergeCell ref="E396:F396"/>
    <mergeCell ref="E395:F395"/>
    <mergeCell ref="E394:F394"/>
    <mergeCell ref="E392:F392"/>
    <mergeCell ref="E391:F391"/>
    <mergeCell ref="E397:F397"/>
    <mergeCell ref="B397:D397"/>
    <mergeCell ref="E398:F398"/>
    <mergeCell ref="G398:M398"/>
    <mergeCell ref="B398:D398"/>
    <mergeCell ref="B393:D393"/>
    <mergeCell ref="E393:F393"/>
    <mergeCell ref="G393:I393"/>
    <mergeCell ref="L393:M393"/>
    <mergeCell ref="B394:D394"/>
    <mergeCell ref="G394:I394"/>
    <mergeCell ref="L394:M394"/>
    <mergeCell ref="B395:D395"/>
    <mergeCell ref="G395:I395"/>
    <mergeCell ref="L395:M395"/>
    <mergeCell ref="B396:D396"/>
    <mergeCell ref="G396:I396"/>
    <mergeCell ref="L396:M396"/>
    <mergeCell ref="L390:M390"/>
    <mergeCell ref="B390:D390"/>
    <mergeCell ref="E390:F390"/>
    <mergeCell ref="G390:I390"/>
    <mergeCell ref="B391:D391"/>
    <mergeCell ref="G391:I391"/>
    <mergeCell ref="L391:M391"/>
    <mergeCell ref="L392:M392"/>
    <mergeCell ref="G392:I392"/>
    <mergeCell ref="B392:D392"/>
    <mergeCell ref="L388:M388"/>
    <mergeCell ref="L387:M387"/>
    <mergeCell ref="L386:M386"/>
    <mergeCell ref="L385:M385"/>
    <mergeCell ref="L384:M384"/>
    <mergeCell ref="A384:B384"/>
    <mergeCell ref="A385:B385"/>
    <mergeCell ref="A386:B386"/>
    <mergeCell ref="A387:B387"/>
    <mergeCell ref="A388:B388"/>
    <mergeCell ref="C386:F386"/>
    <mergeCell ref="G386:I386"/>
    <mergeCell ref="J386:K386"/>
    <mergeCell ref="C387:F387"/>
    <mergeCell ref="G387:I387"/>
    <mergeCell ref="J387:K387"/>
    <mergeCell ref="C388:F388"/>
    <mergeCell ref="G388:I388"/>
    <mergeCell ref="J388:K388"/>
    <mergeCell ref="L382:M383"/>
    <mergeCell ref="C382:K382"/>
    <mergeCell ref="A382:B383"/>
    <mergeCell ref="C384:F384"/>
    <mergeCell ref="G384:I384"/>
    <mergeCell ref="J384:K384"/>
    <mergeCell ref="C385:F385"/>
    <mergeCell ref="G385:I385"/>
    <mergeCell ref="J385:K385"/>
    <mergeCell ref="E377:F377"/>
    <mergeCell ref="G377:H377"/>
    <mergeCell ref="E378:F378"/>
    <mergeCell ref="G378:H378"/>
    <mergeCell ref="B377:C377"/>
    <mergeCell ref="B378:C378"/>
    <mergeCell ref="C383:F383"/>
    <mergeCell ref="G383:I383"/>
    <mergeCell ref="J383:K383"/>
    <mergeCell ref="I329:J329"/>
    <mergeCell ref="K329:M329"/>
    <mergeCell ref="B293:M293"/>
    <mergeCell ref="B337:C337"/>
    <mergeCell ref="B336:C336"/>
    <mergeCell ref="B335:C335"/>
    <mergeCell ref="B334:C334"/>
    <mergeCell ref="B333:C333"/>
    <mergeCell ref="B332:C332"/>
    <mergeCell ref="F335:H335"/>
    <mergeCell ref="F334:H334"/>
    <mergeCell ref="F333:H333"/>
    <mergeCell ref="F332:H332"/>
    <mergeCell ref="F331:H331"/>
    <mergeCell ref="F330:H330"/>
    <mergeCell ref="F328:H328"/>
    <mergeCell ref="F327:H327"/>
    <mergeCell ref="F329:H329"/>
    <mergeCell ref="I337:J337"/>
    <mergeCell ref="F337:H337"/>
    <mergeCell ref="K327:M327"/>
    <mergeCell ref="K326:M326"/>
    <mergeCell ref="I328:J328"/>
    <mergeCell ref="I327:J327"/>
    <mergeCell ref="I326:J326"/>
    <mergeCell ref="F326:H326"/>
    <mergeCell ref="D330:E330"/>
    <mergeCell ref="D328:E328"/>
    <mergeCell ref="D327:E327"/>
    <mergeCell ref="D326:E326"/>
    <mergeCell ref="B331:C331"/>
    <mergeCell ref="B330:C330"/>
    <mergeCell ref="J373:L373"/>
    <mergeCell ref="M373:M374"/>
    <mergeCell ref="E373:I373"/>
    <mergeCell ref="A373:D373"/>
    <mergeCell ref="B374:C374"/>
    <mergeCell ref="B375:C375"/>
    <mergeCell ref="B376:C376"/>
    <mergeCell ref="G374:H374"/>
    <mergeCell ref="E374:F374"/>
    <mergeCell ref="E375:F375"/>
    <mergeCell ref="G375:H375"/>
    <mergeCell ref="E376:F376"/>
    <mergeCell ref="G376:H376"/>
    <mergeCell ref="K339:M339"/>
    <mergeCell ref="B339:C339"/>
    <mergeCell ref="D339:E339"/>
    <mergeCell ref="F339:H339"/>
    <mergeCell ref="I339:J339"/>
    <mergeCell ref="A342:E343"/>
    <mergeCell ref="H344:K344"/>
    <mergeCell ref="H346:I346"/>
    <mergeCell ref="H348:I348"/>
    <mergeCell ref="D337:E337"/>
    <mergeCell ref="D336:E336"/>
    <mergeCell ref="D335:E335"/>
    <mergeCell ref="D334:E334"/>
    <mergeCell ref="D333:E333"/>
    <mergeCell ref="D332:E332"/>
    <mergeCell ref="D331:E331"/>
    <mergeCell ref="F336:H336"/>
    <mergeCell ref="I331:J331"/>
    <mergeCell ref="I330:J330"/>
    <mergeCell ref="I336:J336"/>
    <mergeCell ref="I335:J335"/>
    <mergeCell ref="I334:J334"/>
    <mergeCell ref="I333:J333"/>
    <mergeCell ref="I332:J332"/>
    <mergeCell ref="L338:M338"/>
    <mergeCell ref="K337:M337"/>
    <mergeCell ref="K336:M336"/>
    <mergeCell ref="K335:M335"/>
    <mergeCell ref="K334:M334"/>
    <mergeCell ref="L289:M289"/>
    <mergeCell ref="L290:M290"/>
    <mergeCell ref="L291:M291"/>
    <mergeCell ref="F285:G285"/>
    <mergeCell ref="F286:G286"/>
    <mergeCell ref="F289:G289"/>
    <mergeCell ref="F290:G290"/>
    <mergeCell ref="F291:G291"/>
    <mergeCell ref="D280:M280"/>
    <mergeCell ref="A280:C280"/>
    <mergeCell ref="L284:M285"/>
    <mergeCell ref="I284:K284"/>
    <mergeCell ref="E284:H284"/>
    <mergeCell ref="B284:D284"/>
    <mergeCell ref="A284:A285"/>
    <mergeCell ref="L286:M286"/>
    <mergeCell ref="K333:M333"/>
    <mergeCell ref="K332:M332"/>
    <mergeCell ref="K331:M331"/>
    <mergeCell ref="K330:M330"/>
    <mergeCell ref="L325:M325"/>
    <mergeCell ref="B324:C324"/>
    <mergeCell ref="D324:E324"/>
    <mergeCell ref="F324:H324"/>
    <mergeCell ref="I324:J324"/>
    <mergeCell ref="K324:M324"/>
    <mergeCell ref="K328:M328"/>
    <mergeCell ref="B328:C328"/>
    <mergeCell ref="B327:C327"/>
    <mergeCell ref="B326:C326"/>
    <mergeCell ref="B329:C329"/>
    <mergeCell ref="D329:E329"/>
    <mergeCell ref="D274:M274"/>
    <mergeCell ref="D275:M275"/>
    <mergeCell ref="D276:M276"/>
    <mergeCell ref="D277:M277"/>
    <mergeCell ref="D278:M278"/>
    <mergeCell ref="D279:M279"/>
    <mergeCell ref="A279:C279"/>
    <mergeCell ref="A278:C278"/>
    <mergeCell ref="A277:C277"/>
    <mergeCell ref="A276:C276"/>
    <mergeCell ref="A275:C275"/>
    <mergeCell ref="A274:C274"/>
    <mergeCell ref="A268:C268"/>
    <mergeCell ref="E268:H268"/>
    <mergeCell ref="I268:M268"/>
    <mergeCell ref="A269:C269"/>
    <mergeCell ref="D269:M269"/>
    <mergeCell ref="A270:C270"/>
    <mergeCell ref="D270:M270"/>
    <mergeCell ref="D273:M273"/>
    <mergeCell ref="A273:C273"/>
    <mergeCell ref="A262:C262"/>
    <mergeCell ref="D262:M262"/>
    <mergeCell ref="A263:C263"/>
    <mergeCell ref="D263:M263"/>
    <mergeCell ref="A266:C266"/>
    <mergeCell ref="E266:H266"/>
    <mergeCell ref="I266:M266"/>
    <mergeCell ref="A267:C267"/>
    <mergeCell ref="E267:H267"/>
    <mergeCell ref="I267:M267"/>
    <mergeCell ref="D257:M257"/>
    <mergeCell ref="A257:C257"/>
    <mergeCell ref="A260:C260"/>
    <mergeCell ref="E260:H260"/>
    <mergeCell ref="I260:M260"/>
    <mergeCell ref="A261:C261"/>
    <mergeCell ref="E261:H261"/>
    <mergeCell ref="I261:M261"/>
    <mergeCell ref="I254:M254"/>
    <mergeCell ref="I255:M255"/>
    <mergeCell ref="E254:H254"/>
    <mergeCell ref="A254:C254"/>
    <mergeCell ref="A255:C255"/>
    <mergeCell ref="E255:H255"/>
    <mergeCell ref="D256:M256"/>
    <mergeCell ref="A256:C256"/>
    <mergeCell ref="J247:K247"/>
    <mergeCell ref="L247:M248"/>
    <mergeCell ref="H247:I247"/>
    <mergeCell ref="A247:G247"/>
    <mergeCell ref="A248:G248"/>
    <mergeCell ref="H248:I248"/>
    <mergeCell ref="J248:K248"/>
    <mergeCell ref="A253:C253"/>
    <mergeCell ref="E253:H253"/>
    <mergeCell ref="I253:M253"/>
    <mergeCell ref="A238:D238"/>
    <mergeCell ref="E238:G238"/>
    <mergeCell ref="H238:K238"/>
    <mergeCell ref="L238:M238"/>
    <mergeCell ref="E241:M241"/>
    <mergeCell ref="A241:D241"/>
    <mergeCell ref="A242:D242"/>
    <mergeCell ref="A243:D243"/>
    <mergeCell ref="E243:M243"/>
    <mergeCell ref="E242:M242"/>
    <mergeCell ref="A235:D235"/>
    <mergeCell ref="E235:G235"/>
    <mergeCell ref="H235:K235"/>
    <mergeCell ref="L235:M235"/>
    <mergeCell ref="A237:D237"/>
    <mergeCell ref="E237:G237"/>
    <mergeCell ref="H237:K237"/>
    <mergeCell ref="L237:M237"/>
    <mergeCell ref="L232:M232"/>
    <mergeCell ref="A232:D232"/>
    <mergeCell ref="E232:G232"/>
    <mergeCell ref="H232:K232"/>
    <mergeCell ref="A233:D233"/>
    <mergeCell ref="E233:G233"/>
    <mergeCell ref="H233:K233"/>
    <mergeCell ref="L233:M233"/>
    <mergeCell ref="L234:M234"/>
    <mergeCell ref="H234:K234"/>
    <mergeCell ref="E234:G234"/>
    <mergeCell ref="A234:D234"/>
    <mergeCell ref="A228:B228"/>
    <mergeCell ref="A229:B229"/>
    <mergeCell ref="C229:D229"/>
    <mergeCell ref="E229:H229"/>
    <mergeCell ref="I229:M229"/>
    <mergeCell ref="C228:M228"/>
    <mergeCell ref="A225:B225"/>
    <mergeCell ref="C225:D225"/>
    <mergeCell ref="E225:H225"/>
    <mergeCell ref="I225:M225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4:B224"/>
    <mergeCell ref="C224:D224"/>
    <mergeCell ref="E224:H224"/>
    <mergeCell ref="I224:M224"/>
    <mergeCell ref="A219:B219"/>
    <mergeCell ref="C219:D219"/>
    <mergeCell ref="E219:H219"/>
    <mergeCell ref="I219:M219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I218:M218"/>
    <mergeCell ref="C218:D218"/>
    <mergeCell ref="E218:H218"/>
    <mergeCell ref="A218:B218"/>
    <mergeCell ref="A213:B213"/>
    <mergeCell ref="C213:D213"/>
    <mergeCell ref="E213:H213"/>
    <mergeCell ref="I213:M213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12:B212"/>
    <mergeCell ref="C212:D212"/>
    <mergeCell ref="E212:H212"/>
    <mergeCell ref="I212:M212"/>
    <mergeCell ref="A207:B207"/>
    <mergeCell ref="C207:D207"/>
    <mergeCell ref="E207:H207"/>
    <mergeCell ref="I207:M207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6:B206"/>
    <mergeCell ref="C206:D206"/>
    <mergeCell ref="E206:H206"/>
    <mergeCell ref="I206:M206"/>
    <mergeCell ref="A201:B201"/>
    <mergeCell ref="C201:D201"/>
    <mergeCell ref="E201:H201"/>
    <mergeCell ref="I201:M201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198:B198"/>
    <mergeCell ref="C198:D198"/>
    <mergeCell ref="E198:H198"/>
    <mergeCell ref="I198:M198"/>
    <mergeCell ref="I199:M199"/>
    <mergeCell ref="E199:H199"/>
    <mergeCell ref="C199:D199"/>
    <mergeCell ref="A199:B199"/>
    <mergeCell ref="A200:B200"/>
    <mergeCell ref="C200:D200"/>
    <mergeCell ref="E200:H200"/>
    <mergeCell ref="I200:M200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F194:M194"/>
    <mergeCell ref="A194:B194"/>
    <mergeCell ref="C194:E194"/>
    <mergeCell ref="C193:E193"/>
    <mergeCell ref="A193:B193"/>
    <mergeCell ref="F193:H193"/>
    <mergeCell ref="I193:M193"/>
    <mergeCell ref="A188:B188"/>
    <mergeCell ref="C188:E188"/>
    <mergeCell ref="F188:H188"/>
    <mergeCell ref="I188:M188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7:B187"/>
    <mergeCell ref="C187:E187"/>
    <mergeCell ref="F187:H187"/>
    <mergeCell ref="I187:M187"/>
    <mergeCell ref="A173:C173"/>
    <mergeCell ref="C175:D175"/>
    <mergeCell ref="K179:M179"/>
    <mergeCell ref="F179:J179"/>
    <mergeCell ref="A179:E179"/>
    <mergeCell ref="A180:E180"/>
    <mergeCell ref="F180:J180"/>
    <mergeCell ref="K180:M180"/>
    <mergeCell ref="I184:M184"/>
    <mergeCell ref="F184:H184"/>
    <mergeCell ref="C184:E184"/>
    <mergeCell ref="A184:B184"/>
    <mergeCell ref="I161:M161"/>
    <mergeCell ref="A161:C161"/>
    <mergeCell ref="A160:C160"/>
    <mergeCell ref="A159:C159"/>
    <mergeCell ref="A170:C170"/>
    <mergeCell ref="A169:C169"/>
    <mergeCell ref="A168:C168"/>
    <mergeCell ref="A167:C167"/>
    <mergeCell ref="A166:C166"/>
    <mergeCell ref="E166:M166"/>
    <mergeCell ref="E167:M167"/>
    <mergeCell ref="E168:M168"/>
    <mergeCell ref="E169:M169"/>
    <mergeCell ref="E170:M170"/>
    <mergeCell ref="A145:B145"/>
    <mergeCell ref="C145:E145"/>
    <mergeCell ref="F145:G145"/>
    <mergeCell ref="H145:I145"/>
    <mergeCell ref="J145:M145"/>
    <mergeCell ref="F157:M157"/>
    <mergeCell ref="I160:M160"/>
    <mergeCell ref="I159:M159"/>
    <mergeCell ref="A158:B158"/>
    <mergeCell ref="C158:E158"/>
    <mergeCell ref="F158:G158"/>
    <mergeCell ref="H158:I158"/>
    <mergeCell ref="J158:M158"/>
    <mergeCell ref="A156:B156"/>
    <mergeCell ref="C156:E156"/>
    <mergeCell ref="F156:G156"/>
    <mergeCell ref="H156:I156"/>
    <mergeCell ref="J156:M156"/>
    <mergeCell ref="A157:B157"/>
    <mergeCell ref="C157:E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3:B143"/>
    <mergeCell ref="C143:E143"/>
    <mergeCell ref="F143:G143"/>
    <mergeCell ref="H143:I143"/>
    <mergeCell ref="J143:M143"/>
    <mergeCell ref="A144:B144"/>
    <mergeCell ref="C144:E144"/>
    <mergeCell ref="F144:G144"/>
    <mergeCell ref="H144:I144"/>
    <mergeCell ref="J144:M144"/>
    <mergeCell ref="A141:B141"/>
    <mergeCell ref="C141:E141"/>
    <mergeCell ref="F141:G141"/>
    <mergeCell ref="H141:I141"/>
    <mergeCell ref="J141:M141"/>
    <mergeCell ref="A142:B142"/>
    <mergeCell ref="C142:E142"/>
    <mergeCell ref="F142:G142"/>
    <mergeCell ref="H142:I142"/>
    <mergeCell ref="J142:M142"/>
    <mergeCell ref="A139:B139"/>
    <mergeCell ref="C139:E139"/>
    <mergeCell ref="F139:G139"/>
    <mergeCell ref="H139:I139"/>
    <mergeCell ref="J139:M139"/>
    <mergeCell ref="A140:B140"/>
    <mergeCell ref="C140:E140"/>
    <mergeCell ref="F140:G140"/>
    <mergeCell ref="H140:I140"/>
    <mergeCell ref="J140:M140"/>
    <mergeCell ref="A137:B137"/>
    <mergeCell ref="C137:E137"/>
    <mergeCell ref="F137:G137"/>
    <mergeCell ref="H137:I137"/>
    <mergeCell ref="J137:M137"/>
    <mergeCell ref="A138:B138"/>
    <mergeCell ref="C138:E138"/>
    <mergeCell ref="F138:G138"/>
    <mergeCell ref="H138:I138"/>
    <mergeCell ref="J138:M138"/>
    <mergeCell ref="A135:B135"/>
    <mergeCell ref="C135:E135"/>
    <mergeCell ref="F135:G135"/>
    <mergeCell ref="H135:I135"/>
    <mergeCell ref="J135:M135"/>
    <mergeCell ref="A136:B136"/>
    <mergeCell ref="C136:E136"/>
    <mergeCell ref="F136:G136"/>
    <mergeCell ref="H136:I136"/>
    <mergeCell ref="J136:M136"/>
    <mergeCell ref="A133:B133"/>
    <mergeCell ref="C133:E133"/>
    <mergeCell ref="F133:G133"/>
    <mergeCell ref="H133:I133"/>
    <mergeCell ref="J133:M133"/>
    <mergeCell ref="C134:E134"/>
    <mergeCell ref="A134:B134"/>
    <mergeCell ref="F134:G134"/>
    <mergeCell ref="H134:I134"/>
    <mergeCell ref="J134:M134"/>
    <mergeCell ref="I121:M121"/>
    <mergeCell ref="A121:B121"/>
    <mergeCell ref="A120:B120"/>
    <mergeCell ref="A119:B119"/>
    <mergeCell ref="A132:B132"/>
    <mergeCell ref="C132:E132"/>
    <mergeCell ref="F132:G132"/>
    <mergeCell ref="H132:I132"/>
    <mergeCell ref="J132:M132"/>
    <mergeCell ref="I116:M116"/>
    <mergeCell ref="A116:B116"/>
    <mergeCell ref="C116:D116"/>
    <mergeCell ref="F116:H116"/>
    <mergeCell ref="E117:M117"/>
    <mergeCell ref="C117:D117"/>
    <mergeCell ref="A117:B117"/>
    <mergeCell ref="I119:M119"/>
    <mergeCell ref="I120:M120"/>
    <mergeCell ref="A113:B113"/>
    <mergeCell ref="C113:D113"/>
    <mergeCell ref="F113:H113"/>
    <mergeCell ref="I113:M113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G106:H106"/>
    <mergeCell ref="I106:M106"/>
    <mergeCell ref="A106:F106"/>
    <mergeCell ref="I110:M110"/>
    <mergeCell ref="F110:H110"/>
    <mergeCell ref="A110:B110"/>
    <mergeCell ref="C110:D110"/>
    <mergeCell ref="I112:M112"/>
    <mergeCell ref="I111:M111"/>
    <mergeCell ref="F112:H112"/>
    <mergeCell ref="F111:H111"/>
    <mergeCell ref="C112:D112"/>
    <mergeCell ref="C111:D111"/>
    <mergeCell ref="A112:B112"/>
    <mergeCell ref="A111:B111"/>
    <mergeCell ref="J92:M92"/>
    <mergeCell ref="A92:C92"/>
    <mergeCell ref="E99:F99"/>
    <mergeCell ref="H99:I99"/>
    <mergeCell ref="E97:F97"/>
    <mergeCell ref="B97:C97"/>
    <mergeCell ref="B99:C99"/>
    <mergeCell ref="G105:H105"/>
    <mergeCell ref="I105:M105"/>
    <mergeCell ref="A105:F105"/>
    <mergeCell ref="J90:M90"/>
    <mergeCell ref="B90:D90"/>
    <mergeCell ref="E90:I90"/>
    <mergeCell ref="E88:F88"/>
    <mergeCell ref="B84:D84"/>
    <mergeCell ref="E84:F84"/>
    <mergeCell ref="G84:I84"/>
    <mergeCell ref="J84:M84"/>
    <mergeCell ref="B85:D85"/>
    <mergeCell ref="E85:F85"/>
    <mergeCell ref="G85:I85"/>
    <mergeCell ref="J85:M85"/>
    <mergeCell ref="B86:D86"/>
    <mergeCell ref="E86:F86"/>
    <mergeCell ref="G86:I86"/>
    <mergeCell ref="J86:M86"/>
    <mergeCell ref="B87:D87"/>
    <mergeCell ref="E87:F87"/>
    <mergeCell ref="G87:I87"/>
    <mergeCell ref="J87:M87"/>
    <mergeCell ref="J88:M88"/>
    <mergeCell ref="G88:I88"/>
    <mergeCell ref="B88:D88"/>
    <mergeCell ref="B89:D89"/>
    <mergeCell ref="J82:M82"/>
    <mergeCell ref="E82:F82"/>
    <mergeCell ref="B82:D82"/>
    <mergeCell ref="G82:I82"/>
    <mergeCell ref="J83:M83"/>
    <mergeCell ref="G83:I83"/>
    <mergeCell ref="E83:F83"/>
    <mergeCell ref="B83:D83"/>
    <mergeCell ref="E89:F89"/>
    <mergeCell ref="G89:I89"/>
    <mergeCell ref="J89:M89"/>
    <mergeCell ref="B81:D81"/>
    <mergeCell ref="E81:F81"/>
    <mergeCell ref="G81:I81"/>
    <mergeCell ref="J81:M81"/>
    <mergeCell ref="A67:B67"/>
    <mergeCell ref="C67:E67"/>
    <mergeCell ref="F67:H67"/>
    <mergeCell ref="I67:M67"/>
    <mergeCell ref="A65:B65"/>
    <mergeCell ref="C65:E65"/>
    <mergeCell ref="F65:H65"/>
    <mergeCell ref="I65:M65"/>
    <mergeCell ref="A66:B66"/>
    <mergeCell ref="C66:E66"/>
    <mergeCell ref="F66:H66"/>
    <mergeCell ref="I66:M66"/>
    <mergeCell ref="A63:B63"/>
    <mergeCell ref="C63:E63"/>
    <mergeCell ref="F63:H63"/>
    <mergeCell ref="I63:M63"/>
    <mergeCell ref="A64:B64"/>
    <mergeCell ref="C64:E64"/>
    <mergeCell ref="F64:H64"/>
    <mergeCell ref="I64:M64"/>
    <mergeCell ref="A62:B62"/>
    <mergeCell ref="C62:E62"/>
    <mergeCell ref="F62:H62"/>
    <mergeCell ref="I62:M62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1:B41"/>
    <mergeCell ref="C41:E41"/>
    <mergeCell ref="F41:H41"/>
    <mergeCell ref="I41:M41"/>
    <mergeCell ref="I27:M27"/>
    <mergeCell ref="A40:B40"/>
    <mergeCell ref="C40:E40"/>
    <mergeCell ref="F40:H40"/>
    <mergeCell ref="I40:M40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A27:B27"/>
    <mergeCell ref="C27:E27"/>
    <mergeCell ref="F27:H27"/>
    <mergeCell ref="I26:M26"/>
    <mergeCell ref="I22:M22"/>
    <mergeCell ref="A23:B23"/>
    <mergeCell ref="C23:E23"/>
    <mergeCell ref="F23:H23"/>
    <mergeCell ref="I23:M23"/>
    <mergeCell ref="A8:J8"/>
    <mergeCell ref="A9:J9"/>
    <mergeCell ref="F10:M10"/>
    <mergeCell ref="J5:M5"/>
    <mergeCell ref="J6:M6"/>
    <mergeCell ref="E5:I5"/>
    <mergeCell ref="B5:D5"/>
    <mergeCell ref="B6:D6"/>
    <mergeCell ref="E6:I6"/>
    <mergeCell ref="A30:B30"/>
    <mergeCell ref="C30:E30"/>
    <mergeCell ref="F30:H30"/>
    <mergeCell ref="I30:M30"/>
    <mergeCell ref="L400:M400"/>
    <mergeCell ref="B400:C400"/>
    <mergeCell ref="G400:I400"/>
    <mergeCell ref="E400:F400"/>
    <mergeCell ref="A10:B10"/>
    <mergeCell ref="E18:F18"/>
    <mergeCell ref="B18:C18"/>
    <mergeCell ref="G18:H18"/>
    <mergeCell ref="A22:B22"/>
    <mergeCell ref="C22:E22"/>
    <mergeCell ref="F22:H22"/>
    <mergeCell ref="M16:M17"/>
    <mergeCell ref="L16:L17"/>
    <mergeCell ref="K16:K17"/>
    <mergeCell ref="J16:J17"/>
    <mergeCell ref="I16:I17"/>
    <mergeCell ref="A16:D16"/>
    <mergeCell ref="B17:C17"/>
    <mergeCell ref="G16:H17"/>
    <mergeCell ref="E16:F17"/>
    <mergeCell ref="G12:L12"/>
    <mergeCell ref="B350:D350"/>
    <mergeCell ref="J350:K350"/>
    <mergeCell ref="A346:C346"/>
    <mergeCell ref="A24:B24"/>
    <mergeCell ref="C24:E24"/>
    <mergeCell ref="F24:H24"/>
    <mergeCell ref="I24:M24"/>
    <mergeCell ref="A25:B25"/>
    <mergeCell ref="C25:E25"/>
    <mergeCell ref="F25:H25"/>
    <mergeCell ref="I25:M25"/>
    <mergeCell ref="B401:C401"/>
    <mergeCell ref="E401:F401"/>
    <mergeCell ref="G401:I401"/>
    <mergeCell ref="L401:M401"/>
    <mergeCell ref="L402:M402"/>
    <mergeCell ref="G402:I402"/>
    <mergeCell ref="E402:F402"/>
    <mergeCell ref="B402:C402"/>
    <mergeCell ref="B404:C404"/>
    <mergeCell ref="E404:F404"/>
    <mergeCell ref="G404:I404"/>
    <mergeCell ref="L404:M404"/>
    <mergeCell ref="B403:C403"/>
    <mergeCell ref="E403:F403"/>
    <mergeCell ref="G403:I403"/>
    <mergeCell ref="L403:M403"/>
    <mergeCell ref="B405:C405"/>
    <mergeCell ref="E405:F405"/>
    <mergeCell ref="G405:I405"/>
    <mergeCell ref="L405:M405"/>
    <mergeCell ref="G406:M406"/>
    <mergeCell ref="B406:C406"/>
    <mergeCell ref="E406:F406"/>
    <mergeCell ref="G407:M407"/>
    <mergeCell ref="B407:C407"/>
    <mergeCell ref="E407:F407"/>
    <mergeCell ref="J411:M411"/>
    <mergeCell ref="E411:I411"/>
    <mergeCell ref="A411:D411"/>
    <mergeCell ref="J417:M417"/>
    <mergeCell ref="A412:D412"/>
    <mergeCell ref="E412:I412"/>
    <mergeCell ref="J412:M412"/>
    <mergeCell ref="J413:M413"/>
    <mergeCell ref="E413:I413"/>
    <mergeCell ref="A413:D413"/>
    <mergeCell ref="A414:D414"/>
    <mergeCell ref="E414:I414"/>
    <mergeCell ref="J414:M414"/>
    <mergeCell ref="L428:M428"/>
    <mergeCell ref="L421:M421"/>
    <mergeCell ref="E421:J421"/>
    <mergeCell ref="C421:D421"/>
    <mergeCell ref="A421:B421"/>
    <mergeCell ref="A423:B423"/>
    <mergeCell ref="C423:D423"/>
    <mergeCell ref="E423:J423"/>
    <mergeCell ref="L423:M423"/>
    <mergeCell ref="L422:M422"/>
    <mergeCell ref="A422:B422"/>
    <mergeCell ref="C422:D422"/>
    <mergeCell ref="E422:J422"/>
    <mergeCell ref="A415:D415"/>
    <mergeCell ref="E415:I415"/>
    <mergeCell ref="J415:M415"/>
    <mergeCell ref="A416:D416"/>
    <mergeCell ref="E416:I416"/>
    <mergeCell ref="J416:M416"/>
    <mergeCell ref="A417:D417"/>
    <mergeCell ref="E417:I417"/>
    <mergeCell ref="E432:M432"/>
    <mergeCell ref="A432:B432"/>
    <mergeCell ref="C432:D432"/>
    <mergeCell ref="A429:B429"/>
    <mergeCell ref="C429:D429"/>
    <mergeCell ref="E429:J429"/>
    <mergeCell ref="L429:M429"/>
    <mergeCell ref="A430:B430"/>
    <mergeCell ref="C430:D430"/>
    <mergeCell ref="E430:J430"/>
    <mergeCell ref="L430:M430"/>
    <mergeCell ref="A431:B431"/>
    <mergeCell ref="C431:D431"/>
    <mergeCell ref="E431:M431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6:B426"/>
    <mergeCell ref="C426:D426"/>
    <mergeCell ref="A427:B427"/>
    <mergeCell ref="C427:D427"/>
    <mergeCell ref="E427:J427"/>
    <mergeCell ref="L427:M427"/>
    <mergeCell ref="E426:M426"/>
    <mergeCell ref="A428:B428"/>
    <mergeCell ref="C428:D428"/>
    <mergeCell ref="E428:J428"/>
  </mergeCells>
  <pageMargins left="0.23622047244094491" right="0.23622047244094491" top="0.5" bottom="0.48" header="0.23622047244094491" footer="0.23622047244094491"/>
  <pageSetup paperSize="9" orientation="portrait" horizontalDpi="300" verticalDpi="0" r:id="rId1"/>
  <ignoredErrors>
    <ignoredError sqref="A106 C134:E136 I331 I336 A173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21" zoomScaleNormal="100" zoomScaleSheetLayoutView="100" workbookViewId="0">
      <selection activeCell="A23" sqref="A23:B23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>
        <v>200</v>
      </c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200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200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IF(Janvier!H173="R",Janvier!A173,0)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200</v>
      </c>
      <c r="B173" s="204"/>
      <c r="C173" s="204"/>
      <c r="E173" s="100" t="str">
        <f>IF(A159&gt;A160,"A","B")</f>
        <v>A</v>
      </c>
      <c r="F173" s="100" t="str">
        <f>IF(H159="R","B","A")</f>
        <v>B</v>
      </c>
      <c r="H173" s="99" t="str">
        <f>IF(E173=F173,"R","P")</f>
        <v>P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200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200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  <ignoredErrors>
    <ignoredError sqref="A160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46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IF(Février!H173="R",Février!A173,0)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64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IF(Mars!H173="R",Mars!A173,0)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54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IF(Avril!H173="R",Avril!A173,0)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54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IF(Mai!H173="R",Mai!A173,0)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4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s="9" customFormat="1" ht="30" customHeight="1" x14ac:dyDescent="0.3">
      <c r="A111" s="298"/>
      <c r="B111" s="299"/>
      <c r="C111" s="298"/>
      <c r="D111" s="299"/>
      <c r="E111" s="80"/>
      <c r="F111" s="298"/>
      <c r="G111" s="300"/>
      <c r="H111" s="299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IF(Juin!H173="R",Juin!A173,0)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1"/>
  <sheetViews>
    <sheetView view="pageBreakPreview" topLeftCell="A154" zoomScaleNormal="100" zoomScaleSheetLayoutView="100" workbookViewId="0">
      <selection activeCell="I330" sqref="I330:J330"/>
    </sheetView>
  </sheetViews>
  <sheetFormatPr baseColWidth="10" defaultColWidth="9.109375" defaultRowHeight="14.4" x14ac:dyDescent="0.3"/>
  <cols>
    <col min="1" max="1" width="11.6640625" style="4" customWidth="1"/>
    <col min="2" max="2" width="5.33203125" style="4" customWidth="1"/>
    <col min="3" max="3" width="4.5546875" style="4" customWidth="1"/>
    <col min="4" max="4" width="7.6640625" style="4" customWidth="1"/>
    <col min="5" max="5" width="4.6640625" style="4" customWidth="1"/>
    <col min="6" max="6" width="5" style="4" customWidth="1"/>
    <col min="7" max="7" width="4.44140625" style="4" customWidth="1"/>
    <col min="8" max="8" width="5.109375" style="4" customWidth="1"/>
    <col min="9" max="9" width="10.6640625" style="4" customWidth="1"/>
    <col min="10" max="10" width="9.109375" style="4" customWidth="1"/>
    <col min="11" max="11" width="11.109375" style="4" customWidth="1"/>
    <col min="12" max="12" width="9.5546875" style="4" customWidth="1"/>
    <col min="13" max="13" width="10" style="89" customWidth="1"/>
    <col min="14" max="16384" width="9.109375" style="4"/>
  </cols>
  <sheetData>
    <row r="1" spans="1:13" ht="15" customHeight="1" x14ac:dyDescent="0.3">
      <c r="G1" s="34" t="s">
        <v>46</v>
      </c>
      <c r="L1" s="35"/>
      <c r="M1" s="91" t="s">
        <v>0</v>
      </c>
    </row>
    <row r="2" spans="1:13" ht="15" customHeight="1" x14ac:dyDescent="0.3">
      <c r="L2" s="35"/>
      <c r="M2" s="91" t="s">
        <v>1</v>
      </c>
    </row>
    <row r="3" spans="1:13" ht="18.75" customHeight="1" x14ac:dyDescent="0.6">
      <c r="A3" s="53"/>
      <c r="B3" s="4" t="s">
        <v>4</v>
      </c>
      <c r="E3" s="53"/>
      <c r="F3" s="1" t="s">
        <v>3</v>
      </c>
      <c r="H3" s="53"/>
      <c r="I3" s="196" t="s">
        <v>300</v>
      </c>
      <c r="J3" s="195"/>
      <c r="L3" s="35"/>
      <c r="M3" s="92" t="s">
        <v>2</v>
      </c>
    </row>
    <row r="4" spans="1:13" ht="8.25" customHeight="1" x14ac:dyDescent="0.3"/>
    <row r="5" spans="1:13" s="6" customFormat="1" ht="31.5" customHeight="1" x14ac:dyDescent="0.3">
      <c r="A5" s="54" t="s">
        <v>8</v>
      </c>
      <c r="B5" s="148" t="s">
        <v>7</v>
      </c>
      <c r="C5" s="149"/>
      <c r="D5" s="150"/>
      <c r="E5" s="148" t="s">
        <v>6</v>
      </c>
      <c r="F5" s="149"/>
      <c r="G5" s="149"/>
      <c r="H5" s="149"/>
      <c r="I5" s="150"/>
      <c r="J5" s="148" t="s">
        <v>5</v>
      </c>
      <c r="K5" s="149"/>
      <c r="L5" s="149"/>
      <c r="M5" s="150"/>
    </row>
    <row r="6" spans="1:13" ht="19.5" customHeight="1" x14ac:dyDescent="0.3">
      <c r="A6" s="53"/>
      <c r="B6" s="116"/>
      <c r="C6" s="117"/>
      <c r="D6" s="118"/>
      <c r="E6" s="116"/>
      <c r="F6" s="117"/>
      <c r="G6" s="117"/>
      <c r="H6" s="117"/>
      <c r="I6" s="118"/>
      <c r="J6" s="116"/>
      <c r="K6" s="117"/>
      <c r="L6" s="117"/>
      <c r="M6" s="118"/>
    </row>
    <row r="7" spans="1:13" ht="8.25" customHeight="1" x14ac:dyDescent="0.3"/>
    <row r="8" spans="1:13" ht="18.75" customHeight="1" x14ac:dyDescent="0.3">
      <c r="A8" s="127"/>
      <c r="B8" s="127"/>
      <c r="C8" s="127"/>
      <c r="D8" s="127"/>
      <c r="E8" s="127"/>
      <c r="F8" s="127"/>
      <c r="G8" s="127"/>
      <c r="H8" s="127"/>
      <c r="I8" s="127"/>
      <c r="J8" s="127"/>
      <c r="M8" s="89" t="s">
        <v>9</v>
      </c>
    </row>
    <row r="9" spans="1:13" ht="18.75" customHeight="1" x14ac:dyDescent="0.3">
      <c r="A9" s="127"/>
      <c r="B9" s="127"/>
      <c r="C9" s="127"/>
      <c r="D9" s="127"/>
      <c r="E9" s="127"/>
      <c r="F9" s="127"/>
      <c r="G9" s="127"/>
      <c r="H9" s="127"/>
      <c r="I9" s="127"/>
      <c r="J9" s="127"/>
      <c r="M9" s="89" t="s">
        <v>10</v>
      </c>
    </row>
    <row r="10" spans="1:13" ht="18.75" customHeight="1" x14ac:dyDescent="0.3">
      <c r="A10" s="122"/>
      <c r="B10" s="123"/>
      <c r="D10" s="4" t="s">
        <v>12</v>
      </c>
      <c r="F10" s="147"/>
      <c r="G10" s="147"/>
      <c r="H10" s="147"/>
      <c r="I10" s="147"/>
      <c r="J10" s="147"/>
      <c r="K10" s="147"/>
      <c r="L10" s="147"/>
      <c r="M10" s="147"/>
    </row>
    <row r="11" spans="1:13" ht="5.25" customHeight="1" x14ac:dyDescent="0.3">
      <c r="A11" s="79"/>
      <c r="B11" s="79"/>
      <c r="F11" s="79"/>
      <c r="G11" s="79"/>
      <c r="H11" s="79"/>
      <c r="I11" s="79"/>
      <c r="J11" s="79"/>
      <c r="K11" s="79"/>
      <c r="L11" s="79"/>
    </row>
    <row r="12" spans="1:13" ht="18.75" customHeight="1" x14ac:dyDescent="0.3">
      <c r="A12" s="81"/>
      <c r="B12" s="81"/>
      <c r="C12" s="81"/>
      <c r="F12" s="7" t="s">
        <v>13</v>
      </c>
      <c r="G12" s="127"/>
      <c r="H12" s="127"/>
      <c r="I12" s="127"/>
      <c r="J12" s="127"/>
      <c r="K12" s="127"/>
      <c r="L12" s="127"/>
      <c r="M12" s="89" t="s">
        <v>11</v>
      </c>
    </row>
    <row r="13" spans="1:13" x14ac:dyDescent="0.3">
      <c r="A13" s="79" t="s">
        <v>16</v>
      </c>
      <c r="B13" s="79" t="s">
        <v>15</v>
      </c>
      <c r="C13" s="79" t="s">
        <v>14</v>
      </c>
    </row>
    <row r="14" spans="1:13" x14ac:dyDescent="0.3">
      <c r="M14" s="31" t="s">
        <v>301</v>
      </c>
    </row>
    <row r="15" spans="1:13" ht="8.25" customHeight="1" x14ac:dyDescent="0.3"/>
    <row r="16" spans="1:13" ht="15.75" customHeight="1" x14ac:dyDescent="0.3">
      <c r="A16" s="126" t="s">
        <v>22</v>
      </c>
      <c r="B16" s="126"/>
      <c r="C16" s="126"/>
      <c r="D16" s="126"/>
      <c r="E16" s="126" t="s">
        <v>24</v>
      </c>
      <c r="F16" s="126"/>
      <c r="G16" s="126" t="s">
        <v>23</v>
      </c>
      <c r="H16" s="126"/>
      <c r="I16" s="126" t="s">
        <v>21</v>
      </c>
      <c r="J16" s="126" t="s">
        <v>20</v>
      </c>
      <c r="K16" s="126" t="s">
        <v>19</v>
      </c>
      <c r="L16" s="126" t="s">
        <v>18</v>
      </c>
      <c r="M16" s="125" t="s">
        <v>17</v>
      </c>
    </row>
    <row r="17" spans="1:13" s="9" customFormat="1" ht="62.25" customHeight="1" x14ac:dyDescent="0.3">
      <c r="A17" s="41" t="s">
        <v>27</v>
      </c>
      <c r="B17" s="126" t="s">
        <v>26</v>
      </c>
      <c r="C17" s="126"/>
      <c r="D17" s="54" t="s">
        <v>25</v>
      </c>
      <c r="E17" s="126"/>
      <c r="F17" s="126"/>
      <c r="G17" s="126"/>
      <c r="H17" s="126"/>
      <c r="I17" s="126"/>
      <c r="J17" s="126"/>
      <c r="K17" s="126"/>
      <c r="L17" s="126"/>
      <c r="M17" s="125"/>
    </row>
    <row r="18" spans="1:13" ht="17.25" customHeight="1" x14ac:dyDescent="0.3">
      <c r="A18" s="53"/>
      <c r="B18" s="120"/>
      <c r="C18" s="120"/>
      <c r="D18" s="53"/>
      <c r="E18" s="120"/>
      <c r="F18" s="120"/>
      <c r="G18" s="120"/>
      <c r="H18" s="120"/>
      <c r="I18" s="53"/>
      <c r="J18" s="53"/>
      <c r="K18" s="53"/>
      <c r="L18" s="53"/>
      <c r="M18" s="93"/>
    </row>
    <row r="19" spans="1:13" ht="15" customHeight="1" x14ac:dyDescent="0.3"/>
    <row r="20" spans="1:13" ht="15.6" x14ac:dyDescent="0.3">
      <c r="I20" s="58" t="s">
        <v>17</v>
      </c>
    </row>
    <row r="21" spans="1:13" ht="8.1" customHeight="1" x14ac:dyDescent="0.3"/>
    <row r="22" spans="1:13" s="3" customFormat="1" ht="18" customHeight="1" x14ac:dyDescent="0.3">
      <c r="A22" s="124" t="s">
        <v>31</v>
      </c>
      <c r="B22" s="124"/>
      <c r="C22" s="124" t="s">
        <v>29</v>
      </c>
      <c r="D22" s="124"/>
      <c r="E22" s="124"/>
      <c r="F22" s="124" t="s">
        <v>28</v>
      </c>
      <c r="G22" s="124"/>
      <c r="H22" s="124"/>
      <c r="I22" s="124" t="s">
        <v>30</v>
      </c>
      <c r="J22" s="124"/>
      <c r="K22" s="124"/>
      <c r="L22" s="124"/>
      <c r="M22" s="124"/>
    </row>
    <row r="23" spans="1:13" s="9" customFormat="1" ht="30.75" customHeight="1" x14ac:dyDescent="0.3">
      <c r="A23" s="140"/>
      <c r="B23" s="141"/>
      <c r="C23" s="142"/>
      <c r="D23" s="143"/>
      <c r="E23" s="143"/>
      <c r="F23" s="140"/>
      <c r="G23" s="141"/>
      <c r="H23" s="144"/>
      <c r="I23" s="145" t="s">
        <v>32</v>
      </c>
      <c r="J23" s="145"/>
      <c r="K23" s="145"/>
      <c r="L23" s="145"/>
      <c r="M23" s="146"/>
    </row>
    <row r="24" spans="1:13" s="9" customFormat="1" ht="31.5" customHeight="1" x14ac:dyDescent="0.3">
      <c r="A24" s="132"/>
      <c r="B24" s="133"/>
      <c r="C24" s="134"/>
      <c r="D24" s="135"/>
      <c r="E24" s="136"/>
      <c r="F24" s="132"/>
      <c r="G24" s="133"/>
      <c r="H24" s="137"/>
      <c r="I24" s="138" t="s">
        <v>33</v>
      </c>
      <c r="J24" s="138"/>
      <c r="K24" s="138"/>
      <c r="L24" s="138"/>
      <c r="M24" s="139"/>
    </row>
    <row r="25" spans="1:13" s="9" customFormat="1" ht="30" customHeight="1" x14ac:dyDescent="0.3">
      <c r="A25" s="132"/>
      <c r="B25" s="133"/>
      <c r="C25" s="134"/>
      <c r="D25" s="135"/>
      <c r="E25" s="136"/>
      <c r="F25" s="132"/>
      <c r="G25" s="133"/>
      <c r="H25" s="137"/>
      <c r="I25" s="138" t="s">
        <v>34</v>
      </c>
      <c r="J25" s="138"/>
      <c r="K25" s="138"/>
      <c r="L25" s="138"/>
      <c r="M25" s="139"/>
    </row>
    <row r="26" spans="1:13" s="9" customFormat="1" ht="18" customHeight="1" x14ac:dyDescent="0.3">
      <c r="A26" s="132">
        <f t="shared" ref="A26:A33" si="0">F26*C26</f>
        <v>0</v>
      </c>
      <c r="B26" s="133"/>
      <c r="C26" s="134">
        <v>0.15</v>
      </c>
      <c r="D26" s="135"/>
      <c r="E26" s="136"/>
      <c r="F26" s="132"/>
      <c r="G26" s="133"/>
      <c r="H26" s="137"/>
      <c r="I26" s="138" t="s">
        <v>37</v>
      </c>
      <c r="J26" s="138"/>
      <c r="K26" s="138"/>
      <c r="L26" s="138"/>
      <c r="M26" s="139"/>
    </row>
    <row r="27" spans="1:13" s="9" customFormat="1" ht="18" customHeight="1" x14ac:dyDescent="0.3">
      <c r="A27" s="132">
        <f t="shared" si="0"/>
        <v>0</v>
      </c>
      <c r="B27" s="133"/>
      <c r="C27" s="134">
        <v>0.15</v>
      </c>
      <c r="D27" s="135"/>
      <c r="E27" s="136"/>
      <c r="F27" s="132"/>
      <c r="G27" s="133"/>
      <c r="H27" s="137"/>
      <c r="I27" s="153" t="s">
        <v>36</v>
      </c>
      <c r="J27" s="138"/>
      <c r="K27" s="138"/>
      <c r="L27" s="138"/>
      <c r="M27" s="139"/>
    </row>
    <row r="28" spans="1:13" s="9" customFormat="1" ht="18" customHeight="1" x14ac:dyDescent="0.3">
      <c r="A28" s="132">
        <f t="shared" si="0"/>
        <v>0</v>
      </c>
      <c r="B28" s="133"/>
      <c r="C28" s="134">
        <v>2.5000000000000001E-2</v>
      </c>
      <c r="D28" s="135"/>
      <c r="E28" s="136"/>
      <c r="F28" s="132"/>
      <c r="G28" s="133"/>
      <c r="H28" s="137"/>
      <c r="I28" s="138" t="s">
        <v>35</v>
      </c>
      <c r="J28" s="138"/>
      <c r="K28" s="138"/>
      <c r="L28" s="138"/>
      <c r="M28" s="139"/>
    </row>
    <row r="29" spans="1:13" s="9" customFormat="1" ht="30.75" customHeight="1" x14ac:dyDescent="0.3">
      <c r="A29" s="132">
        <f t="shared" si="0"/>
        <v>0</v>
      </c>
      <c r="B29" s="133"/>
      <c r="C29" s="134">
        <v>0.05</v>
      </c>
      <c r="D29" s="135"/>
      <c r="E29" s="136"/>
      <c r="F29" s="132"/>
      <c r="G29" s="133"/>
      <c r="H29" s="137"/>
      <c r="I29" s="138" t="s">
        <v>38</v>
      </c>
      <c r="J29" s="138"/>
      <c r="K29" s="138"/>
      <c r="L29" s="138"/>
      <c r="M29" s="139"/>
    </row>
    <row r="30" spans="1:13" s="9" customFormat="1" ht="18" customHeight="1" x14ac:dyDescent="0.3">
      <c r="A30" s="132">
        <f t="shared" si="0"/>
        <v>0</v>
      </c>
      <c r="B30" s="133"/>
      <c r="C30" s="134">
        <v>2.5000000000000001E-2</v>
      </c>
      <c r="D30" s="135"/>
      <c r="E30" s="136"/>
      <c r="F30" s="132"/>
      <c r="G30" s="133"/>
      <c r="H30" s="137"/>
      <c r="I30" s="138" t="s">
        <v>39</v>
      </c>
      <c r="J30" s="138"/>
      <c r="K30" s="138"/>
      <c r="L30" s="138"/>
      <c r="M30" s="139"/>
    </row>
    <row r="31" spans="1:13" s="9" customFormat="1" ht="18" customHeight="1" x14ac:dyDescent="0.3">
      <c r="A31" s="132">
        <f t="shared" si="0"/>
        <v>0</v>
      </c>
      <c r="B31" s="133"/>
      <c r="C31" s="134">
        <v>0.05</v>
      </c>
      <c r="D31" s="135"/>
      <c r="E31" s="136"/>
      <c r="F31" s="132"/>
      <c r="G31" s="133"/>
      <c r="H31" s="137"/>
      <c r="I31" s="138" t="s">
        <v>40</v>
      </c>
      <c r="J31" s="138"/>
      <c r="K31" s="138"/>
      <c r="L31" s="138"/>
      <c r="M31" s="139"/>
    </row>
    <row r="32" spans="1:13" s="9" customFormat="1" ht="18" customHeight="1" x14ac:dyDescent="0.3">
      <c r="A32" s="132">
        <f t="shared" si="0"/>
        <v>0</v>
      </c>
      <c r="B32" s="133"/>
      <c r="C32" s="134">
        <v>0.15</v>
      </c>
      <c r="D32" s="135"/>
      <c r="E32" s="136"/>
      <c r="F32" s="132"/>
      <c r="G32" s="133"/>
      <c r="H32" s="137"/>
      <c r="I32" s="138" t="s">
        <v>41</v>
      </c>
      <c r="J32" s="138"/>
      <c r="K32" s="138"/>
      <c r="L32" s="138"/>
      <c r="M32" s="139"/>
    </row>
    <row r="33" spans="1:13" s="9" customFormat="1" ht="32.25" customHeight="1" x14ac:dyDescent="0.3">
      <c r="A33" s="132">
        <f t="shared" si="0"/>
        <v>0</v>
      </c>
      <c r="B33" s="133"/>
      <c r="C33" s="134">
        <v>0.2</v>
      </c>
      <c r="D33" s="135"/>
      <c r="E33" s="136"/>
      <c r="F33" s="132"/>
      <c r="G33" s="133"/>
      <c r="H33" s="137"/>
      <c r="I33" s="138" t="s">
        <v>42</v>
      </c>
      <c r="J33" s="138"/>
      <c r="K33" s="138"/>
      <c r="L33" s="138"/>
      <c r="M33" s="139"/>
    </row>
    <row r="34" spans="1:13" s="9" customFormat="1" x14ac:dyDescent="0.3">
      <c r="A34" s="132"/>
      <c r="B34" s="133"/>
      <c r="C34" s="134"/>
      <c r="D34" s="135"/>
      <c r="E34" s="136"/>
      <c r="F34" s="132"/>
      <c r="G34" s="133"/>
      <c r="H34" s="137"/>
      <c r="I34" s="138" t="s">
        <v>43</v>
      </c>
      <c r="J34" s="138"/>
      <c r="K34" s="138"/>
      <c r="L34" s="138"/>
      <c r="M34" s="139"/>
    </row>
    <row r="35" spans="1:13" s="9" customFormat="1" ht="18" customHeight="1" x14ac:dyDescent="0.3">
      <c r="A35" s="132">
        <f>F35*C35</f>
        <v>0</v>
      </c>
      <c r="B35" s="133"/>
      <c r="C35" s="134">
        <v>0.2</v>
      </c>
      <c r="D35" s="135"/>
      <c r="E35" s="136"/>
      <c r="F35" s="132"/>
      <c r="G35" s="133"/>
      <c r="H35" s="137"/>
      <c r="I35" s="138" t="s">
        <v>49</v>
      </c>
      <c r="J35" s="138"/>
      <c r="K35" s="138"/>
      <c r="L35" s="138"/>
      <c r="M35" s="139"/>
    </row>
    <row r="36" spans="1:13" s="9" customFormat="1" ht="18" customHeight="1" x14ac:dyDescent="0.3">
      <c r="A36" s="132">
        <f>F36*C36</f>
        <v>0</v>
      </c>
      <c r="B36" s="133"/>
      <c r="C36" s="134">
        <v>0.2</v>
      </c>
      <c r="D36" s="135"/>
      <c r="E36" s="136"/>
      <c r="F36" s="132"/>
      <c r="G36" s="133"/>
      <c r="H36" s="137"/>
      <c r="I36" s="138" t="s">
        <v>50</v>
      </c>
      <c r="J36" s="138"/>
      <c r="K36" s="138"/>
      <c r="L36" s="138"/>
      <c r="M36" s="139"/>
    </row>
    <row r="37" spans="1:13" s="9" customFormat="1" ht="18" customHeight="1" x14ac:dyDescent="0.3">
      <c r="A37" s="132">
        <f>F37*C37</f>
        <v>0</v>
      </c>
      <c r="B37" s="133"/>
      <c r="C37" s="134">
        <v>0.15</v>
      </c>
      <c r="D37" s="135"/>
      <c r="E37" s="136"/>
      <c r="F37" s="132"/>
      <c r="G37" s="133"/>
      <c r="H37" s="137"/>
      <c r="I37" s="138" t="s">
        <v>44</v>
      </c>
      <c r="J37" s="138"/>
      <c r="K37" s="138"/>
      <c r="L37" s="138"/>
      <c r="M37" s="139"/>
    </row>
    <row r="38" spans="1:13" s="9" customFormat="1" ht="18" customHeight="1" x14ac:dyDescent="0.3">
      <c r="A38" s="132"/>
      <c r="B38" s="133"/>
      <c r="C38" s="134"/>
      <c r="D38" s="135"/>
      <c r="E38" s="136"/>
      <c r="F38" s="132"/>
      <c r="G38" s="133"/>
      <c r="H38" s="137"/>
      <c r="I38" s="138" t="s">
        <v>45</v>
      </c>
      <c r="J38" s="138"/>
      <c r="K38" s="138"/>
      <c r="L38" s="138"/>
      <c r="M38" s="139"/>
    </row>
    <row r="39" spans="1:13" s="9" customFormat="1" ht="18" customHeight="1" x14ac:dyDescent="0.3">
      <c r="A39" s="132">
        <f>F39*C39</f>
        <v>0</v>
      </c>
      <c r="B39" s="133"/>
      <c r="C39" s="134">
        <v>0.05</v>
      </c>
      <c r="D39" s="135"/>
      <c r="E39" s="136"/>
      <c r="F39" s="132"/>
      <c r="G39" s="133"/>
      <c r="H39" s="137"/>
      <c r="I39" s="138" t="s">
        <v>47</v>
      </c>
      <c r="J39" s="138"/>
      <c r="K39" s="138"/>
      <c r="L39" s="138"/>
      <c r="M39" s="139"/>
    </row>
    <row r="40" spans="1:13" s="9" customFormat="1" ht="18" customHeight="1" x14ac:dyDescent="0.3">
      <c r="A40" s="132">
        <f>F40*C40</f>
        <v>0</v>
      </c>
      <c r="B40" s="133"/>
      <c r="C40" s="134">
        <v>0.05</v>
      </c>
      <c r="D40" s="135"/>
      <c r="E40" s="136"/>
      <c r="F40" s="132"/>
      <c r="G40" s="133"/>
      <c r="H40" s="137"/>
      <c r="I40" s="138" t="s">
        <v>48</v>
      </c>
      <c r="J40" s="138"/>
      <c r="K40" s="138"/>
      <c r="L40" s="138"/>
      <c r="M40" s="139"/>
    </row>
    <row r="41" spans="1:13" s="9" customFormat="1" ht="18" customHeight="1" x14ac:dyDescent="0.3">
      <c r="A41" s="132"/>
      <c r="B41" s="133"/>
      <c r="C41" s="134"/>
      <c r="D41" s="135"/>
      <c r="E41" s="136"/>
      <c r="F41" s="132"/>
      <c r="G41" s="133"/>
      <c r="H41" s="137"/>
      <c r="I41" s="151" t="s">
        <v>51</v>
      </c>
      <c r="J41" s="151"/>
      <c r="K41" s="151"/>
      <c r="L41" s="151"/>
      <c r="M41" s="152"/>
    </row>
    <row r="42" spans="1:13" s="9" customFormat="1" ht="18" customHeight="1" x14ac:dyDescent="0.3">
      <c r="A42" s="132">
        <f>F42*C42</f>
        <v>0</v>
      </c>
      <c r="B42" s="133"/>
      <c r="C42" s="134">
        <v>0.2</v>
      </c>
      <c r="D42" s="135"/>
      <c r="E42" s="136"/>
      <c r="F42" s="132"/>
      <c r="G42" s="133"/>
      <c r="H42" s="137"/>
      <c r="I42" s="151" t="s">
        <v>49</v>
      </c>
      <c r="J42" s="151"/>
      <c r="K42" s="151"/>
      <c r="L42" s="151"/>
      <c r="M42" s="152"/>
    </row>
    <row r="43" spans="1:13" s="9" customFormat="1" ht="18" customHeight="1" x14ac:dyDescent="0.3">
      <c r="A43" s="132">
        <f>F43*C43</f>
        <v>0</v>
      </c>
      <c r="B43" s="133"/>
      <c r="C43" s="134">
        <v>0.2</v>
      </c>
      <c r="D43" s="135"/>
      <c r="E43" s="136"/>
      <c r="F43" s="132"/>
      <c r="G43" s="133"/>
      <c r="H43" s="137"/>
      <c r="I43" s="151" t="s">
        <v>50</v>
      </c>
      <c r="J43" s="151"/>
      <c r="K43" s="151"/>
      <c r="L43" s="151"/>
      <c r="M43" s="152"/>
    </row>
    <row r="44" spans="1:13" s="9" customFormat="1" ht="30" customHeight="1" x14ac:dyDescent="0.3">
      <c r="A44" s="132">
        <f>F44*C44</f>
        <v>0</v>
      </c>
      <c r="B44" s="133"/>
      <c r="C44" s="134">
        <v>0.15</v>
      </c>
      <c r="D44" s="135"/>
      <c r="E44" s="136"/>
      <c r="F44" s="132"/>
      <c r="G44" s="133"/>
      <c r="H44" s="137"/>
      <c r="I44" s="151" t="s">
        <v>52</v>
      </c>
      <c r="J44" s="151"/>
      <c r="K44" s="151"/>
      <c r="L44" s="151"/>
      <c r="M44" s="152"/>
    </row>
    <row r="45" spans="1:13" s="9" customFormat="1" ht="18" customHeight="1" x14ac:dyDescent="0.3">
      <c r="A45" s="132">
        <f>F45*C45</f>
        <v>0</v>
      </c>
      <c r="B45" s="133"/>
      <c r="C45" s="134">
        <v>0.05</v>
      </c>
      <c r="D45" s="135"/>
      <c r="E45" s="136"/>
      <c r="F45" s="132"/>
      <c r="G45" s="133"/>
      <c r="H45" s="137"/>
      <c r="I45" s="151" t="s">
        <v>53</v>
      </c>
      <c r="J45" s="151"/>
      <c r="K45" s="151"/>
      <c r="L45" s="151"/>
      <c r="M45" s="152"/>
    </row>
    <row r="46" spans="1:13" s="9" customFormat="1" ht="18" customHeight="1" x14ac:dyDescent="0.3">
      <c r="A46" s="132"/>
      <c r="B46" s="133"/>
      <c r="C46" s="134"/>
      <c r="D46" s="135"/>
      <c r="E46" s="136"/>
      <c r="F46" s="132"/>
      <c r="G46" s="133"/>
      <c r="H46" s="137"/>
      <c r="I46" s="151" t="s">
        <v>54</v>
      </c>
      <c r="J46" s="151"/>
      <c r="K46" s="151"/>
      <c r="L46" s="151"/>
      <c r="M46" s="152"/>
    </row>
    <row r="47" spans="1:13" s="9" customFormat="1" ht="18" customHeight="1" x14ac:dyDescent="0.3">
      <c r="A47" s="132">
        <f>F47*C47</f>
        <v>0</v>
      </c>
      <c r="B47" s="133"/>
      <c r="C47" s="134">
        <v>2.5000000000000001E-2</v>
      </c>
      <c r="D47" s="135"/>
      <c r="E47" s="136"/>
      <c r="F47" s="132"/>
      <c r="G47" s="133"/>
      <c r="H47" s="137"/>
      <c r="I47" s="151" t="s">
        <v>55</v>
      </c>
      <c r="J47" s="151"/>
      <c r="K47" s="151"/>
      <c r="L47" s="151"/>
      <c r="M47" s="152"/>
    </row>
    <row r="48" spans="1:13" s="9" customFormat="1" ht="18" customHeight="1" x14ac:dyDescent="0.3">
      <c r="A48" s="132"/>
      <c r="B48" s="133"/>
      <c r="C48" s="134"/>
      <c r="D48" s="135"/>
      <c r="E48" s="136"/>
      <c r="F48" s="132"/>
      <c r="G48" s="133"/>
      <c r="H48" s="137"/>
      <c r="I48" s="151" t="s">
        <v>56</v>
      </c>
      <c r="J48" s="151"/>
      <c r="K48" s="151"/>
      <c r="L48" s="151"/>
      <c r="M48" s="152"/>
    </row>
    <row r="49" spans="1:13" s="9" customFormat="1" ht="18" customHeight="1" x14ac:dyDescent="0.3">
      <c r="A49" s="132">
        <f>F49*C49</f>
        <v>0</v>
      </c>
      <c r="B49" s="133"/>
      <c r="C49" s="134">
        <v>2.5000000000000001E-2</v>
      </c>
      <c r="D49" s="135"/>
      <c r="E49" s="136"/>
      <c r="F49" s="132"/>
      <c r="G49" s="133"/>
      <c r="H49" s="137"/>
      <c r="I49" s="151" t="s">
        <v>57</v>
      </c>
      <c r="J49" s="151"/>
      <c r="K49" s="151"/>
      <c r="L49" s="151"/>
      <c r="M49" s="152"/>
    </row>
    <row r="50" spans="1:13" s="9" customFormat="1" ht="18" customHeight="1" x14ac:dyDescent="0.3">
      <c r="A50" s="132">
        <f>F50*C50</f>
        <v>0</v>
      </c>
      <c r="B50" s="133"/>
      <c r="C50" s="134">
        <v>0.15</v>
      </c>
      <c r="D50" s="135"/>
      <c r="E50" s="136"/>
      <c r="F50" s="132"/>
      <c r="G50" s="133"/>
      <c r="H50" s="137"/>
      <c r="I50" s="151" t="s">
        <v>58</v>
      </c>
      <c r="J50" s="151"/>
      <c r="K50" s="151"/>
      <c r="L50" s="151"/>
      <c r="M50" s="152"/>
    </row>
    <row r="51" spans="1:13" s="9" customFormat="1" ht="30" customHeight="1" x14ac:dyDescent="0.3">
      <c r="A51" s="132"/>
      <c r="B51" s="133"/>
      <c r="C51" s="134"/>
      <c r="D51" s="135"/>
      <c r="E51" s="136"/>
      <c r="F51" s="132"/>
      <c r="G51" s="133"/>
      <c r="H51" s="137"/>
      <c r="I51" s="138" t="s">
        <v>59</v>
      </c>
      <c r="J51" s="138"/>
      <c r="K51" s="138"/>
      <c r="L51" s="138"/>
      <c r="M51" s="139"/>
    </row>
    <row r="52" spans="1:13" s="9" customFormat="1" ht="30" customHeight="1" x14ac:dyDescent="0.3">
      <c r="A52" s="132">
        <f>F52*C52</f>
        <v>0</v>
      </c>
      <c r="B52" s="133"/>
      <c r="C52" s="134">
        <v>5.0000000000000001E-3</v>
      </c>
      <c r="D52" s="135"/>
      <c r="E52" s="136"/>
      <c r="F52" s="132"/>
      <c r="G52" s="133"/>
      <c r="H52" s="137"/>
      <c r="I52" s="138" t="s">
        <v>60</v>
      </c>
      <c r="J52" s="138"/>
      <c r="K52" s="138"/>
      <c r="L52" s="138"/>
      <c r="M52" s="139"/>
    </row>
    <row r="53" spans="1:13" s="9" customFormat="1" ht="18" customHeight="1" x14ac:dyDescent="0.3">
      <c r="A53" s="132">
        <f>F53*C53</f>
        <v>0</v>
      </c>
      <c r="B53" s="133"/>
      <c r="C53" s="134">
        <v>1.4999999999999999E-2</v>
      </c>
      <c r="D53" s="135"/>
      <c r="E53" s="136"/>
      <c r="F53" s="132"/>
      <c r="G53" s="133"/>
      <c r="H53" s="137"/>
      <c r="I53" s="138" t="s">
        <v>61</v>
      </c>
      <c r="J53" s="138"/>
      <c r="K53" s="138"/>
      <c r="L53" s="138"/>
      <c r="M53" s="139"/>
    </row>
    <row r="54" spans="1:13" s="9" customFormat="1" ht="30" customHeight="1" x14ac:dyDescent="0.3">
      <c r="A54" s="132">
        <f>F54*C54</f>
        <v>0</v>
      </c>
      <c r="B54" s="133"/>
      <c r="C54" s="134">
        <v>1</v>
      </c>
      <c r="D54" s="135"/>
      <c r="E54" s="136"/>
      <c r="F54" s="132"/>
      <c r="G54" s="133"/>
      <c r="H54" s="137"/>
      <c r="I54" s="138" t="s">
        <v>62</v>
      </c>
      <c r="J54" s="138"/>
      <c r="K54" s="138"/>
      <c r="L54" s="138"/>
      <c r="M54" s="139"/>
    </row>
    <row r="55" spans="1:13" s="9" customFormat="1" ht="28.5" customHeight="1" x14ac:dyDescent="0.3">
      <c r="A55" s="132"/>
      <c r="B55" s="133"/>
      <c r="C55" s="134"/>
      <c r="D55" s="135"/>
      <c r="E55" s="136"/>
      <c r="F55" s="132"/>
      <c r="G55" s="133"/>
      <c r="H55" s="137"/>
      <c r="I55" s="138" t="s">
        <v>63</v>
      </c>
      <c r="J55" s="138"/>
      <c r="K55" s="138"/>
      <c r="L55" s="138"/>
      <c r="M55" s="139"/>
    </row>
    <row r="56" spans="1:13" s="9" customFormat="1" ht="61.5" customHeight="1" x14ac:dyDescent="0.3">
      <c r="A56" s="132"/>
      <c r="B56" s="133"/>
      <c r="C56" s="134"/>
      <c r="D56" s="135"/>
      <c r="E56" s="136"/>
      <c r="F56" s="132"/>
      <c r="G56" s="133"/>
      <c r="H56" s="137"/>
      <c r="I56" s="138" t="s">
        <v>64</v>
      </c>
      <c r="J56" s="138"/>
      <c r="K56" s="138"/>
      <c r="L56" s="138"/>
      <c r="M56" s="139"/>
    </row>
    <row r="57" spans="1:13" s="9" customFormat="1" ht="61.5" customHeight="1" x14ac:dyDescent="0.3">
      <c r="A57" s="132">
        <f>F57*C57</f>
        <v>0</v>
      </c>
      <c r="B57" s="133"/>
      <c r="C57" s="134">
        <v>0.01</v>
      </c>
      <c r="D57" s="135"/>
      <c r="E57" s="136"/>
      <c r="F57" s="132"/>
      <c r="G57" s="133"/>
      <c r="H57" s="137"/>
      <c r="I57" s="138" t="s">
        <v>65</v>
      </c>
      <c r="J57" s="138"/>
      <c r="K57" s="138"/>
      <c r="L57" s="138"/>
      <c r="M57" s="139"/>
    </row>
    <row r="58" spans="1:13" s="9" customFormat="1" ht="46.5" customHeight="1" x14ac:dyDescent="0.3">
      <c r="A58" s="132"/>
      <c r="B58" s="133"/>
      <c r="C58" s="134"/>
      <c r="D58" s="135"/>
      <c r="E58" s="136"/>
      <c r="F58" s="132"/>
      <c r="G58" s="133"/>
      <c r="H58" s="137"/>
      <c r="I58" s="138" t="s">
        <v>66</v>
      </c>
      <c r="J58" s="138"/>
      <c r="K58" s="138"/>
      <c r="L58" s="138"/>
      <c r="M58" s="139"/>
    </row>
    <row r="59" spans="1:13" s="9" customFormat="1" ht="18" customHeight="1" x14ac:dyDescent="0.3">
      <c r="A59" s="132">
        <f>F59*C59</f>
        <v>0</v>
      </c>
      <c r="B59" s="133"/>
      <c r="C59" s="134">
        <v>0.1</v>
      </c>
      <c r="D59" s="135"/>
      <c r="E59" s="136"/>
      <c r="F59" s="132"/>
      <c r="G59" s="133"/>
      <c r="H59" s="137"/>
      <c r="I59" s="138" t="s">
        <v>93</v>
      </c>
      <c r="J59" s="138"/>
      <c r="K59" s="138"/>
      <c r="L59" s="138"/>
      <c r="M59" s="139"/>
    </row>
    <row r="60" spans="1:13" s="9" customFormat="1" ht="18" customHeight="1" x14ac:dyDescent="0.3">
      <c r="A60" s="132">
        <f>F60*C60</f>
        <v>0</v>
      </c>
      <c r="B60" s="133"/>
      <c r="C60" s="134">
        <v>0.25</v>
      </c>
      <c r="D60" s="135"/>
      <c r="E60" s="136"/>
      <c r="F60" s="132"/>
      <c r="G60" s="133"/>
      <c r="H60" s="137"/>
      <c r="I60" s="138" t="s">
        <v>94</v>
      </c>
      <c r="J60" s="138"/>
      <c r="K60" s="138"/>
      <c r="L60" s="138"/>
      <c r="M60" s="139"/>
    </row>
    <row r="61" spans="1:13" s="9" customFormat="1" ht="18" customHeight="1" x14ac:dyDescent="0.3">
      <c r="A61" s="132">
        <f>F61*C61</f>
        <v>0</v>
      </c>
      <c r="B61" s="133"/>
      <c r="C61" s="134">
        <v>0.15</v>
      </c>
      <c r="D61" s="135"/>
      <c r="E61" s="136"/>
      <c r="F61" s="132"/>
      <c r="G61" s="133"/>
      <c r="H61" s="137"/>
      <c r="I61" s="138" t="s">
        <v>67</v>
      </c>
      <c r="J61" s="138"/>
      <c r="K61" s="138"/>
      <c r="L61" s="138"/>
      <c r="M61" s="139"/>
    </row>
    <row r="62" spans="1:13" s="9" customFormat="1" ht="18" customHeight="1" x14ac:dyDescent="0.3">
      <c r="A62" s="132"/>
      <c r="B62" s="133"/>
      <c r="C62" s="134"/>
      <c r="D62" s="135"/>
      <c r="E62" s="136"/>
      <c r="F62" s="132"/>
      <c r="G62" s="133"/>
      <c r="H62" s="137"/>
      <c r="I62" s="138" t="s">
        <v>68</v>
      </c>
      <c r="J62" s="138"/>
      <c r="K62" s="138"/>
      <c r="L62" s="138"/>
      <c r="M62" s="139"/>
    </row>
    <row r="63" spans="1:13" s="9" customFormat="1" ht="18" customHeight="1" x14ac:dyDescent="0.3">
      <c r="A63" s="132">
        <f>F63*C63</f>
        <v>0</v>
      </c>
      <c r="B63" s="133"/>
      <c r="C63" s="134">
        <v>0.25</v>
      </c>
      <c r="D63" s="135"/>
      <c r="E63" s="136"/>
      <c r="F63" s="132"/>
      <c r="G63" s="133"/>
      <c r="H63" s="137"/>
      <c r="I63" s="138" t="s">
        <v>69</v>
      </c>
      <c r="J63" s="138"/>
      <c r="K63" s="138"/>
      <c r="L63" s="138"/>
      <c r="M63" s="139"/>
    </row>
    <row r="64" spans="1:13" s="9" customFormat="1" ht="18" customHeight="1" x14ac:dyDescent="0.3">
      <c r="A64" s="132">
        <f>F64*C64</f>
        <v>0</v>
      </c>
      <c r="B64" s="133"/>
      <c r="C64" s="134">
        <v>1.4999999999999999E-2</v>
      </c>
      <c r="D64" s="135"/>
      <c r="E64" s="136"/>
      <c r="F64" s="132"/>
      <c r="G64" s="133"/>
      <c r="H64" s="137"/>
      <c r="I64" s="138" t="s">
        <v>70</v>
      </c>
      <c r="J64" s="138"/>
      <c r="K64" s="138"/>
      <c r="L64" s="138"/>
      <c r="M64" s="139"/>
    </row>
    <row r="65" spans="1:13" s="9" customFormat="1" ht="31.5" customHeight="1" x14ac:dyDescent="0.3">
      <c r="A65" s="132"/>
      <c r="B65" s="133"/>
      <c r="C65" s="134"/>
      <c r="D65" s="135"/>
      <c r="E65" s="136"/>
      <c r="F65" s="132"/>
      <c r="G65" s="133"/>
      <c r="H65" s="137"/>
      <c r="I65" s="138" t="s">
        <v>71</v>
      </c>
      <c r="J65" s="138"/>
      <c r="K65" s="138"/>
      <c r="L65" s="138"/>
      <c r="M65" s="139"/>
    </row>
    <row r="66" spans="1:13" s="9" customFormat="1" ht="9" customHeight="1" x14ac:dyDescent="0.3">
      <c r="A66" s="132"/>
      <c r="B66" s="133"/>
      <c r="C66" s="134"/>
      <c r="D66" s="135"/>
      <c r="E66" s="136"/>
      <c r="F66" s="154"/>
      <c r="G66" s="155"/>
      <c r="H66" s="156"/>
      <c r="I66" s="155"/>
      <c r="J66" s="155"/>
      <c r="K66" s="155"/>
      <c r="L66" s="155"/>
      <c r="M66" s="156"/>
    </row>
    <row r="67" spans="1:13" s="9" customFormat="1" ht="18" customHeight="1" x14ac:dyDescent="0.3">
      <c r="A67" s="173">
        <f>SUM(A23:B65)</f>
        <v>0</v>
      </c>
      <c r="B67" s="173"/>
      <c r="C67" s="174"/>
      <c r="D67" s="174"/>
      <c r="E67" s="174"/>
      <c r="F67" s="175"/>
      <c r="G67" s="175"/>
      <c r="H67" s="175"/>
      <c r="I67" s="176" t="s">
        <v>72</v>
      </c>
      <c r="J67" s="176"/>
      <c r="K67" s="176"/>
      <c r="L67" s="176"/>
      <c r="M67" s="176"/>
    </row>
    <row r="68" spans="1:13" s="70" customFormat="1" x14ac:dyDescent="0.3">
      <c r="M68" s="94"/>
    </row>
    <row r="69" spans="1:13" s="70" customFormat="1" x14ac:dyDescent="0.3">
      <c r="M69" s="94"/>
    </row>
    <row r="70" spans="1:13" s="70" customFormat="1" x14ac:dyDescent="0.3">
      <c r="M70" s="94"/>
    </row>
    <row r="71" spans="1:13" s="70" customFormat="1" x14ac:dyDescent="0.3">
      <c r="M71" s="94"/>
    </row>
    <row r="72" spans="1:13" s="70" customFormat="1" x14ac:dyDescent="0.3">
      <c r="M72" s="94"/>
    </row>
    <row r="73" spans="1:13" s="70" customFormat="1" x14ac:dyDescent="0.3">
      <c r="M73" s="94"/>
    </row>
    <row r="74" spans="1:13" s="70" customFormat="1" x14ac:dyDescent="0.3">
      <c r="M74" s="94"/>
    </row>
    <row r="75" spans="1:13" s="70" customFormat="1" x14ac:dyDescent="0.3">
      <c r="M75" s="94"/>
    </row>
    <row r="76" spans="1:13" s="70" customFormat="1" x14ac:dyDescent="0.3">
      <c r="M76" s="94"/>
    </row>
    <row r="77" spans="1:13" ht="15.6" x14ac:dyDescent="0.3">
      <c r="I77" s="58" t="s">
        <v>73</v>
      </c>
    </row>
    <row r="78" spans="1:13" ht="8.1" customHeight="1" x14ac:dyDescent="0.3">
      <c r="I78" s="32"/>
    </row>
    <row r="79" spans="1:13" x14ac:dyDescent="0.3">
      <c r="B79" s="5"/>
      <c r="C79" s="4" t="s">
        <v>75</v>
      </c>
      <c r="M79" s="89" t="s">
        <v>74</v>
      </c>
    </row>
    <row r="80" spans="1:13" ht="8.1" customHeight="1" x14ac:dyDescent="0.3"/>
    <row r="81" spans="1:13" s="22" customFormat="1" ht="28.8" x14ac:dyDescent="0.3">
      <c r="A81" s="40" t="s">
        <v>98</v>
      </c>
      <c r="B81" s="170" t="s">
        <v>97</v>
      </c>
      <c r="C81" s="171"/>
      <c r="D81" s="172"/>
      <c r="E81" s="170" t="s">
        <v>96</v>
      </c>
      <c r="F81" s="172"/>
      <c r="G81" s="170" t="s">
        <v>95</v>
      </c>
      <c r="H81" s="171"/>
      <c r="I81" s="172"/>
      <c r="J81" s="170"/>
      <c r="K81" s="171"/>
      <c r="L81" s="171"/>
      <c r="M81" s="172"/>
    </row>
    <row r="82" spans="1:13" ht="18" customHeight="1" x14ac:dyDescent="0.3">
      <c r="A82" s="11"/>
      <c r="B82" s="161">
        <f>G82*E82</f>
        <v>0</v>
      </c>
      <c r="C82" s="162"/>
      <c r="D82" s="163"/>
      <c r="E82" s="160">
        <v>0.01</v>
      </c>
      <c r="F82" s="112"/>
      <c r="G82" s="161"/>
      <c r="H82" s="162"/>
      <c r="I82" s="163"/>
      <c r="J82" s="157" t="s">
        <v>76</v>
      </c>
      <c r="K82" s="158"/>
      <c r="L82" s="158"/>
      <c r="M82" s="159"/>
    </row>
    <row r="83" spans="1:13" ht="18" customHeight="1" x14ac:dyDescent="0.3">
      <c r="A83" s="12"/>
      <c r="B83" s="166">
        <f>G83*E83</f>
        <v>0</v>
      </c>
      <c r="C83" s="167"/>
      <c r="D83" s="168"/>
      <c r="E83" s="169">
        <v>0.02</v>
      </c>
      <c r="F83" s="106"/>
      <c r="G83" s="166"/>
      <c r="H83" s="167"/>
      <c r="I83" s="168"/>
      <c r="J83" s="164" t="s">
        <v>77</v>
      </c>
      <c r="K83" s="129"/>
      <c r="L83" s="129"/>
      <c r="M83" s="165"/>
    </row>
    <row r="84" spans="1:13" ht="18" customHeight="1" x14ac:dyDescent="0.3">
      <c r="A84" s="12"/>
      <c r="B84" s="166"/>
      <c r="C84" s="167"/>
      <c r="D84" s="168"/>
      <c r="E84" s="105"/>
      <c r="F84" s="106"/>
      <c r="G84" s="105"/>
      <c r="H84" s="107"/>
      <c r="I84" s="106"/>
      <c r="J84" s="164" t="s">
        <v>78</v>
      </c>
      <c r="K84" s="129"/>
      <c r="L84" s="129"/>
      <c r="M84" s="165"/>
    </row>
    <row r="85" spans="1:13" ht="18" customHeight="1" x14ac:dyDescent="0.3">
      <c r="A85" s="12"/>
      <c r="B85" s="166"/>
      <c r="C85" s="167"/>
      <c r="D85" s="168"/>
      <c r="E85" s="105"/>
      <c r="F85" s="106"/>
      <c r="G85" s="105"/>
      <c r="H85" s="107"/>
      <c r="I85" s="106"/>
      <c r="J85" s="164" t="s">
        <v>79</v>
      </c>
      <c r="K85" s="129"/>
      <c r="L85" s="129"/>
      <c r="M85" s="165"/>
    </row>
    <row r="86" spans="1:13" ht="18" customHeight="1" x14ac:dyDescent="0.3">
      <c r="A86" s="12"/>
      <c r="B86" s="166"/>
      <c r="C86" s="167"/>
      <c r="D86" s="168"/>
      <c r="E86" s="105"/>
      <c r="F86" s="106"/>
      <c r="G86" s="105"/>
      <c r="H86" s="107"/>
      <c r="I86" s="106"/>
      <c r="J86" s="164" t="s">
        <v>80</v>
      </c>
      <c r="K86" s="129"/>
      <c r="L86" s="129"/>
      <c r="M86" s="165"/>
    </row>
    <row r="87" spans="1:13" ht="18" customHeight="1" x14ac:dyDescent="0.3">
      <c r="A87" s="12"/>
      <c r="B87" s="166"/>
      <c r="C87" s="167"/>
      <c r="D87" s="168"/>
      <c r="E87" s="105"/>
      <c r="F87" s="106"/>
      <c r="G87" s="105"/>
      <c r="H87" s="107"/>
      <c r="I87" s="106"/>
      <c r="J87" s="164" t="s">
        <v>81</v>
      </c>
      <c r="K87" s="129"/>
      <c r="L87" s="129"/>
      <c r="M87" s="165"/>
    </row>
    <row r="88" spans="1:13" ht="18" customHeight="1" x14ac:dyDescent="0.3">
      <c r="A88" s="12"/>
      <c r="B88" s="166"/>
      <c r="C88" s="167"/>
      <c r="D88" s="168"/>
      <c r="E88" s="105"/>
      <c r="F88" s="106"/>
      <c r="G88" s="105"/>
      <c r="H88" s="107"/>
      <c r="I88" s="106"/>
      <c r="J88" s="164" t="s">
        <v>82</v>
      </c>
      <c r="K88" s="129"/>
      <c r="L88" s="129"/>
      <c r="M88" s="165"/>
    </row>
    <row r="89" spans="1:13" ht="9" customHeight="1" x14ac:dyDescent="0.3">
      <c r="A89" s="13"/>
      <c r="B89" s="184"/>
      <c r="C89" s="185"/>
      <c r="D89" s="186"/>
      <c r="E89" s="108"/>
      <c r="F89" s="109"/>
      <c r="G89" s="108"/>
      <c r="H89" s="110"/>
      <c r="I89" s="109"/>
      <c r="J89" s="108"/>
      <c r="K89" s="110"/>
      <c r="L89" s="110"/>
      <c r="M89" s="109"/>
    </row>
    <row r="90" spans="1:13" x14ac:dyDescent="0.3">
      <c r="A90" s="62">
        <f>SUM(A82:A88)</f>
        <v>0</v>
      </c>
      <c r="B90" s="178">
        <f>SUM(B82:D88)</f>
        <v>0</v>
      </c>
      <c r="C90" s="179"/>
      <c r="D90" s="180"/>
      <c r="E90" s="181"/>
      <c r="F90" s="182"/>
      <c r="G90" s="182"/>
      <c r="H90" s="182"/>
      <c r="I90" s="183"/>
      <c r="J90" s="177" t="s">
        <v>72</v>
      </c>
      <c r="K90" s="177"/>
      <c r="L90" s="177"/>
      <c r="M90" s="177"/>
    </row>
    <row r="91" spans="1:13" ht="9" customHeight="1" x14ac:dyDescent="0.3">
      <c r="A91" s="14"/>
      <c r="B91" s="49"/>
      <c r="C91" s="49"/>
      <c r="D91" s="49"/>
      <c r="E91" s="49"/>
      <c r="F91" s="49"/>
      <c r="G91" s="49"/>
      <c r="H91" s="49"/>
      <c r="I91" s="49"/>
      <c r="J91" s="16"/>
      <c r="K91" s="16"/>
      <c r="L91" s="16"/>
      <c r="M91" s="95"/>
    </row>
    <row r="92" spans="1:13" x14ac:dyDescent="0.3">
      <c r="A92" s="193">
        <f>B90-A90</f>
        <v>0</v>
      </c>
      <c r="B92" s="194"/>
      <c r="C92" s="194"/>
      <c r="D92" s="17"/>
      <c r="E92" s="51" t="str">
        <f>IF(B90&gt;A90,"P","R")</f>
        <v>R</v>
      </c>
      <c r="F92" s="17"/>
      <c r="G92" s="17"/>
      <c r="H92" s="17"/>
      <c r="I92" s="17"/>
      <c r="J92" s="107" t="s">
        <v>83</v>
      </c>
      <c r="K92" s="107"/>
      <c r="L92" s="107"/>
      <c r="M92" s="106"/>
    </row>
    <row r="93" spans="1:13" ht="9" customHeight="1" x14ac:dyDescent="0.3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88"/>
    </row>
    <row r="94" spans="1:13" ht="9" customHeight="1" x14ac:dyDescent="0.3"/>
    <row r="95" spans="1:13" x14ac:dyDescent="0.3">
      <c r="B95" s="5"/>
      <c r="C95" s="4" t="s">
        <v>85</v>
      </c>
      <c r="F95" s="5"/>
      <c r="G95" s="4" t="s">
        <v>75</v>
      </c>
      <c r="M95" s="89" t="s">
        <v>84</v>
      </c>
    </row>
    <row r="96" spans="1:13" ht="9" customHeight="1" x14ac:dyDescent="0.3"/>
    <row r="97" spans="1:13" x14ac:dyDescent="0.3">
      <c r="A97" s="5"/>
      <c r="B97" s="195" t="s">
        <v>91</v>
      </c>
      <c r="C97" s="195"/>
      <c r="D97" s="5"/>
      <c r="E97" s="195" t="s">
        <v>90</v>
      </c>
      <c r="F97" s="195"/>
      <c r="M97" s="89" t="s">
        <v>87</v>
      </c>
    </row>
    <row r="98" spans="1:13" ht="9" customHeight="1" x14ac:dyDescent="0.3"/>
    <row r="99" spans="1:13" x14ac:dyDescent="0.3">
      <c r="A99" s="5"/>
      <c r="B99" s="196" t="s">
        <v>88</v>
      </c>
      <c r="C99" s="197"/>
      <c r="D99" s="5"/>
      <c r="E99" s="195" t="s">
        <v>15</v>
      </c>
      <c r="F99" s="195"/>
      <c r="G99" s="5"/>
      <c r="H99" s="195" t="s">
        <v>89</v>
      </c>
      <c r="I99" s="195"/>
      <c r="M99" s="89" t="s">
        <v>86</v>
      </c>
    </row>
    <row r="100" spans="1:13" ht="9" customHeight="1" x14ac:dyDescent="0.3"/>
    <row r="101" spans="1:13" x14ac:dyDescent="0.3">
      <c r="B101" s="5"/>
      <c r="C101" s="4" t="s">
        <v>85</v>
      </c>
      <c r="F101" s="5"/>
      <c r="G101" s="4" t="s">
        <v>75</v>
      </c>
      <c r="M101" s="89" t="s">
        <v>92</v>
      </c>
    </row>
    <row r="103" spans="1:13" ht="15.6" x14ac:dyDescent="0.3">
      <c r="I103" s="58" t="s">
        <v>19</v>
      </c>
    </row>
    <row r="104" spans="1:13" ht="8.1" customHeight="1" x14ac:dyDescent="0.3"/>
    <row r="105" spans="1:13" s="48" customFormat="1" ht="18" customHeight="1" x14ac:dyDescent="0.3">
      <c r="A105" s="189" t="s">
        <v>100</v>
      </c>
      <c r="B105" s="190"/>
      <c r="C105" s="190"/>
      <c r="D105" s="190"/>
      <c r="E105" s="190"/>
      <c r="F105" s="191"/>
      <c r="G105" s="170" t="s">
        <v>96</v>
      </c>
      <c r="H105" s="172"/>
      <c r="I105" s="189" t="s">
        <v>99</v>
      </c>
      <c r="J105" s="190"/>
      <c r="K105" s="190"/>
      <c r="L105" s="190"/>
      <c r="M105" s="191"/>
    </row>
    <row r="106" spans="1:13" ht="18" customHeight="1" x14ac:dyDescent="0.3">
      <c r="A106" s="188">
        <f>I106*G106</f>
        <v>0</v>
      </c>
      <c r="B106" s="188"/>
      <c r="C106" s="188"/>
      <c r="D106" s="188"/>
      <c r="E106" s="188"/>
      <c r="F106" s="188"/>
      <c r="G106" s="187">
        <v>0.01</v>
      </c>
      <c r="H106" s="120"/>
      <c r="I106" s="120"/>
      <c r="J106" s="120"/>
      <c r="K106" s="120"/>
      <c r="L106" s="120"/>
      <c r="M106" s="120"/>
    </row>
    <row r="107" spans="1:13" ht="15" customHeight="1" x14ac:dyDescent="0.3"/>
    <row r="108" spans="1:13" ht="15.6" x14ac:dyDescent="0.3">
      <c r="I108" s="58" t="s">
        <v>20</v>
      </c>
    </row>
    <row r="109" spans="1:13" ht="8.1" customHeight="1" x14ac:dyDescent="0.3"/>
    <row r="110" spans="1:13" s="3" customFormat="1" ht="30" customHeight="1" x14ac:dyDescent="0.3">
      <c r="A110" s="189" t="s">
        <v>103</v>
      </c>
      <c r="B110" s="191"/>
      <c r="C110" s="170" t="s">
        <v>104</v>
      </c>
      <c r="D110" s="191"/>
      <c r="E110" s="39" t="s">
        <v>102</v>
      </c>
      <c r="F110" s="189" t="s">
        <v>101</v>
      </c>
      <c r="G110" s="190"/>
      <c r="H110" s="191"/>
      <c r="I110" s="189" t="s">
        <v>30</v>
      </c>
      <c r="J110" s="190"/>
      <c r="K110" s="190"/>
      <c r="L110" s="190"/>
      <c r="M110" s="191"/>
    </row>
    <row r="111" spans="1:13" ht="30" customHeight="1" x14ac:dyDescent="0.3">
      <c r="A111" s="111"/>
      <c r="B111" s="112"/>
      <c r="C111" s="111"/>
      <c r="D111" s="112"/>
      <c r="E111" s="23"/>
      <c r="F111" s="111"/>
      <c r="G111" s="113"/>
      <c r="H111" s="112"/>
      <c r="I111" s="192" t="s">
        <v>105</v>
      </c>
      <c r="J111" s="145"/>
      <c r="K111" s="145"/>
      <c r="L111" s="145"/>
      <c r="M111" s="146"/>
    </row>
    <row r="112" spans="1:13" ht="8.25" customHeight="1" x14ac:dyDescent="0.3">
      <c r="A112" s="105"/>
      <c r="B112" s="106"/>
      <c r="C112" s="105"/>
      <c r="D112" s="106"/>
      <c r="E112" s="24"/>
      <c r="F112" s="105"/>
      <c r="G112" s="107"/>
      <c r="H112" s="106"/>
      <c r="I112" s="105"/>
      <c r="J112" s="107"/>
      <c r="K112" s="107"/>
      <c r="L112" s="107"/>
      <c r="M112" s="106"/>
    </row>
    <row r="113" spans="1:13" ht="18" customHeight="1" x14ac:dyDescent="0.3">
      <c r="A113" s="105"/>
      <c r="B113" s="106"/>
      <c r="C113" s="105"/>
      <c r="D113" s="106"/>
      <c r="E113" s="24"/>
      <c r="F113" s="105"/>
      <c r="G113" s="107"/>
      <c r="H113" s="106"/>
      <c r="I113" s="164" t="s">
        <v>108</v>
      </c>
      <c r="J113" s="129"/>
      <c r="K113" s="129"/>
      <c r="L113" s="129"/>
      <c r="M113" s="165"/>
    </row>
    <row r="114" spans="1:13" ht="18" customHeight="1" x14ac:dyDescent="0.3">
      <c r="A114" s="105"/>
      <c r="B114" s="106"/>
      <c r="C114" s="105"/>
      <c r="D114" s="106"/>
      <c r="E114" s="24"/>
      <c r="F114" s="105"/>
      <c r="G114" s="107"/>
      <c r="H114" s="106"/>
      <c r="I114" s="164" t="s">
        <v>106</v>
      </c>
      <c r="J114" s="129"/>
      <c r="K114" s="129"/>
      <c r="L114" s="129"/>
      <c r="M114" s="165"/>
    </row>
    <row r="115" spans="1:13" ht="18" customHeight="1" x14ac:dyDescent="0.3">
      <c r="A115" s="105"/>
      <c r="B115" s="106"/>
      <c r="C115" s="105"/>
      <c r="D115" s="106"/>
      <c r="E115" s="24"/>
      <c r="F115" s="105"/>
      <c r="G115" s="107"/>
      <c r="H115" s="106"/>
      <c r="I115" s="164" t="s">
        <v>107</v>
      </c>
      <c r="J115" s="129"/>
      <c r="K115" s="129"/>
      <c r="L115" s="129"/>
      <c r="M115" s="165"/>
    </row>
    <row r="116" spans="1:13" ht="9" customHeight="1" x14ac:dyDescent="0.3">
      <c r="A116" s="108"/>
      <c r="B116" s="109"/>
      <c r="C116" s="108"/>
      <c r="D116" s="109"/>
      <c r="E116" s="25"/>
      <c r="F116" s="108"/>
      <c r="G116" s="110"/>
      <c r="H116" s="109"/>
      <c r="I116" s="198"/>
      <c r="J116" s="199"/>
      <c r="K116" s="199"/>
      <c r="L116" s="199"/>
      <c r="M116" s="200"/>
    </row>
    <row r="117" spans="1:13" ht="18" customHeight="1" x14ac:dyDescent="0.3">
      <c r="A117" s="202">
        <f>SUM(A111:B115)</f>
        <v>0</v>
      </c>
      <c r="B117" s="202"/>
      <c r="C117" s="202">
        <f>SUM(C111:D115)</f>
        <v>0</v>
      </c>
      <c r="D117" s="202"/>
      <c r="E117" s="201" t="s">
        <v>131</v>
      </c>
      <c r="F117" s="201"/>
      <c r="G117" s="201"/>
      <c r="H117" s="201"/>
      <c r="I117" s="201"/>
      <c r="J117" s="201"/>
      <c r="K117" s="201"/>
      <c r="L117" s="201"/>
      <c r="M117" s="201"/>
    </row>
    <row r="118" spans="1:13" ht="9" customHeight="1" x14ac:dyDescent="0.3">
      <c r="A118" s="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85"/>
    </row>
    <row r="119" spans="1:13" ht="18" customHeight="1" x14ac:dyDescent="0.3">
      <c r="A119" s="205">
        <f>C117-A117</f>
        <v>0</v>
      </c>
      <c r="B119" s="206"/>
      <c r="C119" s="17"/>
      <c r="D119" s="17"/>
      <c r="E119" s="17"/>
      <c r="F119" s="17"/>
      <c r="G119" s="17"/>
      <c r="H119" s="5"/>
      <c r="I119" s="129" t="s">
        <v>83</v>
      </c>
      <c r="J119" s="129"/>
      <c r="K119" s="129"/>
      <c r="L119" s="129"/>
      <c r="M119" s="165"/>
    </row>
    <row r="120" spans="1:13" ht="18" customHeight="1" x14ac:dyDescent="0.3">
      <c r="A120" s="105"/>
      <c r="B120" s="107"/>
      <c r="C120" s="17"/>
      <c r="D120" s="17"/>
      <c r="E120" s="17"/>
      <c r="F120" s="17"/>
      <c r="G120" s="17"/>
      <c r="H120" s="17"/>
      <c r="I120" s="129" t="s">
        <v>110</v>
      </c>
      <c r="J120" s="129"/>
      <c r="K120" s="129"/>
      <c r="L120" s="129"/>
      <c r="M120" s="165"/>
    </row>
    <row r="121" spans="1:13" ht="18" customHeight="1" x14ac:dyDescent="0.3">
      <c r="A121" s="203">
        <f>A119-A120</f>
        <v>0</v>
      </c>
      <c r="B121" s="204"/>
      <c r="C121" s="17"/>
      <c r="D121" s="17"/>
      <c r="E121" s="17"/>
      <c r="F121" s="17"/>
      <c r="G121" s="17"/>
      <c r="H121" s="5"/>
      <c r="I121" s="129" t="s">
        <v>111</v>
      </c>
      <c r="J121" s="129"/>
      <c r="K121" s="129"/>
      <c r="L121" s="129"/>
      <c r="M121" s="165"/>
    </row>
    <row r="122" spans="1:13" ht="9" customHeight="1" x14ac:dyDescent="0.3">
      <c r="A122" s="1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88"/>
    </row>
    <row r="130" spans="1:13" ht="15.6" x14ac:dyDescent="0.3">
      <c r="I130" s="33" t="s">
        <v>112</v>
      </c>
    </row>
    <row r="131" spans="1:13" ht="8.1" customHeight="1" x14ac:dyDescent="0.3"/>
    <row r="132" spans="1:13" s="3" customFormat="1" ht="18" customHeight="1" x14ac:dyDescent="0.3">
      <c r="A132" s="189" t="s">
        <v>114</v>
      </c>
      <c r="B132" s="191"/>
      <c r="C132" s="189" t="s">
        <v>113</v>
      </c>
      <c r="D132" s="190"/>
      <c r="E132" s="191"/>
      <c r="F132" s="189" t="s">
        <v>102</v>
      </c>
      <c r="G132" s="191"/>
      <c r="H132" s="189" t="s">
        <v>101</v>
      </c>
      <c r="I132" s="191"/>
      <c r="J132" s="189" t="s">
        <v>30</v>
      </c>
      <c r="K132" s="190"/>
      <c r="L132" s="190"/>
      <c r="M132" s="191"/>
    </row>
    <row r="133" spans="1:13" ht="30" customHeight="1" x14ac:dyDescent="0.3">
      <c r="A133" s="161"/>
      <c r="B133" s="163"/>
      <c r="C133" s="161"/>
      <c r="D133" s="162"/>
      <c r="E133" s="163"/>
      <c r="F133" s="111"/>
      <c r="G133" s="112"/>
      <c r="H133" s="111"/>
      <c r="I133" s="112"/>
      <c r="J133" s="192" t="s">
        <v>115</v>
      </c>
      <c r="K133" s="145"/>
      <c r="L133" s="145"/>
      <c r="M133" s="146"/>
    </row>
    <row r="134" spans="1:13" ht="18" customHeight="1" x14ac:dyDescent="0.3">
      <c r="A134" s="166"/>
      <c r="B134" s="168"/>
      <c r="C134" s="166">
        <f>H134*F134</f>
        <v>0</v>
      </c>
      <c r="D134" s="167"/>
      <c r="E134" s="168"/>
      <c r="F134" s="169">
        <v>0.06</v>
      </c>
      <c r="G134" s="106"/>
      <c r="H134" s="105"/>
      <c r="I134" s="106"/>
      <c r="J134" s="105"/>
      <c r="K134" s="107"/>
      <c r="L134" s="107"/>
      <c r="M134" s="106"/>
    </row>
    <row r="135" spans="1:13" ht="18" customHeight="1" x14ac:dyDescent="0.3">
      <c r="A135" s="166"/>
      <c r="B135" s="168"/>
      <c r="C135" s="166">
        <f>H135*F135</f>
        <v>0</v>
      </c>
      <c r="D135" s="167"/>
      <c r="E135" s="168"/>
      <c r="F135" s="169">
        <v>0.12</v>
      </c>
      <c r="G135" s="106"/>
      <c r="H135" s="105"/>
      <c r="I135" s="106"/>
      <c r="J135" s="105"/>
      <c r="K135" s="107"/>
      <c r="L135" s="107"/>
      <c r="M135" s="106"/>
    </row>
    <row r="136" spans="1:13" ht="18" customHeight="1" x14ac:dyDescent="0.3">
      <c r="A136" s="166"/>
      <c r="B136" s="168"/>
      <c r="C136" s="166">
        <f>H136*F136</f>
        <v>0</v>
      </c>
      <c r="D136" s="167"/>
      <c r="E136" s="168"/>
      <c r="F136" s="169">
        <v>0.18</v>
      </c>
      <c r="G136" s="106"/>
      <c r="H136" s="105"/>
      <c r="I136" s="106"/>
      <c r="J136" s="105"/>
      <c r="K136" s="107"/>
      <c r="L136" s="107"/>
      <c r="M136" s="106"/>
    </row>
    <row r="137" spans="1:13" ht="29.25" customHeight="1" x14ac:dyDescent="0.3">
      <c r="A137" s="166"/>
      <c r="B137" s="168"/>
      <c r="C137" s="166"/>
      <c r="D137" s="167"/>
      <c r="E137" s="168"/>
      <c r="F137" s="105"/>
      <c r="G137" s="106"/>
      <c r="H137" s="105"/>
      <c r="I137" s="106"/>
      <c r="J137" s="153" t="s">
        <v>116</v>
      </c>
      <c r="K137" s="138"/>
      <c r="L137" s="138"/>
      <c r="M137" s="139"/>
    </row>
    <row r="138" spans="1:13" ht="18" customHeight="1" x14ac:dyDescent="0.3">
      <c r="A138" s="166"/>
      <c r="B138" s="168"/>
      <c r="C138" s="166"/>
      <c r="D138" s="167"/>
      <c r="E138" s="168"/>
      <c r="F138" s="105"/>
      <c r="G138" s="106"/>
      <c r="H138" s="105"/>
      <c r="I138" s="106"/>
      <c r="J138" s="164" t="s">
        <v>122</v>
      </c>
      <c r="K138" s="129"/>
      <c r="L138" s="129"/>
      <c r="M138" s="165"/>
    </row>
    <row r="139" spans="1:13" ht="18" customHeight="1" x14ac:dyDescent="0.3">
      <c r="A139" s="166"/>
      <c r="B139" s="168"/>
      <c r="C139" s="166"/>
      <c r="D139" s="167"/>
      <c r="E139" s="168"/>
      <c r="F139" s="105"/>
      <c r="G139" s="106"/>
      <c r="H139" s="105"/>
      <c r="I139" s="106"/>
      <c r="J139" s="164" t="s">
        <v>123</v>
      </c>
      <c r="K139" s="129"/>
      <c r="L139" s="129"/>
      <c r="M139" s="165"/>
    </row>
    <row r="140" spans="1:13" ht="18" customHeight="1" x14ac:dyDescent="0.3">
      <c r="A140" s="166"/>
      <c r="B140" s="168"/>
      <c r="C140" s="166"/>
      <c r="D140" s="167"/>
      <c r="E140" s="168"/>
      <c r="F140" s="105"/>
      <c r="G140" s="106"/>
      <c r="H140" s="105"/>
      <c r="I140" s="106"/>
      <c r="J140" s="164" t="s">
        <v>124</v>
      </c>
      <c r="K140" s="129"/>
      <c r="L140" s="129"/>
      <c r="M140" s="165"/>
    </row>
    <row r="141" spans="1:13" ht="18" customHeight="1" x14ac:dyDescent="0.3">
      <c r="A141" s="166"/>
      <c r="B141" s="168"/>
      <c r="C141" s="166"/>
      <c r="D141" s="167"/>
      <c r="E141" s="168"/>
      <c r="F141" s="105"/>
      <c r="G141" s="106"/>
      <c r="H141" s="105"/>
      <c r="I141" s="106"/>
      <c r="J141" s="164" t="s">
        <v>125</v>
      </c>
      <c r="K141" s="129"/>
      <c r="L141" s="129"/>
      <c r="M141" s="165"/>
    </row>
    <row r="142" spans="1:13" ht="18" customHeight="1" x14ac:dyDescent="0.3">
      <c r="A142" s="166"/>
      <c r="B142" s="168"/>
      <c r="C142" s="166"/>
      <c r="D142" s="167"/>
      <c r="E142" s="168"/>
      <c r="F142" s="105"/>
      <c r="G142" s="106"/>
      <c r="H142" s="105"/>
      <c r="I142" s="106"/>
      <c r="J142" s="164" t="s">
        <v>117</v>
      </c>
      <c r="K142" s="129"/>
      <c r="L142" s="129"/>
      <c r="M142" s="165"/>
    </row>
    <row r="143" spans="1:13" ht="18" customHeight="1" x14ac:dyDescent="0.3">
      <c r="A143" s="166"/>
      <c r="B143" s="168"/>
      <c r="C143" s="166"/>
      <c r="D143" s="167"/>
      <c r="E143" s="168"/>
      <c r="F143" s="105"/>
      <c r="G143" s="106"/>
      <c r="H143" s="105"/>
      <c r="I143" s="106"/>
      <c r="J143" s="164" t="s">
        <v>124</v>
      </c>
      <c r="K143" s="129"/>
      <c r="L143" s="129"/>
      <c r="M143" s="165"/>
    </row>
    <row r="144" spans="1:13" ht="18" customHeight="1" x14ac:dyDescent="0.3">
      <c r="A144" s="166"/>
      <c r="B144" s="168"/>
      <c r="C144" s="166"/>
      <c r="D144" s="167"/>
      <c r="E144" s="168"/>
      <c r="F144" s="105"/>
      <c r="G144" s="106"/>
      <c r="H144" s="105"/>
      <c r="I144" s="106"/>
      <c r="J144" s="164" t="s">
        <v>125</v>
      </c>
      <c r="K144" s="129"/>
      <c r="L144" s="129"/>
      <c r="M144" s="165"/>
    </row>
    <row r="145" spans="1:14" ht="9" customHeight="1" x14ac:dyDescent="0.3">
      <c r="A145" s="166"/>
      <c r="B145" s="168"/>
      <c r="C145" s="166"/>
      <c r="D145" s="167"/>
      <c r="E145" s="168"/>
      <c r="F145" s="105"/>
      <c r="G145" s="106"/>
      <c r="H145" s="105"/>
      <c r="I145" s="106"/>
      <c r="J145" s="105"/>
      <c r="K145" s="107"/>
      <c r="L145" s="107"/>
      <c r="M145" s="106"/>
    </row>
    <row r="146" spans="1:14" ht="18" customHeight="1" x14ac:dyDescent="0.3">
      <c r="A146" s="166"/>
      <c r="B146" s="168"/>
      <c r="C146" s="166"/>
      <c r="D146" s="167"/>
      <c r="E146" s="168"/>
      <c r="F146" s="105"/>
      <c r="G146" s="106"/>
      <c r="H146" s="105"/>
      <c r="I146" s="106"/>
      <c r="J146" s="207" t="s">
        <v>118</v>
      </c>
      <c r="K146" s="208"/>
      <c r="L146" s="208"/>
      <c r="M146" s="209"/>
    </row>
    <row r="147" spans="1:14" ht="29.25" customHeight="1" x14ac:dyDescent="0.3">
      <c r="A147" s="166"/>
      <c r="B147" s="168"/>
      <c r="C147" s="166"/>
      <c r="D147" s="167"/>
      <c r="E147" s="168"/>
      <c r="F147" s="169">
        <v>0.5</v>
      </c>
      <c r="G147" s="106"/>
      <c r="H147" s="105"/>
      <c r="I147" s="106"/>
      <c r="J147" s="153" t="s">
        <v>119</v>
      </c>
      <c r="K147" s="138"/>
      <c r="L147" s="138"/>
      <c r="M147" s="139"/>
    </row>
    <row r="148" spans="1:14" ht="30.75" customHeight="1" x14ac:dyDescent="0.3">
      <c r="A148" s="166"/>
      <c r="B148" s="168"/>
      <c r="C148" s="166"/>
      <c r="D148" s="167"/>
      <c r="E148" s="168"/>
      <c r="F148" s="169">
        <v>1</v>
      </c>
      <c r="G148" s="106"/>
      <c r="H148" s="105"/>
      <c r="I148" s="106"/>
      <c r="J148" s="153" t="s">
        <v>120</v>
      </c>
      <c r="K148" s="138"/>
      <c r="L148" s="138"/>
      <c r="M148" s="139"/>
    </row>
    <row r="149" spans="1:14" ht="18" customHeight="1" x14ac:dyDescent="0.3">
      <c r="A149" s="166"/>
      <c r="B149" s="168"/>
      <c r="C149" s="166"/>
      <c r="D149" s="167"/>
      <c r="E149" s="168"/>
      <c r="F149" s="105"/>
      <c r="G149" s="106"/>
      <c r="H149" s="105"/>
      <c r="I149" s="106"/>
      <c r="J149" s="164" t="s">
        <v>121</v>
      </c>
      <c r="K149" s="129"/>
      <c r="L149" s="129"/>
      <c r="M149" s="165"/>
    </row>
    <row r="150" spans="1:14" ht="9" customHeight="1" x14ac:dyDescent="0.3">
      <c r="A150" s="166"/>
      <c r="B150" s="168"/>
      <c r="C150" s="166"/>
      <c r="D150" s="167"/>
      <c r="E150" s="168"/>
      <c r="F150" s="105"/>
      <c r="G150" s="106"/>
      <c r="H150" s="105"/>
      <c r="I150" s="106"/>
      <c r="J150" s="105"/>
      <c r="K150" s="107"/>
      <c r="L150" s="107"/>
      <c r="M150" s="106"/>
    </row>
    <row r="151" spans="1:14" ht="18" customHeight="1" x14ac:dyDescent="0.3">
      <c r="A151" s="166"/>
      <c r="B151" s="168"/>
      <c r="C151" s="166"/>
      <c r="D151" s="167"/>
      <c r="E151" s="168"/>
      <c r="F151" s="105"/>
      <c r="G151" s="106"/>
      <c r="H151" s="105"/>
      <c r="I151" s="106"/>
      <c r="J151" s="207" t="s">
        <v>126</v>
      </c>
      <c r="K151" s="208"/>
      <c r="L151" s="208"/>
      <c r="M151" s="209"/>
    </row>
    <row r="152" spans="1:14" ht="18" customHeight="1" x14ac:dyDescent="0.3">
      <c r="A152" s="166"/>
      <c r="B152" s="168"/>
      <c r="C152" s="166"/>
      <c r="D152" s="167"/>
      <c r="E152" s="168"/>
      <c r="F152" s="105"/>
      <c r="G152" s="106"/>
      <c r="H152" s="105"/>
      <c r="I152" s="106"/>
      <c r="J152" s="164" t="s">
        <v>127</v>
      </c>
      <c r="K152" s="129"/>
      <c r="L152" s="129"/>
      <c r="M152" s="165"/>
    </row>
    <row r="153" spans="1:14" ht="18" customHeight="1" x14ac:dyDescent="0.3">
      <c r="A153" s="166"/>
      <c r="B153" s="168"/>
      <c r="C153" s="166"/>
      <c r="D153" s="167"/>
      <c r="E153" s="168"/>
      <c r="F153" s="105"/>
      <c r="G153" s="106"/>
      <c r="H153" s="105"/>
      <c r="I153" s="106"/>
      <c r="J153" s="164" t="s">
        <v>128</v>
      </c>
      <c r="K153" s="129"/>
      <c r="L153" s="129"/>
      <c r="M153" s="165"/>
    </row>
    <row r="154" spans="1:14" ht="18" customHeight="1" x14ac:dyDescent="0.3">
      <c r="A154" s="166"/>
      <c r="B154" s="168"/>
      <c r="C154" s="166"/>
      <c r="D154" s="167"/>
      <c r="E154" s="168"/>
      <c r="F154" s="105"/>
      <c r="G154" s="106"/>
      <c r="H154" s="105"/>
      <c r="I154" s="106"/>
      <c r="J154" s="164" t="s">
        <v>129</v>
      </c>
      <c r="K154" s="129"/>
      <c r="L154" s="129"/>
      <c r="M154" s="165"/>
    </row>
    <row r="155" spans="1:14" ht="18" customHeight="1" x14ac:dyDescent="0.3">
      <c r="A155" s="166"/>
      <c r="B155" s="168"/>
      <c r="C155" s="166"/>
      <c r="D155" s="167"/>
      <c r="E155" s="168"/>
      <c r="F155" s="105"/>
      <c r="G155" s="106"/>
      <c r="H155" s="105"/>
      <c r="I155" s="106"/>
      <c r="J155" s="164" t="s">
        <v>130</v>
      </c>
      <c r="K155" s="129"/>
      <c r="L155" s="129"/>
      <c r="M155" s="165"/>
    </row>
    <row r="156" spans="1:14" ht="9" customHeight="1" x14ac:dyDescent="0.3">
      <c r="A156" s="184"/>
      <c r="B156" s="186"/>
      <c r="C156" s="184"/>
      <c r="D156" s="185"/>
      <c r="E156" s="186"/>
      <c r="F156" s="108"/>
      <c r="G156" s="109"/>
      <c r="H156" s="108"/>
      <c r="I156" s="109"/>
      <c r="J156" s="108"/>
      <c r="K156" s="110"/>
      <c r="L156" s="110"/>
      <c r="M156" s="109"/>
    </row>
    <row r="157" spans="1:14" ht="18" customHeight="1" x14ac:dyDescent="0.3">
      <c r="A157" s="178">
        <f>SUM(A133:B155)</f>
        <v>0</v>
      </c>
      <c r="B157" s="180"/>
      <c r="C157" s="178">
        <f>SUM(C133:E155)</f>
        <v>0</v>
      </c>
      <c r="D157" s="179"/>
      <c r="E157" s="180"/>
      <c r="F157" s="214" t="s">
        <v>109</v>
      </c>
      <c r="G157" s="215"/>
      <c r="H157" s="215"/>
      <c r="I157" s="215"/>
      <c r="J157" s="215"/>
      <c r="K157" s="215"/>
      <c r="L157" s="215"/>
      <c r="M157" s="216"/>
    </row>
    <row r="158" spans="1:14" ht="9" customHeight="1" x14ac:dyDescent="0.3">
      <c r="A158" s="212"/>
      <c r="B158" s="212"/>
      <c r="C158" s="212"/>
      <c r="D158" s="212"/>
      <c r="E158" s="212"/>
      <c r="F158" s="211"/>
      <c r="G158" s="211"/>
      <c r="H158" s="211"/>
      <c r="I158" s="211"/>
      <c r="J158" s="211"/>
      <c r="K158" s="211"/>
      <c r="L158" s="211"/>
      <c r="M158" s="211"/>
    </row>
    <row r="159" spans="1:14" ht="18" customHeight="1" x14ac:dyDescent="0.3">
      <c r="A159" s="213">
        <f>ABS(C157-A157)</f>
        <v>0</v>
      </c>
      <c r="B159" s="213"/>
      <c r="C159" s="213"/>
      <c r="D159" s="29"/>
      <c r="E159" s="29"/>
      <c r="H159" s="51" t="str">
        <f>IF(C157&gt;A157,"P","R")</f>
        <v>R</v>
      </c>
      <c r="I159" s="164" t="s">
        <v>83</v>
      </c>
      <c r="J159" s="210"/>
      <c r="K159" s="210"/>
      <c r="L159" s="210"/>
      <c r="M159" s="210"/>
    </row>
    <row r="160" spans="1:14" ht="18" customHeight="1" x14ac:dyDescent="0.3">
      <c r="A160" s="212">
        <f>IF(Juillet!H173="R",Juillet!A173,0)</f>
        <v>0</v>
      </c>
      <c r="B160" s="212"/>
      <c r="C160" s="212"/>
      <c r="D160" s="29"/>
      <c r="E160" s="29"/>
      <c r="I160" s="129" t="s">
        <v>133</v>
      </c>
      <c r="J160" s="129"/>
      <c r="K160" s="129"/>
      <c r="L160" s="129"/>
      <c r="M160" s="129"/>
      <c r="N160" s="17"/>
    </row>
    <row r="161" spans="1:13" ht="18" customHeight="1" x14ac:dyDescent="0.3">
      <c r="A161" s="211"/>
      <c r="B161" s="211"/>
      <c r="C161" s="211"/>
      <c r="I161" s="210" t="s">
        <v>132</v>
      </c>
      <c r="J161" s="210"/>
      <c r="K161" s="210"/>
      <c r="L161" s="210"/>
      <c r="M161" s="210"/>
    </row>
    <row r="162" spans="1:13" ht="9" customHeight="1" x14ac:dyDescent="0.3"/>
    <row r="163" spans="1:13" x14ac:dyDescent="0.3">
      <c r="M163" s="31" t="s">
        <v>134</v>
      </c>
    </row>
    <row r="164" spans="1:13" ht="9" customHeight="1" x14ac:dyDescent="0.3"/>
    <row r="165" spans="1:13" ht="9" customHeight="1" x14ac:dyDescent="0.3">
      <c r="A165" s="14"/>
      <c r="B165" s="26"/>
      <c r="C165" s="26"/>
      <c r="D165" s="27"/>
      <c r="E165" s="26"/>
      <c r="F165" s="26"/>
      <c r="G165" s="26"/>
      <c r="H165" s="26"/>
      <c r="I165" s="26"/>
      <c r="J165" s="26"/>
      <c r="K165" s="26"/>
      <c r="L165" s="26"/>
      <c r="M165" s="85"/>
    </row>
    <row r="166" spans="1:13" ht="18" customHeight="1" x14ac:dyDescent="0.3">
      <c r="A166" s="105"/>
      <c r="B166" s="107"/>
      <c r="C166" s="107"/>
      <c r="D166" s="2"/>
      <c r="E166" s="129" t="s">
        <v>135</v>
      </c>
      <c r="F166" s="129"/>
      <c r="G166" s="129"/>
      <c r="H166" s="129"/>
      <c r="I166" s="129"/>
      <c r="J166" s="129"/>
      <c r="K166" s="129"/>
      <c r="L166" s="129"/>
      <c r="M166" s="165"/>
    </row>
    <row r="167" spans="1:13" ht="18" customHeight="1" x14ac:dyDescent="0.3">
      <c r="A167" s="105"/>
      <c r="B167" s="107"/>
      <c r="C167" s="107"/>
      <c r="D167" s="2"/>
      <c r="E167" s="129" t="s">
        <v>136</v>
      </c>
      <c r="F167" s="129"/>
      <c r="G167" s="129"/>
      <c r="H167" s="129"/>
      <c r="I167" s="129"/>
      <c r="J167" s="129"/>
      <c r="K167" s="129"/>
      <c r="L167" s="129"/>
      <c r="M167" s="165"/>
    </row>
    <row r="168" spans="1:13" ht="18" customHeight="1" x14ac:dyDescent="0.3">
      <c r="A168" s="105"/>
      <c r="B168" s="107"/>
      <c r="C168" s="107"/>
      <c r="D168" s="2"/>
      <c r="E168" s="129" t="s">
        <v>137</v>
      </c>
      <c r="F168" s="129"/>
      <c r="G168" s="129"/>
      <c r="H168" s="129"/>
      <c r="I168" s="129"/>
      <c r="J168" s="129"/>
      <c r="K168" s="129"/>
      <c r="L168" s="129"/>
      <c r="M168" s="165"/>
    </row>
    <row r="169" spans="1:13" ht="18" customHeight="1" x14ac:dyDescent="0.3">
      <c r="A169" s="105"/>
      <c r="B169" s="107"/>
      <c r="C169" s="107"/>
      <c r="D169" s="2"/>
      <c r="E169" s="129" t="s">
        <v>138</v>
      </c>
      <c r="F169" s="129"/>
      <c r="G169" s="129"/>
      <c r="H169" s="129"/>
      <c r="I169" s="129"/>
      <c r="J169" s="129"/>
      <c r="K169" s="129"/>
      <c r="L169" s="129"/>
      <c r="M169" s="165"/>
    </row>
    <row r="170" spans="1:13" ht="18" customHeight="1" x14ac:dyDescent="0.3">
      <c r="A170" s="105"/>
      <c r="B170" s="107"/>
      <c r="C170" s="107"/>
      <c r="D170" s="2"/>
      <c r="E170" s="129" t="s">
        <v>139</v>
      </c>
      <c r="F170" s="129"/>
      <c r="G170" s="129"/>
      <c r="H170" s="129"/>
      <c r="I170" s="129"/>
      <c r="J170" s="129"/>
      <c r="K170" s="129"/>
      <c r="L170" s="129"/>
      <c r="M170" s="165"/>
    </row>
    <row r="171" spans="1:13" ht="9" customHeight="1" x14ac:dyDescent="0.3">
      <c r="A171" s="19"/>
      <c r="B171" s="20"/>
      <c r="C171" s="20"/>
      <c r="D171" s="21"/>
      <c r="E171" s="20"/>
      <c r="F171" s="20"/>
      <c r="G171" s="20"/>
      <c r="H171" s="20"/>
      <c r="I171" s="20"/>
      <c r="J171" s="20"/>
      <c r="K171" s="20"/>
      <c r="L171" s="20"/>
      <c r="M171" s="88"/>
    </row>
    <row r="172" spans="1:13" ht="9" customHeight="1" x14ac:dyDescent="0.3"/>
    <row r="173" spans="1:13" ht="18" customHeight="1" x14ac:dyDescent="0.3">
      <c r="A173" s="194">
        <f>ABS(IF(H159="R",(A159+A160),(A159-A160)))</f>
        <v>0</v>
      </c>
      <c r="B173" s="204"/>
      <c r="C173" s="204"/>
      <c r="E173" s="100" t="str">
        <f>IF(A159&gt;A160,"A","B")</f>
        <v>B</v>
      </c>
      <c r="F173" s="100" t="str">
        <f>IF(H159="R","B","A")</f>
        <v>B</v>
      </c>
      <c r="H173" s="99" t="str">
        <f>IF(E173=F173,"R","P")</f>
        <v>R</v>
      </c>
      <c r="M173" s="89" t="s">
        <v>140</v>
      </c>
    </row>
    <row r="174" spans="1:13" ht="9" customHeight="1" x14ac:dyDescent="0.3"/>
    <row r="175" spans="1:13" ht="18" customHeight="1" x14ac:dyDescent="0.3">
      <c r="C175" s="116"/>
      <c r="D175" s="118"/>
      <c r="F175" s="4" t="s">
        <v>141</v>
      </c>
      <c r="I175" s="5"/>
      <c r="J175" s="4" t="s">
        <v>142</v>
      </c>
      <c r="M175" s="89" t="s">
        <v>143</v>
      </c>
    </row>
    <row r="176" spans="1:13" ht="15" customHeight="1" x14ac:dyDescent="0.3"/>
    <row r="177" spans="1:13" ht="15.6" x14ac:dyDescent="0.3">
      <c r="I177" s="58" t="s">
        <v>144</v>
      </c>
    </row>
    <row r="178" spans="1:13" ht="8.1" customHeight="1" x14ac:dyDescent="0.3"/>
    <row r="179" spans="1:13" s="3" customFormat="1" x14ac:dyDescent="0.3">
      <c r="A179" s="189" t="s">
        <v>147</v>
      </c>
      <c r="B179" s="190"/>
      <c r="C179" s="190"/>
      <c r="D179" s="190"/>
      <c r="E179" s="191"/>
      <c r="F179" s="189" t="s">
        <v>146</v>
      </c>
      <c r="G179" s="190"/>
      <c r="H179" s="190"/>
      <c r="I179" s="190"/>
      <c r="J179" s="191"/>
      <c r="K179" s="189" t="s">
        <v>145</v>
      </c>
      <c r="L179" s="190"/>
      <c r="M179" s="191"/>
    </row>
    <row r="180" spans="1:13" x14ac:dyDescent="0.3">
      <c r="A180" s="102"/>
      <c r="B180" s="103"/>
      <c r="C180" s="103"/>
      <c r="D180" s="103"/>
      <c r="E180" s="104"/>
      <c r="F180" s="116"/>
      <c r="G180" s="117"/>
      <c r="H180" s="117"/>
      <c r="I180" s="117"/>
      <c r="J180" s="118"/>
      <c r="K180" s="116"/>
      <c r="L180" s="117"/>
      <c r="M180" s="118"/>
    </row>
    <row r="181" spans="1:13" ht="15" customHeight="1" x14ac:dyDescent="0.3"/>
    <row r="182" spans="1:13" ht="15.6" x14ac:dyDescent="0.3">
      <c r="I182" s="58" t="s">
        <v>148</v>
      </c>
    </row>
    <row r="183" spans="1:13" ht="8.1" customHeight="1" x14ac:dyDescent="0.3"/>
    <row r="184" spans="1:13" s="3" customFormat="1" x14ac:dyDescent="0.3">
      <c r="A184" s="189" t="s">
        <v>113</v>
      </c>
      <c r="B184" s="191"/>
      <c r="C184" s="189" t="s">
        <v>114</v>
      </c>
      <c r="D184" s="190"/>
      <c r="E184" s="191"/>
      <c r="F184" s="189" t="s">
        <v>101</v>
      </c>
      <c r="G184" s="190"/>
      <c r="H184" s="191"/>
      <c r="I184" s="189" t="s">
        <v>30</v>
      </c>
      <c r="J184" s="190"/>
      <c r="K184" s="190"/>
      <c r="L184" s="190"/>
      <c r="M184" s="191"/>
    </row>
    <row r="185" spans="1:13" x14ac:dyDescent="0.3">
      <c r="A185" s="111"/>
      <c r="B185" s="112"/>
      <c r="C185" s="111"/>
      <c r="D185" s="113"/>
      <c r="E185" s="112"/>
      <c r="F185" s="111"/>
      <c r="G185" s="113"/>
      <c r="H185" s="112"/>
      <c r="I185" s="157" t="s">
        <v>149</v>
      </c>
      <c r="J185" s="158"/>
      <c r="K185" s="158"/>
      <c r="L185" s="158"/>
      <c r="M185" s="159"/>
    </row>
    <row r="186" spans="1:13" ht="45" customHeight="1" x14ac:dyDescent="0.3">
      <c r="A186" s="105"/>
      <c r="B186" s="106"/>
      <c r="C186" s="105"/>
      <c r="D186" s="107"/>
      <c r="E186" s="106"/>
      <c r="F186" s="105"/>
      <c r="G186" s="107"/>
      <c r="H186" s="106"/>
      <c r="I186" s="153" t="s">
        <v>150</v>
      </c>
      <c r="J186" s="138"/>
      <c r="K186" s="138"/>
      <c r="L186" s="138"/>
      <c r="M186" s="139"/>
    </row>
    <row r="187" spans="1:13" x14ac:dyDescent="0.3">
      <c r="A187" s="105"/>
      <c r="B187" s="106"/>
      <c r="C187" s="105"/>
      <c r="D187" s="107"/>
      <c r="E187" s="106"/>
      <c r="F187" s="105"/>
      <c r="G187" s="107"/>
      <c r="H187" s="106"/>
      <c r="I187" s="164" t="s">
        <v>151</v>
      </c>
      <c r="J187" s="129"/>
      <c r="K187" s="129"/>
      <c r="L187" s="129"/>
      <c r="M187" s="165"/>
    </row>
    <row r="188" spans="1:13" x14ac:dyDescent="0.3">
      <c r="A188" s="105"/>
      <c r="B188" s="106"/>
      <c r="C188" s="105"/>
      <c r="D188" s="107"/>
      <c r="E188" s="106"/>
      <c r="F188" s="105"/>
      <c r="G188" s="107"/>
      <c r="H188" s="106"/>
      <c r="I188" s="164" t="s">
        <v>152</v>
      </c>
      <c r="J188" s="129"/>
      <c r="K188" s="129"/>
      <c r="L188" s="129"/>
      <c r="M188" s="165"/>
    </row>
    <row r="189" spans="1:13" ht="30" customHeight="1" x14ac:dyDescent="0.3">
      <c r="A189" s="105"/>
      <c r="B189" s="106"/>
      <c r="C189" s="217">
        <f>F189*18%</f>
        <v>0</v>
      </c>
      <c r="D189" s="222"/>
      <c r="E189" s="218"/>
      <c r="F189" s="105"/>
      <c r="G189" s="107"/>
      <c r="H189" s="106"/>
      <c r="I189" s="153" t="s">
        <v>153</v>
      </c>
      <c r="J189" s="138"/>
      <c r="K189" s="138"/>
      <c r="L189" s="138"/>
      <c r="M189" s="139"/>
    </row>
    <row r="190" spans="1:13" x14ac:dyDescent="0.3">
      <c r="A190" s="105"/>
      <c r="B190" s="106"/>
      <c r="C190" s="105"/>
      <c r="D190" s="107"/>
      <c r="E190" s="106"/>
      <c r="F190" s="105"/>
      <c r="G190" s="107"/>
      <c r="H190" s="106"/>
      <c r="I190" s="164" t="s">
        <v>154</v>
      </c>
      <c r="J190" s="129"/>
      <c r="K190" s="129"/>
      <c r="L190" s="129"/>
      <c r="M190" s="165"/>
    </row>
    <row r="191" spans="1:13" x14ac:dyDescent="0.3">
      <c r="A191" s="217">
        <f>F191*18%</f>
        <v>0</v>
      </c>
      <c r="B191" s="218"/>
      <c r="C191" s="105"/>
      <c r="D191" s="107"/>
      <c r="E191" s="106"/>
      <c r="F191" s="105"/>
      <c r="G191" s="107"/>
      <c r="H191" s="106"/>
      <c r="I191" s="164" t="s">
        <v>155</v>
      </c>
      <c r="J191" s="129"/>
      <c r="K191" s="129"/>
      <c r="L191" s="129"/>
      <c r="M191" s="165"/>
    </row>
    <row r="192" spans="1:13" x14ac:dyDescent="0.3">
      <c r="A192" s="105"/>
      <c r="B192" s="106"/>
      <c r="C192" s="105"/>
      <c r="D192" s="107"/>
      <c r="E192" s="106"/>
      <c r="F192" s="105"/>
      <c r="G192" s="107"/>
      <c r="H192" s="106"/>
      <c r="I192" s="164" t="s">
        <v>156</v>
      </c>
      <c r="J192" s="129"/>
      <c r="K192" s="129"/>
      <c r="L192" s="129"/>
      <c r="M192" s="165"/>
    </row>
    <row r="193" spans="1:13" ht="9" customHeight="1" x14ac:dyDescent="0.3">
      <c r="A193" s="108"/>
      <c r="B193" s="109"/>
      <c r="C193" s="108"/>
      <c r="D193" s="110"/>
      <c r="E193" s="109"/>
      <c r="F193" s="108"/>
      <c r="G193" s="110"/>
      <c r="H193" s="109"/>
      <c r="I193" s="108"/>
      <c r="J193" s="110"/>
      <c r="K193" s="110"/>
      <c r="L193" s="110"/>
      <c r="M193" s="109"/>
    </row>
    <row r="194" spans="1:13" x14ac:dyDescent="0.3">
      <c r="A194" s="219">
        <f>SUM(A185:B192)</f>
        <v>0</v>
      </c>
      <c r="B194" s="220"/>
      <c r="C194" s="219">
        <f>SUM(C185:E192)</f>
        <v>0</v>
      </c>
      <c r="D194" s="221"/>
      <c r="E194" s="220"/>
      <c r="F194" s="214" t="s">
        <v>109</v>
      </c>
      <c r="G194" s="215"/>
      <c r="H194" s="215"/>
      <c r="I194" s="215"/>
      <c r="J194" s="215"/>
      <c r="K194" s="215"/>
      <c r="L194" s="215"/>
      <c r="M194" s="216"/>
    </row>
    <row r="195" spans="1:13" ht="15" customHeight="1" x14ac:dyDescent="0.3"/>
    <row r="196" spans="1:13" ht="15.6" x14ac:dyDescent="0.3">
      <c r="I196" s="58" t="s">
        <v>157</v>
      </c>
    </row>
    <row r="197" spans="1:13" ht="8.1" customHeight="1" x14ac:dyDescent="0.3"/>
    <row r="198" spans="1:13" s="3" customFormat="1" x14ac:dyDescent="0.3">
      <c r="A198" s="189" t="s">
        <v>160</v>
      </c>
      <c r="B198" s="191"/>
      <c r="C198" s="189" t="s">
        <v>102</v>
      </c>
      <c r="D198" s="191"/>
      <c r="E198" s="189" t="s">
        <v>159</v>
      </c>
      <c r="F198" s="190"/>
      <c r="G198" s="190"/>
      <c r="H198" s="191"/>
      <c r="I198" s="189" t="s">
        <v>158</v>
      </c>
      <c r="J198" s="190"/>
      <c r="K198" s="190"/>
      <c r="L198" s="190"/>
      <c r="M198" s="191"/>
    </row>
    <row r="199" spans="1:13" ht="30" customHeight="1" x14ac:dyDescent="0.3">
      <c r="A199" s="111"/>
      <c r="B199" s="113"/>
      <c r="C199" s="111"/>
      <c r="D199" s="112"/>
      <c r="E199" s="111"/>
      <c r="F199" s="113"/>
      <c r="G199" s="113"/>
      <c r="H199" s="112"/>
      <c r="I199" s="223" t="s">
        <v>161</v>
      </c>
      <c r="J199" s="223"/>
      <c r="K199" s="223"/>
      <c r="L199" s="223"/>
      <c r="M199" s="224"/>
    </row>
    <row r="200" spans="1:13" x14ac:dyDescent="0.3">
      <c r="A200" s="217">
        <f>E200*C200</f>
        <v>0</v>
      </c>
      <c r="B200" s="222"/>
      <c r="C200" s="169">
        <v>0.01</v>
      </c>
      <c r="D200" s="106"/>
      <c r="E200" s="105"/>
      <c r="F200" s="107"/>
      <c r="G200" s="107"/>
      <c r="H200" s="106"/>
      <c r="I200" s="129" t="s">
        <v>162</v>
      </c>
      <c r="J200" s="129"/>
      <c r="K200" s="129"/>
      <c r="L200" s="129"/>
      <c r="M200" s="165"/>
    </row>
    <row r="201" spans="1:13" x14ac:dyDescent="0.3">
      <c r="A201" s="217">
        <f>E201*C201</f>
        <v>0</v>
      </c>
      <c r="B201" s="222"/>
      <c r="C201" s="169">
        <v>0.01</v>
      </c>
      <c r="D201" s="106"/>
      <c r="E201" s="105"/>
      <c r="F201" s="107"/>
      <c r="G201" s="107"/>
      <c r="H201" s="106"/>
      <c r="I201" s="129" t="s">
        <v>163</v>
      </c>
      <c r="J201" s="129"/>
      <c r="K201" s="129"/>
      <c r="L201" s="129"/>
      <c r="M201" s="165"/>
    </row>
    <row r="202" spans="1:13" ht="30" customHeight="1" x14ac:dyDescent="0.3">
      <c r="A202" s="105"/>
      <c r="B202" s="107"/>
      <c r="C202" s="105"/>
      <c r="D202" s="106"/>
      <c r="E202" s="105"/>
      <c r="F202" s="107"/>
      <c r="G202" s="107"/>
      <c r="H202" s="106"/>
      <c r="I202" s="138" t="s">
        <v>164</v>
      </c>
      <c r="J202" s="138"/>
      <c r="K202" s="138"/>
      <c r="L202" s="138"/>
      <c r="M202" s="139"/>
    </row>
    <row r="203" spans="1:13" x14ac:dyDescent="0.3">
      <c r="A203" s="105"/>
      <c r="B203" s="107"/>
      <c r="C203" s="169">
        <v>0.02</v>
      </c>
      <c r="D203" s="106"/>
      <c r="E203" s="105"/>
      <c r="F203" s="107"/>
      <c r="G203" s="107"/>
      <c r="H203" s="106"/>
      <c r="I203" s="129" t="s">
        <v>165</v>
      </c>
      <c r="J203" s="129"/>
      <c r="K203" s="129"/>
      <c r="L203" s="129"/>
      <c r="M203" s="165"/>
    </row>
    <row r="204" spans="1:13" x14ac:dyDescent="0.3">
      <c r="A204" s="105"/>
      <c r="B204" s="107"/>
      <c r="C204" s="169">
        <v>0.02</v>
      </c>
      <c r="D204" s="106"/>
      <c r="E204" s="105"/>
      <c r="F204" s="107"/>
      <c r="G204" s="107"/>
      <c r="H204" s="106"/>
      <c r="I204" s="129" t="s">
        <v>166</v>
      </c>
      <c r="J204" s="129"/>
      <c r="K204" s="129"/>
      <c r="L204" s="129"/>
      <c r="M204" s="165"/>
    </row>
    <row r="205" spans="1:13" x14ac:dyDescent="0.3">
      <c r="A205" s="105"/>
      <c r="B205" s="107"/>
      <c r="C205" s="169">
        <v>0.02</v>
      </c>
      <c r="D205" s="106"/>
      <c r="E205" s="105"/>
      <c r="F205" s="107"/>
      <c r="G205" s="107"/>
      <c r="H205" s="106"/>
      <c r="I205" s="129" t="s">
        <v>167</v>
      </c>
      <c r="J205" s="129"/>
      <c r="K205" s="129"/>
      <c r="L205" s="129"/>
      <c r="M205" s="165"/>
    </row>
    <row r="206" spans="1:13" x14ac:dyDescent="0.3">
      <c r="A206" s="105"/>
      <c r="B206" s="107"/>
      <c r="C206" s="105" t="s">
        <v>169</v>
      </c>
      <c r="D206" s="106"/>
      <c r="E206" s="105"/>
      <c r="F206" s="107"/>
      <c r="G206" s="107"/>
      <c r="H206" s="106"/>
      <c r="I206" s="129" t="s">
        <v>168</v>
      </c>
      <c r="J206" s="129"/>
      <c r="K206" s="129"/>
      <c r="L206" s="129"/>
      <c r="M206" s="165"/>
    </row>
    <row r="207" spans="1:13" x14ac:dyDescent="0.3">
      <c r="A207" s="105"/>
      <c r="B207" s="107"/>
      <c r="C207" s="105"/>
      <c r="D207" s="106"/>
      <c r="E207" s="105"/>
      <c r="F207" s="107"/>
      <c r="G207" s="107"/>
      <c r="H207" s="106"/>
      <c r="I207" s="138" t="s">
        <v>170</v>
      </c>
      <c r="J207" s="138"/>
      <c r="K207" s="138"/>
      <c r="L207" s="138"/>
      <c r="M207" s="139"/>
    </row>
    <row r="208" spans="1:13" ht="30.75" customHeight="1" x14ac:dyDescent="0.3">
      <c r="A208" s="105"/>
      <c r="B208" s="107"/>
      <c r="C208" s="169">
        <v>0.01</v>
      </c>
      <c r="D208" s="106"/>
      <c r="E208" s="105"/>
      <c r="F208" s="107"/>
      <c r="G208" s="107"/>
      <c r="H208" s="106"/>
      <c r="I208" s="138" t="s">
        <v>171</v>
      </c>
      <c r="J208" s="138"/>
      <c r="K208" s="138"/>
      <c r="L208" s="138"/>
      <c r="M208" s="139"/>
    </row>
    <row r="209" spans="1:13" ht="30" customHeight="1" x14ac:dyDescent="0.3">
      <c r="A209" s="105"/>
      <c r="B209" s="107"/>
      <c r="C209" s="105" t="s">
        <v>173</v>
      </c>
      <c r="D209" s="106"/>
      <c r="E209" s="105"/>
      <c r="F209" s="107"/>
      <c r="G209" s="107"/>
      <c r="H209" s="106"/>
      <c r="I209" s="138" t="s">
        <v>172</v>
      </c>
      <c r="J209" s="138"/>
      <c r="K209" s="138"/>
      <c r="L209" s="138"/>
      <c r="M209" s="139"/>
    </row>
    <row r="210" spans="1:13" x14ac:dyDescent="0.3">
      <c r="A210" s="105"/>
      <c r="B210" s="107"/>
      <c r="C210" s="169">
        <v>0.05</v>
      </c>
      <c r="D210" s="106"/>
      <c r="E210" s="105"/>
      <c r="F210" s="107"/>
      <c r="G210" s="107"/>
      <c r="H210" s="106"/>
      <c r="I210" s="129" t="s">
        <v>174</v>
      </c>
      <c r="J210" s="129"/>
      <c r="K210" s="129"/>
      <c r="L210" s="129"/>
      <c r="M210" s="165"/>
    </row>
    <row r="211" spans="1:13" x14ac:dyDescent="0.3">
      <c r="A211" s="105"/>
      <c r="B211" s="107"/>
      <c r="C211" s="105"/>
      <c r="D211" s="106"/>
      <c r="E211" s="105"/>
      <c r="F211" s="107"/>
      <c r="G211" s="107"/>
      <c r="H211" s="106"/>
      <c r="I211" s="129" t="s">
        <v>175</v>
      </c>
      <c r="J211" s="129"/>
      <c r="K211" s="129"/>
      <c r="L211" s="129"/>
      <c r="M211" s="165"/>
    </row>
    <row r="212" spans="1:13" x14ac:dyDescent="0.3">
      <c r="A212" s="105"/>
      <c r="B212" s="107"/>
      <c r="C212" s="105" t="s">
        <v>177</v>
      </c>
      <c r="D212" s="106"/>
      <c r="E212" s="105"/>
      <c r="F212" s="107"/>
      <c r="G212" s="107"/>
      <c r="H212" s="106"/>
      <c r="I212" s="129" t="s">
        <v>176</v>
      </c>
      <c r="J212" s="129"/>
      <c r="K212" s="129"/>
      <c r="L212" s="129"/>
      <c r="M212" s="165"/>
    </row>
    <row r="213" spans="1:13" x14ac:dyDescent="0.3">
      <c r="A213" s="105"/>
      <c r="B213" s="107"/>
      <c r="C213" s="105" t="s">
        <v>179</v>
      </c>
      <c r="D213" s="106"/>
      <c r="E213" s="105"/>
      <c r="F213" s="107"/>
      <c r="G213" s="107"/>
      <c r="H213" s="106"/>
      <c r="I213" s="129" t="s">
        <v>178</v>
      </c>
      <c r="J213" s="129"/>
      <c r="K213" s="129"/>
      <c r="L213" s="129"/>
      <c r="M213" s="165"/>
    </row>
    <row r="214" spans="1:13" x14ac:dyDescent="0.3">
      <c r="A214" s="105"/>
      <c r="B214" s="107"/>
      <c r="C214" s="105" t="s">
        <v>180</v>
      </c>
      <c r="D214" s="106"/>
      <c r="E214" s="105"/>
      <c r="F214" s="107"/>
      <c r="G214" s="107"/>
      <c r="H214" s="106"/>
      <c r="I214" s="129" t="s">
        <v>181</v>
      </c>
      <c r="J214" s="129"/>
      <c r="K214" s="129"/>
      <c r="L214" s="129"/>
      <c r="M214" s="165"/>
    </row>
    <row r="215" spans="1:13" x14ac:dyDescent="0.3">
      <c r="A215" s="105"/>
      <c r="B215" s="107"/>
      <c r="C215" s="105" t="s">
        <v>169</v>
      </c>
      <c r="D215" s="106"/>
      <c r="E215" s="105"/>
      <c r="F215" s="107"/>
      <c r="G215" s="107"/>
      <c r="H215" s="106"/>
      <c r="I215" s="129" t="s">
        <v>182</v>
      </c>
      <c r="J215" s="129"/>
      <c r="K215" s="129"/>
      <c r="L215" s="129"/>
      <c r="M215" s="165"/>
    </row>
    <row r="216" spans="1:13" x14ac:dyDescent="0.3">
      <c r="A216" s="105"/>
      <c r="B216" s="107"/>
      <c r="C216" s="105" t="s">
        <v>185</v>
      </c>
      <c r="D216" s="106"/>
      <c r="E216" s="105"/>
      <c r="F216" s="107"/>
      <c r="G216" s="107"/>
      <c r="H216" s="106"/>
      <c r="I216" s="129" t="s">
        <v>183</v>
      </c>
      <c r="J216" s="129"/>
      <c r="K216" s="129"/>
      <c r="L216" s="129"/>
      <c r="M216" s="165"/>
    </row>
    <row r="217" spans="1:13" x14ac:dyDescent="0.3">
      <c r="A217" s="105"/>
      <c r="B217" s="107"/>
      <c r="C217" s="105"/>
      <c r="D217" s="106"/>
      <c r="E217" s="105"/>
      <c r="F217" s="107"/>
      <c r="G217" s="107"/>
      <c r="H217" s="106"/>
      <c r="I217" s="129" t="s">
        <v>184</v>
      </c>
      <c r="J217" s="129"/>
      <c r="K217" s="129"/>
      <c r="L217" s="129"/>
      <c r="M217" s="165"/>
    </row>
    <row r="218" spans="1:13" x14ac:dyDescent="0.3">
      <c r="A218" s="105"/>
      <c r="B218" s="107"/>
      <c r="C218" s="169">
        <v>0.05</v>
      </c>
      <c r="D218" s="106"/>
      <c r="E218" s="105"/>
      <c r="F218" s="107"/>
      <c r="G218" s="107"/>
      <c r="H218" s="106"/>
      <c r="I218" s="129" t="s">
        <v>186</v>
      </c>
      <c r="J218" s="129"/>
      <c r="K218" s="129"/>
      <c r="L218" s="129"/>
      <c r="M218" s="165"/>
    </row>
    <row r="219" spans="1:13" x14ac:dyDescent="0.3">
      <c r="A219" s="105"/>
      <c r="B219" s="107"/>
      <c r="C219" s="105"/>
      <c r="D219" s="106"/>
      <c r="E219" s="105"/>
      <c r="F219" s="107"/>
      <c r="G219" s="107"/>
      <c r="H219" s="106"/>
      <c r="I219" s="129" t="s">
        <v>187</v>
      </c>
      <c r="J219" s="129"/>
      <c r="K219" s="129"/>
      <c r="L219" s="129"/>
      <c r="M219" s="165"/>
    </row>
    <row r="220" spans="1:13" x14ac:dyDescent="0.3">
      <c r="A220" s="105"/>
      <c r="B220" s="107"/>
      <c r="C220" s="105" t="s">
        <v>189</v>
      </c>
      <c r="D220" s="106"/>
      <c r="E220" s="105"/>
      <c r="F220" s="107"/>
      <c r="G220" s="107"/>
      <c r="H220" s="106"/>
      <c r="I220" s="129" t="s">
        <v>188</v>
      </c>
      <c r="J220" s="129"/>
      <c r="K220" s="129"/>
      <c r="L220" s="129"/>
      <c r="M220" s="165"/>
    </row>
    <row r="221" spans="1:13" x14ac:dyDescent="0.3">
      <c r="A221" s="105"/>
      <c r="B221" s="107"/>
      <c r="C221" s="169">
        <v>0.4</v>
      </c>
      <c r="D221" s="106"/>
      <c r="E221" s="105"/>
      <c r="F221" s="107"/>
      <c r="G221" s="107"/>
      <c r="H221" s="106"/>
      <c r="I221" s="129" t="s">
        <v>190</v>
      </c>
      <c r="J221" s="129"/>
      <c r="K221" s="129"/>
      <c r="L221" s="129"/>
      <c r="M221" s="165"/>
    </row>
    <row r="222" spans="1:13" ht="30" customHeight="1" x14ac:dyDescent="0.3">
      <c r="A222" s="105"/>
      <c r="B222" s="107"/>
      <c r="C222" s="105"/>
      <c r="D222" s="106"/>
      <c r="E222" s="105"/>
      <c r="F222" s="107"/>
      <c r="G222" s="107"/>
      <c r="H222" s="106"/>
      <c r="I222" s="138" t="s">
        <v>191</v>
      </c>
      <c r="J222" s="138"/>
      <c r="K222" s="138"/>
      <c r="L222" s="138"/>
      <c r="M222" s="139"/>
    </row>
    <row r="223" spans="1:13" x14ac:dyDescent="0.3">
      <c r="A223" s="105"/>
      <c r="B223" s="107"/>
      <c r="C223" s="169">
        <v>0.01</v>
      </c>
      <c r="D223" s="106"/>
      <c r="E223" s="105"/>
      <c r="F223" s="107"/>
      <c r="G223" s="107"/>
      <c r="H223" s="106"/>
      <c r="I223" s="129" t="s">
        <v>192</v>
      </c>
      <c r="J223" s="129"/>
      <c r="K223" s="129"/>
      <c r="L223" s="129"/>
      <c r="M223" s="165"/>
    </row>
    <row r="224" spans="1:13" x14ac:dyDescent="0.3">
      <c r="A224" s="105"/>
      <c r="B224" s="107"/>
      <c r="C224" s="169">
        <v>0.01</v>
      </c>
      <c r="D224" s="106"/>
      <c r="E224" s="105"/>
      <c r="F224" s="107"/>
      <c r="G224" s="107"/>
      <c r="H224" s="106"/>
      <c r="I224" s="129" t="s">
        <v>193</v>
      </c>
      <c r="J224" s="129"/>
      <c r="K224" s="129"/>
      <c r="L224" s="129"/>
      <c r="M224" s="165"/>
    </row>
    <row r="225" spans="1:13" x14ac:dyDescent="0.3">
      <c r="A225" s="105"/>
      <c r="B225" s="107"/>
      <c r="C225" s="105"/>
      <c r="D225" s="106"/>
      <c r="E225" s="105"/>
      <c r="F225" s="107"/>
      <c r="G225" s="107"/>
      <c r="H225" s="106"/>
      <c r="I225" s="129" t="s">
        <v>194</v>
      </c>
      <c r="J225" s="129"/>
      <c r="K225" s="129"/>
      <c r="L225" s="129"/>
      <c r="M225" s="165"/>
    </row>
    <row r="226" spans="1:13" ht="44.25" customHeight="1" x14ac:dyDescent="0.3">
      <c r="A226" s="105"/>
      <c r="B226" s="107"/>
      <c r="C226" s="169">
        <v>0.01</v>
      </c>
      <c r="D226" s="106"/>
      <c r="E226" s="105"/>
      <c r="F226" s="107"/>
      <c r="G226" s="107"/>
      <c r="H226" s="106"/>
      <c r="I226" s="138" t="s">
        <v>195</v>
      </c>
      <c r="J226" s="138"/>
      <c r="K226" s="138"/>
      <c r="L226" s="138"/>
      <c r="M226" s="139"/>
    </row>
    <row r="227" spans="1:13" ht="9" customHeight="1" x14ac:dyDescent="0.3">
      <c r="A227" s="108"/>
      <c r="B227" s="110"/>
      <c r="C227" s="108"/>
      <c r="D227" s="109"/>
      <c r="E227" s="108"/>
      <c r="F227" s="110"/>
      <c r="G227" s="110"/>
      <c r="H227" s="109"/>
      <c r="I227" s="199"/>
      <c r="J227" s="199"/>
      <c r="K227" s="199"/>
      <c r="L227" s="199"/>
      <c r="M227" s="200"/>
    </row>
    <row r="228" spans="1:13" ht="18" customHeight="1" x14ac:dyDescent="0.3">
      <c r="A228" s="219">
        <f>SUM(A199:B226)</f>
        <v>0</v>
      </c>
      <c r="B228" s="221"/>
      <c r="C228" s="214" t="s">
        <v>109</v>
      </c>
      <c r="D228" s="215"/>
      <c r="E228" s="215"/>
      <c r="F228" s="215"/>
      <c r="G228" s="215"/>
      <c r="H228" s="215"/>
      <c r="I228" s="215"/>
      <c r="J228" s="215"/>
      <c r="K228" s="215"/>
      <c r="L228" s="215"/>
      <c r="M228" s="216"/>
    </row>
    <row r="229" spans="1:13" ht="15" customHeight="1" x14ac:dyDescent="0.3">
      <c r="A229" s="211"/>
      <c r="B229" s="211"/>
      <c r="C229" s="211"/>
      <c r="D229" s="211"/>
      <c r="E229" s="211"/>
      <c r="F229" s="211"/>
      <c r="G229" s="211"/>
      <c r="H229" s="211"/>
      <c r="I229" s="210"/>
      <c r="J229" s="210"/>
      <c r="K229" s="210"/>
      <c r="L229" s="210"/>
      <c r="M229" s="210"/>
    </row>
    <row r="230" spans="1:13" ht="15.6" x14ac:dyDescent="0.3">
      <c r="I230" s="33" t="s">
        <v>24</v>
      </c>
    </row>
    <row r="231" spans="1:13" ht="8.1" customHeight="1" x14ac:dyDescent="0.3">
      <c r="I231" s="52"/>
      <c r="J231" s="52"/>
      <c r="K231" s="52"/>
      <c r="L231" s="52"/>
    </row>
    <row r="232" spans="1:13" s="3" customFormat="1" ht="18" customHeight="1" x14ac:dyDescent="0.3">
      <c r="A232" s="189" t="s">
        <v>160</v>
      </c>
      <c r="B232" s="190"/>
      <c r="C232" s="190"/>
      <c r="D232" s="191"/>
      <c r="E232" s="189" t="s">
        <v>204</v>
      </c>
      <c r="F232" s="190"/>
      <c r="G232" s="191"/>
      <c r="H232" s="189" t="s">
        <v>203</v>
      </c>
      <c r="I232" s="190"/>
      <c r="J232" s="190"/>
      <c r="K232" s="191"/>
      <c r="L232" s="189" t="s">
        <v>202</v>
      </c>
      <c r="M232" s="191"/>
    </row>
    <row r="233" spans="1:13" ht="6.75" customHeight="1" x14ac:dyDescent="0.3">
      <c r="A233" s="111"/>
      <c r="B233" s="113"/>
      <c r="C233" s="113"/>
      <c r="D233" s="112"/>
      <c r="E233" s="111"/>
      <c r="F233" s="113"/>
      <c r="G233" s="112"/>
      <c r="H233" s="225"/>
      <c r="I233" s="226"/>
      <c r="J233" s="226"/>
      <c r="K233" s="227"/>
      <c r="L233" s="111"/>
      <c r="M233" s="112"/>
    </row>
    <row r="234" spans="1:13" ht="18" customHeight="1" x14ac:dyDescent="0.3">
      <c r="A234" s="217">
        <f>E234*0.5</f>
        <v>0</v>
      </c>
      <c r="B234" s="222"/>
      <c r="C234" s="222"/>
      <c r="D234" s="218"/>
      <c r="E234" s="105"/>
      <c r="F234" s="107"/>
      <c r="G234" s="106"/>
      <c r="H234" s="228" t="s">
        <v>205</v>
      </c>
      <c r="I234" s="229"/>
      <c r="J234" s="229"/>
      <c r="K234" s="230"/>
      <c r="L234" s="105"/>
      <c r="M234" s="106"/>
    </row>
    <row r="235" spans="1:13" ht="18" customHeight="1" x14ac:dyDescent="0.3">
      <c r="A235" s="105"/>
      <c r="B235" s="107"/>
      <c r="C235" s="107"/>
      <c r="D235" s="106"/>
      <c r="E235" s="105"/>
      <c r="F235" s="107"/>
      <c r="G235" s="106"/>
      <c r="H235" s="231"/>
      <c r="I235" s="232"/>
      <c r="J235" s="232"/>
      <c r="K235" s="233"/>
      <c r="L235" s="105"/>
      <c r="M235" s="106"/>
    </row>
    <row r="236" spans="1:13" ht="18" customHeight="1" x14ac:dyDescent="0.3">
      <c r="A236" s="105"/>
      <c r="B236" s="107"/>
      <c r="C236" s="107"/>
      <c r="D236" s="106"/>
      <c r="E236" s="105"/>
      <c r="F236" s="107"/>
      <c r="G236" s="106"/>
      <c r="H236" s="231"/>
      <c r="I236" s="232"/>
      <c r="J236" s="232"/>
      <c r="K236" s="233"/>
      <c r="L236" s="105"/>
      <c r="M236" s="106"/>
    </row>
    <row r="237" spans="1:13" ht="18" customHeight="1" x14ac:dyDescent="0.3">
      <c r="A237" s="105"/>
      <c r="B237" s="107"/>
      <c r="C237" s="107"/>
      <c r="D237" s="106"/>
      <c r="E237" s="105"/>
      <c r="F237" s="107"/>
      <c r="G237" s="106"/>
      <c r="H237" s="231"/>
      <c r="I237" s="232"/>
      <c r="J237" s="232"/>
      <c r="K237" s="233"/>
      <c r="L237" s="105"/>
      <c r="M237" s="106"/>
    </row>
    <row r="238" spans="1:13" ht="18" customHeight="1" x14ac:dyDescent="0.3">
      <c r="A238" s="105"/>
      <c r="B238" s="107"/>
      <c r="C238" s="107"/>
      <c r="D238" s="106"/>
      <c r="E238" s="105"/>
      <c r="F238" s="107"/>
      <c r="G238" s="106"/>
      <c r="H238" s="231"/>
      <c r="I238" s="232"/>
      <c r="J238" s="232"/>
      <c r="K238" s="233"/>
      <c r="L238" s="105"/>
      <c r="M238" s="106"/>
    </row>
    <row r="239" spans="1:13" ht="9" customHeight="1" x14ac:dyDescent="0.3">
      <c r="A239" s="19"/>
      <c r="B239" s="20"/>
      <c r="C239" s="20"/>
      <c r="D239" s="21"/>
      <c r="E239" s="19"/>
      <c r="F239" s="20"/>
      <c r="G239" s="21"/>
      <c r="H239" s="19"/>
      <c r="I239" s="20"/>
      <c r="J239" s="20"/>
      <c r="K239" s="21"/>
      <c r="L239" s="19"/>
      <c r="M239" s="88"/>
    </row>
    <row r="240" spans="1:13" ht="9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86"/>
    </row>
    <row r="241" spans="1:13" ht="18" customHeight="1" x14ac:dyDescent="0.3">
      <c r="A241" s="234">
        <f>SUM(A233:D238)</f>
        <v>0</v>
      </c>
      <c r="B241" s="234"/>
      <c r="C241" s="234"/>
      <c r="D241" s="234"/>
      <c r="E241" s="119" t="s">
        <v>197</v>
      </c>
      <c r="F241" s="119"/>
      <c r="G241" s="119"/>
      <c r="H241" s="119"/>
      <c r="I241" s="119"/>
      <c r="J241" s="119"/>
      <c r="K241" s="119"/>
      <c r="L241" s="119"/>
      <c r="M241" s="119"/>
    </row>
    <row r="242" spans="1:13" ht="18" customHeight="1" x14ac:dyDescent="0.3">
      <c r="A242" s="235"/>
      <c r="B242" s="235"/>
      <c r="C242" s="235"/>
      <c r="D242" s="235"/>
      <c r="E242" s="119" t="s">
        <v>199</v>
      </c>
      <c r="F242" s="119"/>
      <c r="G242" s="119"/>
      <c r="H242" s="119"/>
      <c r="I242" s="119"/>
      <c r="J242" s="119"/>
      <c r="K242" s="119"/>
      <c r="L242" s="119"/>
      <c r="M242" s="119"/>
    </row>
    <row r="243" spans="1:13" ht="18" customHeight="1" x14ac:dyDescent="0.3">
      <c r="A243" s="202">
        <f>A241+A242</f>
        <v>0</v>
      </c>
      <c r="B243" s="202"/>
      <c r="C243" s="202"/>
      <c r="D243" s="202"/>
      <c r="E243" s="177" t="s">
        <v>198</v>
      </c>
      <c r="F243" s="177"/>
      <c r="G243" s="177"/>
      <c r="H243" s="177"/>
      <c r="I243" s="177"/>
      <c r="J243" s="177"/>
      <c r="K243" s="177"/>
      <c r="L243" s="177"/>
      <c r="M243" s="177"/>
    </row>
    <row r="244" spans="1:13" ht="15" customHeight="1" x14ac:dyDescent="0.3"/>
    <row r="245" spans="1:13" ht="15.6" x14ac:dyDescent="0.3">
      <c r="I245" s="59" t="s">
        <v>26</v>
      </c>
    </row>
    <row r="246" spans="1:13" ht="8.1" customHeight="1" x14ac:dyDescent="0.3"/>
    <row r="247" spans="1:13" s="3" customFormat="1" ht="18" customHeight="1" x14ac:dyDescent="0.3">
      <c r="A247" s="189" t="s">
        <v>160</v>
      </c>
      <c r="B247" s="190"/>
      <c r="C247" s="190"/>
      <c r="D247" s="190"/>
      <c r="E247" s="190"/>
      <c r="F247" s="190"/>
      <c r="G247" s="191"/>
      <c r="H247" s="189" t="s">
        <v>96</v>
      </c>
      <c r="I247" s="191"/>
      <c r="J247" s="189" t="s">
        <v>200</v>
      </c>
      <c r="K247" s="190"/>
      <c r="L247" s="243" t="s">
        <v>201</v>
      </c>
      <c r="M247" s="244"/>
    </row>
    <row r="248" spans="1:13" ht="18" customHeight="1" x14ac:dyDescent="0.3">
      <c r="A248" s="247">
        <f>J248*H248</f>
        <v>0</v>
      </c>
      <c r="B248" s="248"/>
      <c r="C248" s="248"/>
      <c r="D248" s="248"/>
      <c r="E248" s="248"/>
      <c r="F248" s="248"/>
      <c r="G248" s="249"/>
      <c r="H248" s="250">
        <v>0.02</v>
      </c>
      <c r="I248" s="118"/>
      <c r="J248" s="116"/>
      <c r="K248" s="118"/>
      <c r="L248" s="245"/>
      <c r="M248" s="246"/>
    </row>
    <row r="249" spans="1:13" ht="15" customHeight="1" x14ac:dyDescent="0.3"/>
    <row r="250" spans="1:13" ht="15.6" x14ac:dyDescent="0.3">
      <c r="I250" s="58" t="s">
        <v>206</v>
      </c>
    </row>
    <row r="251" spans="1:13" ht="8.1" customHeight="1" x14ac:dyDescent="0.3"/>
    <row r="252" spans="1:13" ht="15" customHeight="1" x14ac:dyDescent="0.3">
      <c r="M252" s="96" t="s">
        <v>208</v>
      </c>
    </row>
    <row r="253" spans="1:13" s="3" customFormat="1" ht="18" customHeight="1" x14ac:dyDescent="0.3">
      <c r="A253" s="189" t="s">
        <v>160</v>
      </c>
      <c r="B253" s="190"/>
      <c r="C253" s="191"/>
      <c r="D253" s="39" t="s">
        <v>96</v>
      </c>
      <c r="E253" s="189" t="s">
        <v>200</v>
      </c>
      <c r="F253" s="190"/>
      <c r="G253" s="190"/>
      <c r="H253" s="191"/>
      <c r="I253" s="251"/>
      <c r="J253" s="252"/>
      <c r="K253" s="252"/>
      <c r="L253" s="252"/>
      <c r="M253" s="252"/>
    </row>
    <row r="254" spans="1:13" ht="18" customHeight="1" x14ac:dyDescent="0.3">
      <c r="A254" s="239">
        <f>E254*D254</f>
        <v>0</v>
      </c>
      <c r="B254" s="240"/>
      <c r="C254" s="240"/>
      <c r="D254" s="37">
        <v>1E-3</v>
      </c>
      <c r="E254" s="117"/>
      <c r="F254" s="117"/>
      <c r="G254" s="117"/>
      <c r="H254" s="118"/>
      <c r="I254" s="236" t="s">
        <v>211</v>
      </c>
      <c r="J254" s="237"/>
      <c r="K254" s="237"/>
      <c r="L254" s="237"/>
      <c r="M254" s="238"/>
    </row>
    <row r="255" spans="1:13" ht="18" customHeight="1" x14ac:dyDescent="0.3">
      <c r="A255" s="241">
        <f>E255*D255</f>
        <v>0</v>
      </c>
      <c r="B255" s="242"/>
      <c r="C255" s="242"/>
      <c r="D255" s="38">
        <v>1E-3</v>
      </c>
      <c r="E255" s="110"/>
      <c r="F255" s="110"/>
      <c r="G255" s="110"/>
      <c r="H255" s="109"/>
      <c r="I255" s="198" t="s">
        <v>212</v>
      </c>
      <c r="J255" s="199"/>
      <c r="K255" s="199"/>
      <c r="L255" s="199"/>
      <c r="M255" s="200"/>
    </row>
    <row r="256" spans="1:13" ht="9" customHeight="1" x14ac:dyDescent="0.3">
      <c r="A256" s="113"/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  <c r="L256" s="113"/>
      <c r="M256" s="113"/>
    </row>
    <row r="257" spans="1:13" ht="18" customHeight="1" x14ac:dyDescent="0.3">
      <c r="A257" s="219">
        <f>SUM(A254:C255)</f>
        <v>0</v>
      </c>
      <c r="B257" s="221"/>
      <c r="C257" s="221"/>
      <c r="D257" s="253" t="s">
        <v>207</v>
      </c>
      <c r="E257" s="254"/>
      <c r="F257" s="254"/>
      <c r="G257" s="254"/>
      <c r="H257" s="254"/>
      <c r="I257" s="254"/>
      <c r="J257" s="254"/>
      <c r="K257" s="254"/>
      <c r="L257" s="254"/>
      <c r="M257" s="255"/>
    </row>
    <row r="259" spans="1:13" x14ac:dyDescent="0.3">
      <c r="M259" s="96" t="s">
        <v>209</v>
      </c>
    </row>
    <row r="260" spans="1:13" s="3" customFormat="1" ht="18" customHeight="1" x14ac:dyDescent="0.3">
      <c r="A260" s="189" t="s">
        <v>160</v>
      </c>
      <c r="B260" s="190"/>
      <c r="C260" s="191"/>
      <c r="D260" s="39" t="s">
        <v>96</v>
      </c>
      <c r="E260" s="189" t="s">
        <v>200</v>
      </c>
      <c r="F260" s="190"/>
      <c r="G260" s="190"/>
      <c r="H260" s="191"/>
      <c r="I260" s="251"/>
      <c r="J260" s="252"/>
      <c r="K260" s="252"/>
      <c r="L260" s="252"/>
      <c r="M260" s="252"/>
    </row>
    <row r="261" spans="1:13" ht="18" customHeight="1" x14ac:dyDescent="0.3">
      <c r="A261" s="239">
        <f>E261*D261</f>
        <v>0</v>
      </c>
      <c r="B261" s="240"/>
      <c r="C261" s="240"/>
      <c r="D261" s="36">
        <v>0.25</v>
      </c>
      <c r="E261" s="117"/>
      <c r="F261" s="117"/>
      <c r="G261" s="117"/>
      <c r="H261" s="118"/>
      <c r="I261" s="236" t="s">
        <v>213</v>
      </c>
      <c r="J261" s="237"/>
      <c r="K261" s="237"/>
      <c r="L261" s="237"/>
      <c r="M261" s="238"/>
    </row>
    <row r="262" spans="1:13" ht="9" customHeight="1" x14ac:dyDescent="0.3">
      <c r="A262" s="113"/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  <c r="L262" s="113"/>
      <c r="M262" s="113"/>
    </row>
    <row r="263" spans="1:13" ht="18" customHeight="1" x14ac:dyDescent="0.3">
      <c r="A263" s="219">
        <f>A261</f>
        <v>0</v>
      </c>
      <c r="B263" s="215"/>
      <c r="C263" s="215"/>
      <c r="D263" s="253" t="s">
        <v>207</v>
      </c>
      <c r="E263" s="254"/>
      <c r="F263" s="254"/>
      <c r="G263" s="254"/>
      <c r="H263" s="254"/>
      <c r="I263" s="254"/>
      <c r="J263" s="254"/>
      <c r="K263" s="254"/>
      <c r="L263" s="254"/>
      <c r="M263" s="255"/>
    </row>
    <row r="265" spans="1:13" x14ac:dyDescent="0.3">
      <c r="M265" s="96" t="s">
        <v>210</v>
      </c>
    </row>
    <row r="266" spans="1:13" ht="18" customHeight="1" x14ac:dyDescent="0.3">
      <c r="A266" s="189" t="s">
        <v>160</v>
      </c>
      <c r="B266" s="190"/>
      <c r="C266" s="191"/>
      <c r="D266" s="39" t="s">
        <v>96</v>
      </c>
      <c r="E266" s="189" t="s">
        <v>200</v>
      </c>
      <c r="F266" s="190"/>
      <c r="G266" s="190"/>
      <c r="H266" s="191"/>
      <c r="I266" s="105"/>
      <c r="J266" s="211"/>
      <c r="K266" s="211"/>
      <c r="L266" s="211"/>
      <c r="M266" s="211"/>
    </row>
    <row r="267" spans="1:13" ht="18" customHeight="1" x14ac:dyDescent="0.3">
      <c r="A267" s="239">
        <f>E267*D267</f>
        <v>0</v>
      </c>
      <c r="B267" s="240"/>
      <c r="C267" s="240"/>
      <c r="D267" s="37">
        <v>2E-3</v>
      </c>
      <c r="E267" s="256">
        <f>F192+H134+H135+H136+C134+C135+C136</f>
        <v>0</v>
      </c>
      <c r="F267" s="256"/>
      <c r="G267" s="256"/>
      <c r="H267" s="257"/>
      <c r="I267" s="236" t="s">
        <v>211</v>
      </c>
      <c r="J267" s="237"/>
      <c r="K267" s="237"/>
      <c r="L267" s="237"/>
      <c r="M267" s="238"/>
    </row>
    <row r="268" spans="1:13" ht="30" customHeight="1" x14ac:dyDescent="0.3">
      <c r="A268" s="241">
        <f>E268*D268</f>
        <v>0</v>
      </c>
      <c r="B268" s="242"/>
      <c r="C268" s="242"/>
      <c r="D268" s="38">
        <v>1E-3</v>
      </c>
      <c r="E268" s="185">
        <f>F190</f>
        <v>0</v>
      </c>
      <c r="F268" s="185"/>
      <c r="G268" s="185"/>
      <c r="H268" s="186"/>
      <c r="I268" s="266" t="s">
        <v>214</v>
      </c>
      <c r="J268" s="267"/>
      <c r="K268" s="267"/>
      <c r="L268" s="267"/>
      <c r="M268" s="268"/>
    </row>
    <row r="269" spans="1:13" ht="9" customHeight="1" x14ac:dyDescent="0.3">
      <c r="A269" s="113"/>
      <c r="B269" s="113"/>
      <c r="C269" s="113"/>
      <c r="D269" s="113"/>
      <c r="E269" s="113"/>
      <c r="F269" s="113"/>
      <c r="G269" s="113"/>
      <c r="H269" s="113"/>
      <c r="I269" s="113"/>
      <c r="J269" s="113"/>
      <c r="K269" s="113"/>
      <c r="L269" s="113"/>
      <c r="M269" s="113"/>
    </row>
    <row r="270" spans="1:13" ht="18" customHeight="1" x14ac:dyDescent="0.3">
      <c r="A270" s="219">
        <f>SUM(A267:C268)</f>
        <v>0</v>
      </c>
      <c r="B270" s="215"/>
      <c r="C270" s="215"/>
      <c r="D270" s="253" t="s">
        <v>207</v>
      </c>
      <c r="E270" s="254"/>
      <c r="F270" s="254"/>
      <c r="G270" s="254"/>
      <c r="H270" s="254"/>
      <c r="I270" s="254"/>
      <c r="J270" s="254"/>
      <c r="K270" s="254"/>
      <c r="L270" s="254"/>
      <c r="M270" s="255"/>
    </row>
    <row r="272" spans="1:13" ht="15" customHeight="1" x14ac:dyDescent="0.3">
      <c r="M272" s="89" t="s">
        <v>215</v>
      </c>
    </row>
    <row r="273" spans="1:13" x14ac:dyDescent="0.3">
      <c r="A273" s="189" t="s">
        <v>160</v>
      </c>
      <c r="B273" s="190"/>
      <c r="C273" s="191"/>
      <c r="D273" s="269"/>
      <c r="E273" s="270"/>
      <c r="F273" s="270"/>
      <c r="G273" s="270"/>
      <c r="H273" s="270"/>
      <c r="I273" s="270"/>
      <c r="J273" s="270"/>
      <c r="K273" s="270"/>
      <c r="L273" s="270"/>
      <c r="M273" s="271"/>
    </row>
    <row r="274" spans="1:13" ht="18" customHeight="1" x14ac:dyDescent="0.3">
      <c r="A274" s="111"/>
      <c r="B274" s="113"/>
      <c r="C274" s="112"/>
      <c r="D274" s="157" t="s">
        <v>207</v>
      </c>
      <c r="E274" s="158"/>
      <c r="F274" s="158"/>
      <c r="G274" s="158"/>
      <c r="H274" s="158"/>
      <c r="I274" s="158"/>
      <c r="J274" s="158"/>
      <c r="K274" s="158"/>
      <c r="L274" s="158"/>
      <c r="M274" s="159"/>
    </row>
    <row r="275" spans="1:13" ht="18" customHeight="1" x14ac:dyDescent="0.3">
      <c r="A275" s="105"/>
      <c r="B275" s="107"/>
      <c r="C275" s="106"/>
      <c r="D275" s="164" t="s">
        <v>216</v>
      </c>
      <c r="E275" s="129"/>
      <c r="F275" s="129"/>
      <c r="G275" s="129"/>
      <c r="H275" s="129"/>
      <c r="I275" s="129"/>
      <c r="J275" s="129"/>
      <c r="K275" s="129"/>
      <c r="L275" s="129"/>
      <c r="M275" s="165"/>
    </row>
    <row r="276" spans="1:13" ht="18" customHeight="1" x14ac:dyDescent="0.3">
      <c r="A276" s="263">
        <f>A274+A275</f>
        <v>0</v>
      </c>
      <c r="B276" s="264"/>
      <c r="C276" s="265"/>
      <c r="D276" s="258" t="s">
        <v>218</v>
      </c>
      <c r="E276" s="259"/>
      <c r="F276" s="259"/>
      <c r="G276" s="259"/>
      <c r="H276" s="259"/>
      <c r="I276" s="259"/>
      <c r="J276" s="259"/>
      <c r="K276" s="259"/>
      <c r="L276" s="259"/>
      <c r="M276" s="260"/>
    </row>
    <row r="277" spans="1:13" ht="6" customHeight="1" x14ac:dyDescent="0.3">
      <c r="A277" s="211"/>
      <c r="B277" s="211"/>
      <c r="C277" s="211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 spans="1:13" ht="18" customHeight="1" x14ac:dyDescent="0.3">
      <c r="A278" s="111"/>
      <c r="B278" s="113"/>
      <c r="C278" s="113"/>
      <c r="D278" s="157" t="s">
        <v>220</v>
      </c>
      <c r="E278" s="158"/>
      <c r="F278" s="158"/>
      <c r="G278" s="158"/>
      <c r="H278" s="158"/>
      <c r="I278" s="158"/>
      <c r="J278" s="158"/>
      <c r="K278" s="158"/>
      <c r="L278" s="158"/>
      <c r="M278" s="159"/>
    </row>
    <row r="279" spans="1:13" ht="18" customHeight="1" x14ac:dyDescent="0.3">
      <c r="A279" s="261"/>
      <c r="B279" s="262"/>
      <c r="C279" s="262"/>
      <c r="D279" s="164" t="s">
        <v>221</v>
      </c>
      <c r="E279" s="129"/>
      <c r="F279" s="129"/>
      <c r="G279" s="129"/>
      <c r="H279" s="129"/>
      <c r="I279" s="129"/>
      <c r="J279" s="129"/>
      <c r="K279" s="129"/>
      <c r="L279" s="129"/>
      <c r="M279" s="165"/>
    </row>
    <row r="280" spans="1:13" ht="18" customHeight="1" x14ac:dyDescent="0.3">
      <c r="A280" s="275"/>
      <c r="B280" s="276"/>
      <c r="C280" s="276"/>
      <c r="D280" s="272" t="s">
        <v>219</v>
      </c>
      <c r="E280" s="273"/>
      <c r="F280" s="273"/>
      <c r="G280" s="273"/>
      <c r="H280" s="273"/>
      <c r="I280" s="273"/>
      <c r="J280" s="273"/>
      <c r="K280" s="273"/>
      <c r="L280" s="273"/>
      <c r="M280" s="274"/>
    </row>
    <row r="282" spans="1:13" ht="15.6" x14ac:dyDescent="0.3">
      <c r="A282" s="69"/>
      <c r="I282" s="58" t="s">
        <v>222</v>
      </c>
    </row>
    <row r="283" spans="1:13" ht="8.1" customHeight="1" x14ac:dyDescent="0.3"/>
    <row r="284" spans="1:13" x14ac:dyDescent="0.3">
      <c r="A284" s="281" t="s">
        <v>232</v>
      </c>
      <c r="B284" s="190" t="s">
        <v>225</v>
      </c>
      <c r="C284" s="190"/>
      <c r="D284" s="191"/>
      <c r="E284" s="189" t="s">
        <v>226</v>
      </c>
      <c r="F284" s="190"/>
      <c r="G284" s="190"/>
      <c r="H284" s="191"/>
      <c r="I284" s="189" t="s">
        <v>224</v>
      </c>
      <c r="J284" s="190"/>
      <c r="K284" s="191"/>
      <c r="L284" s="277" t="s">
        <v>223</v>
      </c>
      <c r="M284" s="278"/>
    </row>
    <row r="285" spans="1:13" ht="31.5" customHeight="1" x14ac:dyDescent="0.3">
      <c r="A285" s="282"/>
      <c r="B285" s="40" t="s">
        <v>231</v>
      </c>
      <c r="C285" s="40" t="s">
        <v>229</v>
      </c>
      <c r="D285" s="40" t="s">
        <v>227</v>
      </c>
      <c r="E285" s="65" t="s">
        <v>231</v>
      </c>
      <c r="F285" s="170" t="s">
        <v>228</v>
      </c>
      <c r="G285" s="172"/>
      <c r="H285" s="40" t="s">
        <v>227</v>
      </c>
      <c r="I285" s="40" t="s">
        <v>230</v>
      </c>
      <c r="J285" s="40" t="s">
        <v>228</v>
      </c>
      <c r="K285" s="40" t="s">
        <v>227</v>
      </c>
      <c r="L285" s="279"/>
      <c r="M285" s="280"/>
    </row>
    <row r="286" spans="1:13" ht="18" customHeight="1" x14ac:dyDescent="0.3">
      <c r="A286" s="14"/>
      <c r="B286" s="23"/>
      <c r="C286" s="23"/>
      <c r="D286" s="43">
        <v>300</v>
      </c>
      <c r="E286" s="23"/>
      <c r="F286" s="111"/>
      <c r="G286" s="112"/>
      <c r="H286" s="43">
        <v>150</v>
      </c>
      <c r="I286" s="23"/>
      <c r="J286" s="23"/>
      <c r="K286" s="43">
        <v>25</v>
      </c>
      <c r="L286" s="111"/>
      <c r="M286" s="112"/>
    </row>
    <row r="287" spans="1:13" ht="18" customHeight="1" x14ac:dyDescent="0.3">
      <c r="A287" s="1"/>
      <c r="B287" s="24"/>
      <c r="C287" s="24"/>
      <c r="D287" s="44">
        <v>300</v>
      </c>
      <c r="E287" s="24"/>
      <c r="F287" s="105"/>
      <c r="G287" s="106"/>
      <c r="H287" s="44">
        <v>150</v>
      </c>
      <c r="I287" s="24"/>
      <c r="J287" s="24"/>
      <c r="K287" s="44">
        <v>25</v>
      </c>
      <c r="L287" s="105"/>
      <c r="M287" s="106"/>
    </row>
    <row r="288" spans="1:13" ht="18" customHeight="1" x14ac:dyDescent="0.3">
      <c r="A288" s="1"/>
      <c r="B288" s="24"/>
      <c r="C288" s="24"/>
      <c r="D288" s="44">
        <v>300</v>
      </c>
      <c r="E288" s="24"/>
      <c r="F288" s="105"/>
      <c r="G288" s="106"/>
      <c r="H288" s="44">
        <v>150</v>
      </c>
      <c r="I288" s="24"/>
      <c r="J288" s="24"/>
      <c r="K288" s="44">
        <v>25</v>
      </c>
      <c r="L288" s="105"/>
      <c r="M288" s="106"/>
    </row>
    <row r="289" spans="1:13" ht="18" customHeight="1" x14ac:dyDescent="0.3">
      <c r="A289" s="1"/>
      <c r="B289" s="24"/>
      <c r="C289" s="24"/>
      <c r="D289" s="44">
        <v>300</v>
      </c>
      <c r="E289" s="24"/>
      <c r="F289" s="105"/>
      <c r="G289" s="106"/>
      <c r="H289" s="44">
        <v>150</v>
      </c>
      <c r="I289" s="24"/>
      <c r="J289" s="24"/>
      <c r="K289" s="44">
        <v>25</v>
      </c>
      <c r="L289" s="105"/>
      <c r="M289" s="106"/>
    </row>
    <row r="290" spans="1:13" ht="18" customHeight="1" x14ac:dyDescent="0.3">
      <c r="A290" s="1"/>
      <c r="B290" s="24"/>
      <c r="C290" s="24"/>
      <c r="D290" s="44">
        <v>300</v>
      </c>
      <c r="E290" s="24"/>
      <c r="F290" s="105"/>
      <c r="G290" s="106"/>
      <c r="H290" s="44">
        <v>150</v>
      </c>
      <c r="I290" s="24"/>
      <c r="J290" s="24"/>
      <c r="K290" s="44">
        <v>25</v>
      </c>
      <c r="L290" s="105"/>
      <c r="M290" s="106"/>
    </row>
    <row r="291" spans="1:13" ht="18" customHeight="1" x14ac:dyDescent="0.3">
      <c r="A291" s="19"/>
      <c r="B291" s="25"/>
      <c r="C291" s="25"/>
      <c r="D291" s="45">
        <v>300</v>
      </c>
      <c r="E291" s="25"/>
      <c r="F291" s="108"/>
      <c r="G291" s="109"/>
      <c r="H291" s="45">
        <v>150</v>
      </c>
      <c r="I291" s="25"/>
      <c r="J291" s="25"/>
      <c r="K291" s="45">
        <v>25</v>
      </c>
      <c r="L291" s="108"/>
      <c r="M291" s="109"/>
    </row>
    <row r="292" spans="1:13" ht="9" customHeight="1" x14ac:dyDescent="0.3">
      <c r="A292" s="17"/>
      <c r="B292" s="17"/>
      <c r="C292" s="17"/>
      <c r="D292" s="46"/>
      <c r="E292" s="17"/>
      <c r="F292" s="47"/>
      <c r="G292" s="47"/>
      <c r="H292" s="46"/>
      <c r="I292" s="17"/>
      <c r="J292" s="17"/>
      <c r="K292" s="46"/>
      <c r="L292" s="47"/>
      <c r="M292" s="86"/>
    </row>
    <row r="293" spans="1:13" ht="15" customHeight="1" x14ac:dyDescent="0.3">
      <c r="A293" s="60">
        <f>SUM(A286:A291)</f>
        <v>0</v>
      </c>
      <c r="B293" s="214" t="s">
        <v>245</v>
      </c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6"/>
    </row>
    <row r="322" spans="1:13" ht="15.6" x14ac:dyDescent="0.3">
      <c r="I322" s="33" t="s">
        <v>233</v>
      </c>
    </row>
    <row r="323" spans="1:13" ht="8.1" customHeight="1" x14ac:dyDescent="0.3"/>
    <row r="324" spans="1:13" ht="44.25" customHeight="1" x14ac:dyDescent="0.3">
      <c r="A324" s="39" t="s">
        <v>239</v>
      </c>
      <c r="B324" s="170" t="s">
        <v>238</v>
      </c>
      <c r="C324" s="172"/>
      <c r="D324" s="170" t="s">
        <v>237</v>
      </c>
      <c r="E324" s="172"/>
      <c r="F324" s="170" t="s">
        <v>236</v>
      </c>
      <c r="G324" s="171"/>
      <c r="H324" s="172"/>
      <c r="I324" s="189" t="s">
        <v>235</v>
      </c>
      <c r="J324" s="191"/>
      <c r="K324" s="189" t="s">
        <v>234</v>
      </c>
      <c r="L324" s="190"/>
      <c r="M324" s="191"/>
    </row>
    <row r="325" spans="1:13" ht="7.5" customHeight="1" x14ac:dyDescent="0.3">
      <c r="L325" s="107"/>
      <c r="M325" s="107"/>
    </row>
    <row r="326" spans="1:13" ht="7.5" customHeight="1" x14ac:dyDescent="0.3">
      <c r="A326" s="14"/>
      <c r="B326" s="111"/>
      <c r="C326" s="112"/>
      <c r="D326" s="111"/>
      <c r="E326" s="112"/>
      <c r="F326" s="111"/>
      <c r="G326" s="113"/>
      <c r="H326" s="112"/>
      <c r="I326" s="111"/>
      <c r="J326" s="112"/>
      <c r="K326" s="111"/>
      <c r="L326" s="113"/>
      <c r="M326" s="112"/>
    </row>
    <row r="327" spans="1:13" ht="18" customHeight="1" x14ac:dyDescent="0.3">
      <c r="A327" s="1"/>
      <c r="B327" s="105"/>
      <c r="C327" s="106"/>
      <c r="D327" s="105"/>
      <c r="E327" s="106"/>
      <c r="F327" s="105"/>
      <c r="G327" s="107"/>
      <c r="H327" s="106"/>
      <c r="I327" s="286">
        <f>A67</f>
        <v>0</v>
      </c>
      <c r="J327" s="287"/>
      <c r="K327" s="283" t="s">
        <v>17</v>
      </c>
      <c r="L327" s="284"/>
      <c r="M327" s="285"/>
    </row>
    <row r="328" spans="1:13" ht="18" customHeight="1" x14ac:dyDescent="0.3">
      <c r="A328" s="1"/>
      <c r="B328" s="105"/>
      <c r="C328" s="106"/>
      <c r="D328" s="105"/>
      <c r="E328" s="106"/>
      <c r="F328" s="105"/>
      <c r="G328" s="107"/>
      <c r="H328" s="106"/>
      <c r="I328" s="286">
        <f>A92</f>
        <v>0</v>
      </c>
      <c r="J328" s="287"/>
      <c r="K328" s="283" t="s">
        <v>73</v>
      </c>
      <c r="L328" s="284"/>
      <c r="M328" s="285"/>
    </row>
    <row r="329" spans="1:13" ht="29.25" customHeight="1" x14ac:dyDescent="0.3">
      <c r="A329" s="1"/>
      <c r="B329" s="105"/>
      <c r="C329" s="106"/>
      <c r="D329" s="105"/>
      <c r="E329" s="106"/>
      <c r="F329" s="105"/>
      <c r="G329" s="107"/>
      <c r="H329" s="106"/>
      <c r="I329" s="286">
        <f>A106</f>
        <v>0</v>
      </c>
      <c r="J329" s="287"/>
      <c r="K329" s="283" t="s">
        <v>240</v>
      </c>
      <c r="L329" s="284"/>
      <c r="M329" s="285"/>
    </row>
    <row r="330" spans="1:13" ht="18" customHeight="1" x14ac:dyDescent="0.3">
      <c r="A330" s="1"/>
      <c r="B330" s="105"/>
      <c r="C330" s="106"/>
      <c r="D330" s="105"/>
      <c r="E330" s="106"/>
      <c r="F330" s="105"/>
      <c r="G330" s="107"/>
      <c r="H330" s="106"/>
      <c r="I330" s="286">
        <f>A121</f>
        <v>0</v>
      </c>
      <c r="J330" s="287"/>
      <c r="K330" s="283" t="s">
        <v>20</v>
      </c>
      <c r="L330" s="284"/>
      <c r="M330" s="285"/>
    </row>
    <row r="331" spans="1:13" ht="18" customHeight="1" x14ac:dyDescent="0.3">
      <c r="A331" s="1"/>
      <c r="B331" s="105"/>
      <c r="C331" s="106"/>
      <c r="D331" s="105"/>
      <c r="E331" s="106"/>
      <c r="F331" s="105"/>
      <c r="G331" s="107"/>
      <c r="H331" s="106"/>
      <c r="I331" s="286">
        <f>IF(H173="P",A173,0)</f>
        <v>0</v>
      </c>
      <c r="J331" s="287"/>
      <c r="K331" s="283" t="s">
        <v>21</v>
      </c>
      <c r="L331" s="284"/>
      <c r="M331" s="285"/>
    </row>
    <row r="332" spans="1:13" ht="18" customHeight="1" x14ac:dyDescent="0.3">
      <c r="A332" s="1"/>
      <c r="B332" s="105"/>
      <c r="C332" s="106"/>
      <c r="D332" s="105"/>
      <c r="E332" s="106"/>
      <c r="F332" s="105"/>
      <c r="G332" s="107"/>
      <c r="H332" s="106"/>
      <c r="I332" s="286">
        <f>A228</f>
        <v>0</v>
      </c>
      <c r="J332" s="287"/>
      <c r="K332" s="283" t="s">
        <v>23</v>
      </c>
      <c r="L332" s="284"/>
      <c r="M332" s="285"/>
    </row>
    <row r="333" spans="1:13" ht="18" customHeight="1" x14ac:dyDescent="0.3">
      <c r="A333" s="1"/>
      <c r="B333" s="105"/>
      <c r="C333" s="106"/>
      <c r="D333" s="105"/>
      <c r="E333" s="106"/>
      <c r="F333" s="105"/>
      <c r="G333" s="107"/>
      <c r="H333" s="106"/>
      <c r="I333" s="286">
        <f>A243</f>
        <v>0</v>
      </c>
      <c r="J333" s="287"/>
      <c r="K333" s="283" t="s">
        <v>196</v>
      </c>
      <c r="L333" s="284"/>
      <c r="M333" s="285"/>
    </row>
    <row r="334" spans="1:13" ht="18" customHeight="1" x14ac:dyDescent="0.3">
      <c r="A334" s="1"/>
      <c r="B334" s="105"/>
      <c r="C334" s="106"/>
      <c r="D334" s="105"/>
      <c r="E334" s="106"/>
      <c r="F334" s="105"/>
      <c r="G334" s="107"/>
      <c r="H334" s="106"/>
      <c r="I334" s="286"/>
      <c r="J334" s="287"/>
      <c r="K334" s="283" t="s">
        <v>244</v>
      </c>
      <c r="L334" s="284"/>
      <c r="M334" s="285"/>
    </row>
    <row r="335" spans="1:13" ht="18" customHeight="1" x14ac:dyDescent="0.3">
      <c r="A335" s="1"/>
      <c r="B335" s="105"/>
      <c r="C335" s="106"/>
      <c r="D335" s="105"/>
      <c r="E335" s="106"/>
      <c r="F335" s="105"/>
      <c r="G335" s="107"/>
      <c r="H335" s="106"/>
      <c r="I335" s="286">
        <f>A248</f>
        <v>0</v>
      </c>
      <c r="J335" s="287"/>
      <c r="K335" s="283" t="s">
        <v>241</v>
      </c>
      <c r="L335" s="284"/>
      <c r="M335" s="285"/>
    </row>
    <row r="336" spans="1:13" ht="30" customHeight="1" x14ac:dyDescent="0.3">
      <c r="A336" s="1"/>
      <c r="B336" s="105"/>
      <c r="C336" s="106"/>
      <c r="D336" s="105"/>
      <c r="E336" s="106"/>
      <c r="F336" s="105"/>
      <c r="G336" s="107"/>
      <c r="H336" s="106"/>
      <c r="I336" s="286">
        <f>A280</f>
        <v>0</v>
      </c>
      <c r="J336" s="287"/>
      <c r="K336" s="283" t="s">
        <v>242</v>
      </c>
      <c r="L336" s="284"/>
      <c r="M336" s="285"/>
    </row>
    <row r="337" spans="1:13" ht="18" customHeight="1" x14ac:dyDescent="0.3">
      <c r="A337" s="19"/>
      <c r="B337" s="108"/>
      <c r="C337" s="109"/>
      <c r="D337" s="108"/>
      <c r="E337" s="109"/>
      <c r="F337" s="108"/>
      <c r="G337" s="110"/>
      <c r="H337" s="109"/>
      <c r="I337" s="294">
        <f>A293</f>
        <v>0</v>
      </c>
      <c r="J337" s="295"/>
      <c r="K337" s="288" t="s">
        <v>243</v>
      </c>
      <c r="L337" s="289"/>
      <c r="M337" s="290"/>
    </row>
    <row r="338" spans="1:13" ht="7.5" customHeight="1" x14ac:dyDescent="0.3">
      <c r="I338" s="101"/>
      <c r="J338" s="101"/>
      <c r="L338" s="211"/>
      <c r="M338" s="211"/>
    </row>
    <row r="339" spans="1:13" ht="18" customHeight="1" x14ac:dyDescent="0.3">
      <c r="A339" s="61"/>
      <c r="B339" s="181"/>
      <c r="C339" s="183"/>
      <c r="D339" s="181"/>
      <c r="E339" s="183"/>
      <c r="F339" s="181"/>
      <c r="G339" s="182"/>
      <c r="H339" s="183"/>
      <c r="I339" s="292">
        <f>SUM(I327:J337)</f>
        <v>0</v>
      </c>
      <c r="J339" s="293"/>
      <c r="K339" s="215" t="s">
        <v>217</v>
      </c>
      <c r="L339" s="215"/>
      <c r="M339" s="216"/>
    </row>
    <row r="341" spans="1:13" x14ac:dyDescent="0.3">
      <c r="A341" s="14"/>
      <c r="B341" s="26"/>
      <c r="C341" s="26"/>
      <c r="D341" s="26"/>
      <c r="E341" s="27"/>
      <c r="F341" s="26"/>
      <c r="G341" s="26"/>
      <c r="H341" s="26"/>
      <c r="I341" s="26"/>
      <c r="J341" s="26"/>
      <c r="K341" s="26"/>
      <c r="L341" s="26"/>
      <c r="M341" s="85"/>
    </row>
    <row r="342" spans="1:13" x14ac:dyDescent="0.3">
      <c r="A342" s="153" t="s">
        <v>248</v>
      </c>
      <c r="B342" s="138"/>
      <c r="C342" s="138"/>
      <c r="D342" s="138"/>
      <c r="E342" s="138"/>
      <c r="F342" s="1"/>
      <c r="G342" s="17"/>
      <c r="H342" s="5"/>
      <c r="I342" s="17"/>
      <c r="J342" s="5"/>
      <c r="K342" s="17" t="s">
        <v>247</v>
      </c>
      <c r="L342" s="17"/>
      <c r="M342" s="87" t="s">
        <v>246</v>
      </c>
    </row>
    <row r="343" spans="1:13" x14ac:dyDescent="0.3">
      <c r="A343" s="153"/>
      <c r="B343" s="138"/>
      <c r="C343" s="138"/>
      <c r="D343" s="138"/>
      <c r="E343" s="139"/>
      <c r="F343" s="17"/>
      <c r="G343" s="17"/>
      <c r="H343" s="17"/>
      <c r="I343" s="17"/>
      <c r="J343" s="17"/>
      <c r="K343" s="17"/>
      <c r="L343" s="17"/>
      <c r="M343" s="87"/>
    </row>
    <row r="344" spans="1:13" ht="18" customHeight="1" x14ac:dyDescent="0.3">
      <c r="A344" s="1"/>
      <c r="B344" s="17"/>
      <c r="C344" s="17"/>
      <c r="D344" s="17"/>
      <c r="E344" s="2"/>
      <c r="F344" s="17"/>
      <c r="G344" s="17"/>
      <c r="H344" s="116"/>
      <c r="I344" s="117"/>
      <c r="J344" s="117"/>
      <c r="K344" s="118"/>
      <c r="L344" s="17"/>
      <c r="M344" s="87" t="s">
        <v>249</v>
      </c>
    </row>
    <row r="345" spans="1:13" x14ac:dyDescent="0.3">
      <c r="A345" s="1"/>
      <c r="B345" s="17"/>
      <c r="C345" s="17"/>
      <c r="D345" s="17"/>
      <c r="E345" s="2"/>
      <c r="F345" s="17"/>
      <c r="G345" s="17"/>
      <c r="H345" s="17"/>
      <c r="I345" s="17"/>
      <c r="J345" s="17"/>
      <c r="K345" s="17"/>
      <c r="L345" s="17"/>
      <c r="M345" s="87"/>
    </row>
    <row r="346" spans="1:13" ht="18" customHeight="1" x14ac:dyDescent="0.3">
      <c r="A346" s="130">
        <v>42702</v>
      </c>
      <c r="B346" s="131"/>
      <c r="C346" s="131"/>
      <c r="D346" s="17" t="s">
        <v>270</v>
      </c>
      <c r="E346" s="2"/>
      <c r="F346" s="17"/>
      <c r="G346" s="17"/>
      <c r="H346" s="116"/>
      <c r="I346" s="117"/>
      <c r="J346" s="55"/>
      <c r="K346" s="56"/>
      <c r="L346" s="17"/>
      <c r="M346" s="87" t="s">
        <v>250</v>
      </c>
    </row>
    <row r="347" spans="1:13" ht="6.75" customHeight="1" x14ac:dyDescent="0.3">
      <c r="A347" s="1"/>
      <c r="B347" s="17"/>
      <c r="C347" s="17"/>
      <c r="D347" s="17"/>
      <c r="E347" s="2"/>
      <c r="F347" s="17"/>
      <c r="G347" s="17"/>
      <c r="H347" s="17"/>
      <c r="I347" s="17"/>
      <c r="J347" s="17"/>
      <c r="K347" s="17"/>
      <c r="L347" s="17"/>
      <c r="M347" s="87"/>
    </row>
    <row r="348" spans="1:13" x14ac:dyDescent="0.3">
      <c r="A348" s="1"/>
      <c r="B348" s="17"/>
      <c r="C348" s="17"/>
      <c r="D348" s="17"/>
      <c r="E348" s="2"/>
      <c r="F348" s="17"/>
      <c r="G348" s="17"/>
      <c r="H348" s="107" t="s">
        <v>4</v>
      </c>
      <c r="I348" s="107"/>
      <c r="J348" s="47" t="s">
        <v>15</v>
      </c>
      <c r="K348" s="47" t="s">
        <v>89</v>
      </c>
      <c r="L348" s="17"/>
      <c r="M348" s="87"/>
    </row>
    <row r="349" spans="1:13" ht="34.5" customHeight="1" x14ac:dyDescent="0.3">
      <c r="A349" s="1"/>
      <c r="B349" s="17"/>
      <c r="C349" s="17"/>
      <c r="D349" s="17"/>
      <c r="E349" s="2"/>
      <c r="F349" s="17"/>
      <c r="G349" s="17"/>
      <c r="H349" s="17"/>
      <c r="I349" s="17"/>
      <c r="J349" s="17"/>
      <c r="K349" s="17"/>
      <c r="L349" s="17"/>
      <c r="M349" s="87"/>
    </row>
    <row r="350" spans="1:13" x14ac:dyDescent="0.3">
      <c r="A350" s="1"/>
      <c r="B350" s="128" t="s">
        <v>252</v>
      </c>
      <c r="C350" s="128"/>
      <c r="D350" s="128"/>
      <c r="E350" s="2"/>
      <c r="F350" s="17"/>
      <c r="G350" s="17"/>
      <c r="H350" s="17"/>
      <c r="I350" s="17"/>
      <c r="J350" s="129" t="s">
        <v>251</v>
      </c>
      <c r="K350" s="129"/>
      <c r="L350" s="17"/>
      <c r="M350" s="87"/>
    </row>
    <row r="351" spans="1:13" x14ac:dyDescent="0.3">
      <c r="A351" s="1"/>
      <c r="B351" s="17"/>
      <c r="C351" s="17"/>
      <c r="D351" s="17"/>
      <c r="E351" s="2"/>
      <c r="F351" s="17"/>
      <c r="G351" s="17"/>
      <c r="H351" s="17"/>
      <c r="I351" s="17"/>
      <c r="J351" s="17"/>
      <c r="K351" s="17"/>
      <c r="L351" s="17"/>
      <c r="M351" s="87"/>
    </row>
    <row r="352" spans="1:13" x14ac:dyDescent="0.3">
      <c r="A352" s="1"/>
      <c r="B352" s="17"/>
      <c r="C352" s="17"/>
      <c r="D352" s="17"/>
      <c r="E352" s="2"/>
      <c r="F352" s="17"/>
      <c r="G352" s="17"/>
      <c r="H352" s="17"/>
      <c r="I352" s="17"/>
      <c r="J352" s="17"/>
      <c r="K352" s="17"/>
      <c r="L352" s="17"/>
      <c r="M352" s="87"/>
    </row>
    <row r="353" spans="1:13" x14ac:dyDescent="0.3">
      <c r="A353" s="1"/>
      <c r="B353" s="17"/>
      <c r="C353" s="17"/>
      <c r="D353" s="17"/>
      <c r="E353" s="2"/>
      <c r="F353" s="17"/>
      <c r="G353" s="17"/>
      <c r="H353" s="17"/>
      <c r="I353" s="17"/>
      <c r="J353" s="17"/>
      <c r="K353" s="17"/>
      <c r="L353" s="17"/>
      <c r="M353" s="87"/>
    </row>
    <row r="354" spans="1:13" x14ac:dyDescent="0.3">
      <c r="A354" s="1"/>
      <c r="B354" s="17"/>
      <c r="C354" s="17"/>
      <c r="D354" s="17"/>
      <c r="E354" s="2"/>
      <c r="F354" s="17"/>
      <c r="G354" s="17"/>
      <c r="H354" s="17"/>
      <c r="I354" s="17"/>
      <c r="J354" s="17"/>
      <c r="K354" s="17"/>
      <c r="L354" s="17"/>
      <c r="M354" s="87"/>
    </row>
    <row r="355" spans="1:13" x14ac:dyDescent="0.3">
      <c r="A355" s="19"/>
      <c r="B355" s="20"/>
      <c r="C355" s="20"/>
      <c r="D355" s="20"/>
      <c r="E355" s="21"/>
      <c r="F355" s="20"/>
      <c r="G355" s="20"/>
      <c r="H355" s="20"/>
      <c r="I355" s="20"/>
      <c r="J355" s="20"/>
      <c r="K355" s="20"/>
      <c r="L355" s="20"/>
      <c r="M355" s="88"/>
    </row>
    <row r="369" spans="1:13" ht="15.6" x14ac:dyDescent="0.3">
      <c r="I369" s="63" t="s">
        <v>275</v>
      </c>
    </row>
    <row r="370" spans="1:13" ht="8.1" customHeight="1" x14ac:dyDescent="0.3">
      <c r="I370" s="63"/>
    </row>
    <row r="371" spans="1:13" x14ac:dyDescent="0.3">
      <c r="M371" s="89" t="s">
        <v>285</v>
      </c>
    </row>
    <row r="372" spans="1:13" ht="8.1" customHeight="1" x14ac:dyDescent="0.3"/>
    <row r="373" spans="1:13" s="3" customFormat="1" x14ac:dyDescent="0.3">
      <c r="A373" s="102" t="s">
        <v>278</v>
      </c>
      <c r="B373" s="103"/>
      <c r="C373" s="103"/>
      <c r="D373" s="104"/>
      <c r="E373" s="102" t="s">
        <v>277</v>
      </c>
      <c r="F373" s="103"/>
      <c r="G373" s="103"/>
      <c r="H373" s="103"/>
      <c r="I373" s="104"/>
      <c r="J373" s="102" t="s">
        <v>276</v>
      </c>
      <c r="K373" s="103"/>
      <c r="L373" s="103"/>
      <c r="M373" s="291" t="s">
        <v>260</v>
      </c>
    </row>
    <row r="374" spans="1:13" s="22" customFormat="1" ht="43.2" x14ac:dyDescent="0.3">
      <c r="A374" s="64" t="s">
        <v>283</v>
      </c>
      <c r="B374" s="114" t="s">
        <v>281</v>
      </c>
      <c r="C374" s="115"/>
      <c r="D374" s="64" t="s">
        <v>282</v>
      </c>
      <c r="E374" s="114" t="s">
        <v>283</v>
      </c>
      <c r="F374" s="115"/>
      <c r="G374" s="114" t="s">
        <v>280</v>
      </c>
      <c r="H374" s="115"/>
      <c r="I374" s="64" t="s">
        <v>279</v>
      </c>
      <c r="J374" s="64" t="s">
        <v>283</v>
      </c>
      <c r="K374" s="64" t="s">
        <v>280</v>
      </c>
      <c r="L374" s="64" t="s">
        <v>279</v>
      </c>
      <c r="M374" s="291"/>
    </row>
    <row r="375" spans="1:13" ht="18" customHeight="1" x14ac:dyDescent="0.3">
      <c r="A375" s="5"/>
      <c r="B375" s="116"/>
      <c r="C375" s="117"/>
      <c r="D375" s="5"/>
      <c r="E375" s="116"/>
      <c r="F375" s="118"/>
      <c r="G375" s="116"/>
      <c r="H375" s="118"/>
      <c r="I375" s="5"/>
      <c r="J375" s="5"/>
      <c r="K375" s="5"/>
      <c r="L375" s="5"/>
      <c r="M375" s="93"/>
    </row>
    <row r="376" spans="1:13" ht="18" customHeight="1" x14ac:dyDescent="0.3">
      <c r="A376" s="5"/>
      <c r="B376" s="116"/>
      <c r="C376" s="117"/>
      <c r="D376" s="5"/>
      <c r="E376" s="116"/>
      <c r="F376" s="118"/>
      <c r="G376" s="116"/>
      <c r="H376" s="118"/>
      <c r="I376" s="5"/>
      <c r="J376" s="5"/>
      <c r="K376" s="5"/>
      <c r="L376" s="5"/>
      <c r="M376" s="93"/>
    </row>
    <row r="377" spans="1:13" ht="18" customHeight="1" x14ac:dyDescent="0.3">
      <c r="A377" s="5"/>
      <c r="B377" s="116"/>
      <c r="C377" s="117"/>
      <c r="D377" s="5"/>
      <c r="E377" s="116"/>
      <c r="F377" s="118"/>
      <c r="G377" s="116"/>
      <c r="H377" s="118"/>
      <c r="I377" s="5"/>
      <c r="J377" s="5"/>
      <c r="K377" s="5"/>
      <c r="L377" s="5"/>
      <c r="M377" s="93"/>
    </row>
    <row r="378" spans="1:13" ht="18" customHeight="1" x14ac:dyDescent="0.3">
      <c r="A378" s="5"/>
      <c r="B378" s="116"/>
      <c r="C378" s="117"/>
      <c r="D378" s="5"/>
      <c r="E378" s="116"/>
      <c r="F378" s="118"/>
      <c r="G378" s="116"/>
      <c r="H378" s="118"/>
      <c r="I378" s="5"/>
      <c r="J378" s="5"/>
      <c r="K378" s="5"/>
      <c r="L378" s="5"/>
      <c r="M378" s="97" t="s">
        <v>283</v>
      </c>
    </row>
    <row r="380" spans="1:13" x14ac:dyDescent="0.3">
      <c r="M380" s="89" t="s">
        <v>284</v>
      </c>
    </row>
    <row r="382" spans="1:13" x14ac:dyDescent="0.3">
      <c r="A382" s="119" t="s">
        <v>287</v>
      </c>
      <c r="B382" s="119"/>
      <c r="C382" s="102" t="s">
        <v>286</v>
      </c>
      <c r="D382" s="103"/>
      <c r="E382" s="103"/>
      <c r="F382" s="103"/>
      <c r="G382" s="103"/>
      <c r="H382" s="103"/>
      <c r="I382" s="103"/>
      <c r="J382" s="103"/>
      <c r="K382" s="104"/>
      <c r="L382" s="119" t="s">
        <v>260</v>
      </c>
      <c r="M382" s="119"/>
    </row>
    <row r="383" spans="1:13" x14ac:dyDescent="0.3">
      <c r="A383" s="119"/>
      <c r="B383" s="119"/>
      <c r="C383" s="297">
        <v>0.18</v>
      </c>
      <c r="D383" s="119"/>
      <c r="E383" s="119"/>
      <c r="F383" s="119"/>
      <c r="G383" s="297">
        <v>0.12</v>
      </c>
      <c r="H383" s="119"/>
      <c r="I383" s="119"/>
      <c r="J383" s="297">
        <v>0.06</v>
      </c>
      <c r="K383" s="119"/>
      <c r="L383" s="296"/>
      <c r="M383" s="296"/>
    </row>
    <row r="384" spans="1:13" ht="18" customHeight="1" x14ac:dyDescent="0.3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</row>
    <row r="385" spans="1:13" ht="18" customHeight="1" x14ac:dyDescent="0.3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</row>
    <row r="386" spans="1:13" ht="18" customHeight="1" x14ac:dyDescent="0.3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</row>
    <row r="387" spans="1:13" ht="18" customHeight="1" x14ac:dyDescent="0.3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</row>
    <row r="388" spans="1:13" ht="18" customHeight="1" x14ac:dyDescent="0.3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19" t="s">
        <v>283</v>
      </c>
      <c r="M388" s="119"/>
    </row>
    <row r="389" spans="1:13" ht="18.75" customHeight="1" x14ac:dyDescent="0.3"/>
    <row r="390" spans="1:13" s="22" customFormat="1" ht="45.75" customHeight="1" x14ac:dyDescent="0.3">
      <c r="A390" s="64" t="s">
        <v>273</v>
      </c>
      <c r="B390" s="121" t="s">
        <v>290</v>
      </c>
      <c r="C390" s="121"/>
      <c r="D390" s="121"/>
      <c r="E390" s="121" t="s">
        <v>291</v>
      </c>
      <c r="F390" s="121"/>
      <c r="G390" s="121" t="s">
        <v>292</v>
      </c>
      <c r="H390" s="121"/>
      <c r="I390" s="121"/>
      <c r="J390" s="64" t="s">
        <v>260</v>
      </c>
      <c r="K390" s="64" t="s">
        <v>289</v>
      </c>
      <c r="L390" s="115" t="s">
        <v>288</v>
      </c>
      <c r="M390" s="121"/>
    </row>
    <row r="391" spans="1:13" ht="18" customHeight="1" x14ac:dyDescent="0.3">
      <c r="A391" s="23"/>
      <c r="B391" s="113"/>
      <c r="C391" s="113"/>
      <c r="D391" s="113"/>
      <c r="E391" s="111"/>
      <c r="F391" s="112"/>
      <c r="G391" s="111"/>
      <c r="H391" s="113"/>
      <c r="I391" s="112"/>
      <c r="J391" s="23"/>
      <c r="K391" s="23"/>
      <c r="L391" s="111"/>
      <c r="M391" s="112"/>
    </row>
    <row r="392" spans="1:13" ht="18" customHeight="1" x14ac:dyDescent="0.3">
      <c r="A392" s="24"/>
      <c r="B392" s="107"/>
      <c r="C392" s="107"/>
      <c r="D392" s="107"/>
      <c r="E392" s="105"/>
      <c r="F392" s="106"/>
      <c r="G392" s="105"/>
      <c r="H392" s="107"/>
      <c r="I392" s="106"/>
      <c r="J392" s="24"/>
      <c r="K392" s="66"/>
      <c r="L392" s="105"/>
      <c r="M392" s="106"/>
    </row>
    <row r="393" spans="1:13" ht="18" customHeight="1" x14ac:dyDescent="0.3">
      <c r="A393" s="24"/>
      <c r="B393" s="107"/>
      <c r="C393" s="107"/>
      <c r="D393" s="107"/>
      <c r="E393" s="105"/>
      <c r="F393" s="106"/>
      <c r="G393" s="105"/>
      <c r="H393" s="107"/>
      <c r="I393" s="106"/>
      <c r="J393" s="24"/>
      <c r="K393" s="66"/>
      <c r="L393" s="105"/>
      <c r="M393" s="106"/>
    </row>
    <row r="394" spans="1:13" ht="18" customHeight="1" x14ac:dyDescent="0.3">
      <c r="A394" s="24"/>
      <c r="B394" s="107"/>
      <c r="C394" s="107"/>
      <c r="D394" s="107"/>
      <c r="E394" s="105"/>
      <c r="F394" s="106"/>
      <c r="G394" s="105"/>
      <c r="H394" s="107"/>
      <c r="I394" s="106"/>
      <c r="J394" s="24"/>
      <c r="K394" s="66"/>
      <c r="L394" s="105"/>
      <c r="M394" s="106"/>
    </row>
    <row r="395" spans="1:13" ht="18" customHeight="1" x14ac:dyDescent="0.3">
      <c r="A395" s="24"/>
      <c r="B395" s="107"/>
      <c r="C395" s="107"/>
      <c r="D395" s="107"/>
      <c r="E395" s="105"/>
      <c r="F395" s="106"/>
      <c r="G395" s="105"/>
      <c r="H395" s="107"/>
      <c r="I395" s="106"/>
      <c r="J395" s="24"/>
      <c r="K395" s="66"/>
      <c r="L395" s="105"/>
      <c r="M395" s="106"/>
    </row>
    <row r="396" spans="1:13" ht="18" customHeight="1" x14ac:dyDescent="0.3">
      <c r="A396" s="25"/>
      <c r="B396" s="110"/>
      <c r="C396" s="110"/>
      <c r="D396" s="110"/>
      <c r="E396" s="108"/>
      <c r="F396" s="109"/>
      <c r="G396" s="108"/>
      <c r="H396" s="110"/>
      <c r="I396" s="109"/>
      <c r="J396" s="25"/>
      <c r="K396" s="67"/>
      <c r="L396" s="108"/>
      <c r="M396" s="109"/>
    </row>
    <row r="397" spans="1:13" ht="18" customHeight="1" x14ac:dyDescent="0.3">
      <c r="A397" s="5"/>
      <c r="B397" s="116"/>
      <c r="C397" s="117"/>
      <c r="D397" s="118"/>
      <c r="E397" s="116"/>
      <c r="F397" s="118"/>
      <c r="G397" s="102" t="s">
        <v>274</v>
      </c>
      <c r="H397" s="103"/>
      <c r="I397" s="103"/>
      <c r="J397" s="103"/>
      <c r="K397" s="103"/>
      <c r="L397" s="103"/>
      <c r="M397" s="104"/>
    </row>
    <row r="398" spans="1:13" ht="18" customHeight="1" x14ac:dyDescent="0.3">
      <c r="A398" s="5"/>
      <c r="B398" s="116"/>
      <c r="C398" s="117"/>
      <c r="D398" s="118"/>
      <c r="E398" s="120"/>
      <c r="F398" s="120"/>
      <c r="G398" s="103" t="s">
        <v>262</v>
      </c>
      <c r="H398" s="103"/>
      <c r="I398" s="103"/>
      <c r="J398" s="103"/>
      <c r="K398" s="103"/>
      <c r="L398" s="103"/>
      <c r="M398" s="104"/>
    </row>
    <row r="399" spans="1:13" ht="18.75" customHeight="1" x14ac:dyDescent="0.3"/>
    <row r="400" spans="1:13" s="50" customFormat="1" ht="75.75" customHeight="1" x14ac:dyDescent="0.3">
      <c r="A400" s="64" t="s">
        <v>254</v>
      </c>
      <c r="B400" s="121" t="s">
        <v>255</v>
      </c>
      <c r="C400" s="121"/>
      <c r="D400" s="64" t="s">
        <v>256</v>
      </c>
      <c r="E400" s="121" t="s">
        <v>258</v>
      </c>
      <c r="F400" s="121"/>
      <c r="G400" s="121" t="s">
        <v>257</v>
      </c>
      <c r="H400" s="121"/>
      <c r="I400" s="121"/>
      <c r="J400" s="64" t="s">
        <v>260</v>
      </c>
      <c r="K400" s="64" t="s">
        <v>259</v>
      </c>
      <c r="L400" s="121" t="s">
        <v>253</v>
      </c>
      <c r="M400" s="121"/>
    </row>
    <row r="401" spans="1:13" ht="18" customHeight="1" x14ac:dyDescent="0.3">
      <c r="A401" s="14"/>
      <c r="B401" s="111"/>
      <c r="C401" s="112"/>
      <c r="D401" s="57"/>
      <c r="E401" s="111"/>
      <c r="F401" s="112"/>
      <c r="G401" s="111"/>
      <c r="H401" s="113"/>
      <c r="I401" s="112"/>
      <c r="J401" s="23"/>
      <c r="K401" s="23"/>
      <c r="L401" s="111"/>
      <c r="M401" s="112"/>
    </row>
    <row r="402" spans="1:13" ht="18" customHeight="1" x14ac:dyDescent="0.3">
      <c r="A402" s="1"/>
      <c r="B402" s="105"/>
      <c r="C402" s="106"/>
      <c r="D402" s="24"/>
      <c r="E402" s="105"/>
      <c r="F402" s="106"/>
      <c r="G402" s="105"/>
      <c r="H402" s="107"/>
      <c r="I402" s="106"/>
      <c r="J402" s="24"/>
      <c r="K402" s="24"/>
      <c r="L402" s="105"/>
      <c r="M402" s="106"/>
    </row>
    <row r="403" spans="1:13" ht="18" customHeight="1" x14ac:dyDescent="0.3">
      <c r="A403" s="1"/>
      <c r="B403" s="105"/>
      <c r="C403" s="106"/>
      <c r="D403" s="24"/>
      <c r="E403" s="105"/>
      <c r="F403" s="106"/>
      <c r="G403" s="105"/>
      <c r="H403" s="107"/>
      <c r="I403" s="106"/>
      <c r="J403" s="24"/>
      <c r="K403" s="24"/>
      <c r="L403" s="105"/>
      <c r="M403" s="106"/>
    </row>
    <row r="404" spans="1:13" ht="18" customHeight="1" x14ac:dyDescent="0.3">
      <c r="A404" s="1"/>
      <c r="B404" s="105"/>
      <c r="C404" s="106"/>
      <c r="D404" s="24"/>
      <c r="E404" s="105"/>
      <c r="F404" s="106"/>
      <c r="G404" s="105"/>
      <c r="H404" s="107"/>
      <c r="I404" s="106"/>
      <c r="J404" s="24"/>
      <c r="K404" s="24"/>
      <c r="L404" s="105"/>
      <c r="M404" s="106"/>
    </row>
    <row r="405" spans="1:13" ht="18" customHeight="1" x14ac:dyDescent="0.3">
      <c r="A405" s="19"/>
      <c r="B405" s="108"/>
      <c r="C405" s="109"/>
      <c r="D405" s="25"/>
      <c r="E405" s="108"/>
      <c r="F405" s="109"/>
      <c r="G405" s="108"/>
      <c r="H405" s="110"/>
      <c r="I405" s="109"/>
      <c r="J405" s="25"/>
      <c r="K405" s="25"/>
      <c r="L405" s="108"/>
      <c r="M405" s="109"/>
    </row>
    <row r="406" spans="1:13" ht="18" customHeight="1" x14ac:dyDescent="0.3">
      <c r="A406" s="5"/>
      <c r="B406" s="120"/>
      <c r="C406" s="120"/>
      <c r="D406" s="5"/>
      <c r="E406" s="120"/>
      <c r="F406" s="120"/>
      <c r="G406" s="104" t="s">
        <v>261</v>
      </c>
      <c r="H406" s="119"/>
      <c r="I406" s="119"/>
      <c r="J406" s="119"/>
      <c r="K406" s="119"/>
      <c r="L406" s="119"/>
      <c r="M406" s="119"/>
    </row>
    <row r="407" spans="1:13" ht="18" customHeight="1" x14ac:dyDescent="0.3">
      <c r="A407" s="5"/>
      <c r="B407" s="120"/>
      <c r="C407" s="120"/>
      <c r="D407" s="5"/>
      <c r="E407" s="120"/>
      <c r="F407" s="120"/>
      <c r="G407" s="103" t="s">
        <v>262</v>
      </c>
      <c r="H407" s="103"/>
      <c r="I407" s="103"/>
      <c r="J407" s="103"/>
      <c r="K407" s="103"/>
      <c r="L407" s="103"/>
      <c r="M407" s="104"/>
    </row>
    <row r="409" spans="1:13" x14ac:dyDescent="0.3">
      <c r="M409" s="89" t="s">
        <v>263</v>
      </c>
    </row>
    <row r="411" spans="1:13" s="3" customFormat="1" x14ac:dyDescent="0.3">
      <c r="A411" s="102" t="s">
        <v>269</v>
      </c>
      <c r="B411" s="103"/>
      <c r="C411" s="103"/>
      <c r="D411" s="104"/>
      <c r="E411" s="102" t="s">
        <v>268</v>
      </c>
      <c r="F411" s="103"/>
      <c r="G411" s="103"/>
      <c r="H411" s="103"/>
      <c r="I411" s="104"/>
      <c r="J411" s="102" t="s">
        <v>267</v>
      </c>
      <c r="K411" s="103"/>
      <c r="L411" s="103"/>
      <c r="M411" s="104"/>
    </row>
    <row r="412" spans="1:13" ht="18" customHeight="1" x14ac:dyDescent="0.3">
      <c r="A412" s="111"/>
      <c r="B412" s="113"/>
      <c r="C412" s="113"/>
      <c r="D412" s="113"/>
      <c r="E412" s="111"/>
      <c r="F412" s="113"/>
      <c r="G412" s="113"/>
      <c r="H412" s="113"/>
      <c r="I412" s="112"/>
      <c r="J412" s="111"/>
      <c r="K412" s="113"/>
      <c r="L412" s="113"/>
      <c r="M412" s="112"/>
    </row>
    <row r="413" spans="1:13" ht="18" customHeight="1" x14ac:dyDescent="0.3">
      <c r="A413" s="105"/>
      <c r="B413" s="107"/>
      <c r="C413" s="107"/>
      <c r="D413" s="107"/>
      <c r="E413" s="105"/>
      <c r="F413" s="107"/>
      <c r="G413" s="107"/>
      <c r="H413" s="107"/>
      <c r="I413" s="106"/>
      <c r="J413" s="105"/>
      <c r="K413" s="107"/>
      <c r="L413" s="107"/>
      <c r="M413" s="106"/>
    </row>
    <row r="414" spans="1:13" ht="18" customHeight="1" x14ac:dyDescent="0.3">
      <c r="A414" s="105"/>
      <c r="B414" s="107"/>
      <c r="C414" s="107"/>
      <c r="D414" s="107"/>
      <c r="E414" s="105"/>
      <c r="F414" s="107"/>
      <c r="G414" s="107"/>
      <c r="H414" s="107"/>
      <c r="I414" s="106"/>
      <c r="J414" s="105"/>
      <c r="K414" s="107"/>
      <c r="L414" s="107"/>
      <c r="M414" s="106"/>
    </row>
    <row r="415" spans="1:13" ht="18" customHeight="1" x14ac:dyDescent="0.3">
      <c r="A415" s="105"/>
      <c r="B415" s="107"/>
      <c r="C415" s="107"/>
      <c r="D415" s="107"/>
      <c r="E415" s="105"/>
      <c r="F415" s="107"/>
      <c r="G415" s="107"/>
      <c r="H415" s="107"/>
      <c r="I415" s="106"/>
      <c r="J415" s="105"/>
      <c r="K415" s="107"/>
      <c r="L415" s="107"/>
      <c r="M415" s="106"/>
    </row>
    <row r="416" spans="1:13" ht="18" customHeight="1" x14ac:dyDescent="0.3">
      <c r="A416" s="105"/>
      <c r="B416" s="107"/>
      <c r="C416" s="107"/>
      <c r="D416" s="107"/>
      <c r="E416" s="105"/>
      <c r="F416" s="107"/>
      <c r="G416" s="107"/>
      <c r="H416" s="107"/>
      <c r="I416" s="106"/>
      <c r="J416" s="105"/>
      <c r="K416" s="107"/>
      <c r="L416" s="107"/>
      <c r="M416" s="106"/>
    </row>
    <row r="417" spans="1:13" ht="18" customHeight="1" x14ac:dyDescent="0.3">
      <c r="A417" s="116"/>
      <c r="B417" s="117"/>
      <c r="C417" s="117"/>
      <c r="D417" s="117"/>
      <c r="E417" s="116"/>
      <c r="F417" s="117"/>
      <c r="G417" s="117"/>
      <c r="H417" s="117"/>
      <c r="I417" s="118"/>
      <c r="J417" s="102" t="s">
        <v>217</v>
      </c>
      <c r="K417" s="103"/>
      <c r="L417" s="103"/>
      <c r="M417" s="104"/>
    </row>
    <row r="419" spans="1:13" x14ac:dyDescent="0.3">
      <c r="E419" s="4" t="s">
        <v>265</v>
      </c>
      <c r="J419" s="4" t="s">
        <v>266</v>
      </c>
      <c r="M419" s="89" t="s">
        <v>264</v>
      </c>
    </row>
    <row r="421" spans="1:13" s="3" customFormat="1" ht="30" customHeight="1" x14ac:dyDescent="0.3">
      <c r="A421" s="114" t="s">
        <v>273</v>
      </c>
      <c r="B421" s="115"/>
      <c r="C421" s="114" t="s">
        <v>272</v>
      </c>
      <c r="D421" s="115"/>
      <c r="E421" s="102" t="s">
        <v>271</v>
      </c>
      <c r="F421" s="103"/>
      <c r="G421" s="103"/>
      <c r="H421" s="103"/>
      <c r="I421" s="103"/>
      <c r="J421" s="104"/>
      <c r="K421" s="64" t="s">
        <v>260</v>
      </c>
      <c r="L421" s="114" t="s">
        <v>253</v>
      </c>
      <c r="M421" s="115"/>
    </row>
    <row r="422" spans="1:13" ht="18" customHeight="1" x14ac:dyDescent="0.3">
      <c r="A422" s="111"/>
      <c r="B422" s="112"/>
      <c r="C422" s="111"/>
      <c r="D422" s="112"/>
      <c r="E422" s="111"/>
      <c r="F422" s="113"/>
      <c r="G422" s="113"/>
      <c r="H422" s="113"/>
      <c r="I422" s="113"/>
      <c r="J422" s="112"/>
      <c r="K422" s="23"/>
      <c r="L422" s="111"/>
      <c r="M422" s="112"/>
    </row>
    <row r="423" spans="1:13" ht="18" customHeight="1" x14ac:dyDescent="0.3">
      <c r="A423" s="105"/>
      <c r="B423" s="106"/>
      <c r="C423" s="105"/>
      <c r="D423" s="106"/>
      <c r="E423" s="105"/>
      <c r="F423" s="107"/>
      <c r="G423" s="107"/>
      <c r="H423" s="107"/>
      <c r="I423" s="107"/>
      <c r="J423" s="106"/>
      <c r="K423" s="24"/>
      <c r="L423" s="105"/>
      <c r="M423" s="106"/>
    </row>
    <row r="424" spans="1:13" ht="18" customHeight="1" x14ac:dyDescent="0.3">
      <c r="A424" s="105"/>
      <c r="B424" s="106"/>
      <c r="C424" s="105"/>
      <c r="D424" s="106"/>
      <c r="E424" s="105"/>
      <c r="F424" s="107"/>
      <c r="G424" s="107"/>
      <c r="H424" s="107"/>
      <c r="I424" s="107"/>
      <c r="J424" s="106"/>
      <c r="K424" s="24"/>
      <c r="L424" s="105"/>
      <c r="M424" s="106"/>
    </row>
    <row r="425" spans="1:13" ht="18" customHeight="1" x14ac:dyDescent="0.3">
      <c r="A425" s="108"/>
      <c r="B425" s="109"/>
      <c r="C425" s="108"/>
      <c r="D425" s="109"/>
      <c r="E425" s="108"/>
      <c r="F425" s="110"/>
      <c r="G425" s="110"/>
      <c r="H425" s="110"/>
      <c r="I425" s="110"/>
      <c r="J425" s="109"/>
      <c r="K425" s="25"/>
      <c r="L425" s="108"/>
      <c r="M425" s="109"/>
    </row>
    <row r="426" spans="1:13" s="3" customFormat="1" ht="18" customHeight="1" x14ac:dyDescent="0.3">
      <c r="A426" s="102"/>
      <c r="B426" s="104"/>
      <c r="C426" s="102"/>
      <c r="D426" s="104"/>
      <c r="E426" s="103" t="s">
        <v>274</v>
      </c>
      <c r="F426" s="103"/>
      <c r="G426" s="103"/>
      <c r="H426" s="103"/>
      <c r="I426" s="103"/>
      <c r="J426" s="103"/>
      <c r="K426" s="103"/>
      <c r="L426" s="103"/>
      <c r="M426" s="104"/>
    </row>
    <row r="427" spans="1:13" ht="18" customHeight="1" x14ac:dyDescent="0.3">
      <c r="A427" s="111"/>
      <c r="B427" s="112"/>
      <c r="C427" s="111"/>
      <c r="D427" s="112"/>
      <c r="E427" s="111"/>
      <c r="F427" s="113"/>
      <c r="G427" s="113"/>
      <c r="H427" s="113"/>
      <c r="I427" s="113"/>
      <c r="J427" s="112"/>
      <c r="K427" s="23"/>
      <c r="L427" s="111"/>
      <c r="M427" s="112"/>
    </row>
    <row r="428" spans="1:13" ht="18" customHeight="1" x14ac:dyDescent="0.3">
      <c r="A428" s="105"/>
      <c r="B428" s="106"/>
      <c r="C428" s="105"/>
      <c r="D428" s="106"/>
      <c r="E428" s="105"/>
      <c r="F428" s="107"/>
      <c r="G428" s="107"/>
      <c r="H428" s="107"/>
      <c r="I428" s="107"/>
      <c r="J428" s="106"/>
      <c r="K428" s="24"/>
      <c r="L428" s="105"/>
      <c r="M428" s="106"/>
    </row>
    <row r="429" spans="1:13" ht="18" customHeight="1" x14ac:dyDescent="0.3">
      <c r="A429" s="105"/>
      <c r="B429" s="106"/>
      <c r="C429" s="105"/>
      <c r="D429" s="106"/>
      <c r="E429" s="105"/>
      <c r="F429" s="107"/>
      <c r="G429" s="107"/>
      <c r="H429" s="107"/>
      <c r="I429" s="107"/>
      <c r="J429" s="106"/>
      <c r="K429" s="24"/>
      <c r="L429" s="105"/>
      <c r="M429" s="106"/>
    </row>
    <row r="430" spans="1:13" ht="18" customHeight="1" x14ac:dyDescent="0.3">
      <c r="A430" s="108"/>
      <c r="B430" s="109"/>
      <c r="C430" s="108"/>
      <c r="D430" s="109"/>
      <c r="E430" s="108"/>
      <c r="F430" s="110"/>
      <c r="G430" s="110"/>
      <c r="H430" s="110"/>
      <c r="I430" s="110"/>
      <c r="J430" s="109"/>
      <c r="K430" s="25"/>
      <c r="L430" s="108"/>
      <c r="M430" s="109"/>
    </row>
    <row r="431" spans="1:13" s="3" customFormat="1" ht="18" customHeight="1" x14ac:dyDescent="0.3">
      <c r="A431" s="102"/>
      <c r="B431" s="104"/>
      <c r="C431" s="102"/>
      <c r="D431" s="104"/>
      <c r="E431" s="102" t="s">
        <v>261</v>
      </c>
      <c r="F431" s="103"/>
      <c r="G431" s="103"/>
      <c r="H431" s="103"/>
      <c r="I431" s="103"/>
      <c r="J431" s="103"/>
      <c r="K431" s="103"/>
      <c r="L431" s="103"/>
      <c r="M431" s="104"/>
    </row>
    <row r="432" spans="1:13" s="3" customFormat="1" ht="18" customHeight="1" x14ac:dyDescent="0.3">
      <c r="A432" s="102"/>
      <c r="B432" s="104"/>
      <c r="C432" s="102"/>
      <c r="D432" s="104"/>
      <c r="E432" s="102" t="s">
        <v>262</v>
      </c>
      <c r="F432" s="103"/>
      <c r="G432" s="103"/>
      <c r="H432" s="103"/>
      <c r="I432" s="103"/>
      <c r="J432" s="103"/>
      <c r="K432" s="103"/>
      <c r="L432" s="103"/>
      <c r="M432" s="104"/>
    </row>
    <row r="434" spans="1:13" ht="15.6" x14ac:dyDescent="0.3">
      <c r="I434" s="58" t="s">
        <v>293</v>
      </c>
    </row>
    <row r="436" spans="1:13" s="50" customFormat="1" ht="43.2" x14ac:dyDescent="0.3">
      <c r="A436" s="102" t="s">
        <v>299</v>
      </c>
      <c r="B436" s="103"/>
      <c r="C436" s="104"/>
      <c r="D436" s="102" t="s">
        <v>298</v>
      </c>
      <c r="E436" s="103"/>
      <c r="F436" s="103"/>
      <c r="G436" s="103"/>
      <c r="H436" s="104"/>
      <c r="I436" s="102" t="s">
        <v>297</v>
      </c>
      <c r="J436" s="104"/>
      <c r="K436" s="68" t="s">
        <v>294</v>
      </c>
      <c r="L436" s="64" t="s">
        <v>295</v>
      </c>
      <c r="M436" s="98" t="s">
        <v>296</v>
      </c>
    </row>
    <row r="437" spans="1:13" ht="18" customHeight="1" x14ac:dyDescent="0.3">
      <c r="A437" s="111"/>
      <c r="B437" s="113"/>
      <c r="C437" s="112"/>
      <c r="D437" s="113"/>
      <c r="E437" s="113"/>
      <c r="F437" s="113"/>
      <c r="G437" s="113"/>
      <c r="H437" s="113"/>
      <c r="I437" s="111"/>
      <c r="J437" s="112"/>
      <c r="K437" s="26"/>
      <c r="L437" s="23"/>
      <c r="M437" s="85"/>
    </row>
    <row r="438" spans="1:13" ht="18" customHeight="1" x14ac:dyDescent="0.3">
      <c r="A438" s="105"/>
      <c r="B438" s="107"/>
      <c r="C438" s="106"/>
      <c r="D438" s="107"/>
      <c r="E438" s="107"/>
      <c r="F438" s="107"/>
      <c r="G438" s="107"/>
      <c r="H438" s="107"/>
      <c r="I438" s="105"/>
      <c r="J438" s="106"/>
      <c r="K438" s="17"/>
      <c r="L438" s="24"/>
      <c r="M438" s="87"/>
    </row>
    <row r="439" spans="1:13" ht="18" customHeight="1" x14ac:dyDescent="0.3">
      <c r="A439" s="105"/>
      <c r="B439" s="107"/>
      <c r="C439" s="106"/>
      <c r="D439" s="107"/>
      <c r="E439" s="107"/>
      <c r="F439" s="107"/>
      <c r="G439" s="107"/>
      <c r="H439" s="107"/>
      <c r="I439" s="105"/>
      <c r="J439" s="106"/>
      <c r="K439" s="17"/>
      <c r="L439" s="24"/>
      <c r="M439" s="87"/>
    </row>
    <row r="440" spans="1:13" ht="18" customHeight="1" x14ac:dyDescent="0.3">
      <c r="A440" s="105"/>
      <c r="B440" s="107"/>
      <c r="C440" s="106"/>
      <c r="D440" s="107"/>
      <c r="E440" s="107"/>
      <c r="F440" s="107"/>
      <c r="G440" s="107"/>
      <c r="H440" s="107"/>
      <c r="I440" s="105"/>
      <c r="J440" s="106"/>
      <c r="K440" s="17"/>
      <c r="L440" s="24"/>
      <c r="M440" s="87"/>
    </row>
    <row r="441" spans="1:13" ht="18" customHeight="1" x14ac:dyDescent="0.3">
      <c r="A441" s="105"/>
      <c r="B441" s="107"/>
      <c r="C441" s="106"/>
      <c r="D441" s="107"/>
      <c r="E441" s="107"/>
      <c r="F441" s="107"/>
      <c r="G441" s="107"/>
      <c r="H441" s="107"/>
      <c r="I441" s="105"/>
      <c r="J441" s="106"/>
      <c r="K441" s="17"/>
      <c r="L441" s="24"/>
      <c r="M441" s="87"/>
    </row>
    <row r="442" spans="1:13" ht="18" customHeight="1" x14ac:dyDescent="0.3">
      <c r="A442" s="105"/>
      <c r="B442" s="107"/>
      <c r="C442" s="106"/>
      <c r="D442" s="107"/>
      <c r="E442" s="107"/>
      <c r="F442" s="107"/>
      <c r="G442" s="107"/>
      <c r="H442" s="107"/>
      <c r="I442" s="105"/>
      <c r="J442" s="106"/>
      <c r="K442" s="17"/>
      <c r="L442" s="24"/>
      <c r="M442" s="87"/>
    </row>
    <row r="443" spans="1:13" ht="18" customHeight="1" x14ac:dyDescent="0.3">
      <c r="A443" s="105"/>
      <c r="B443" s="107"/>
      <c r="C443" s="106"/>
      <c r="D443" s="107"/>
      <c r="E443" s="107"/>
      <c r="F443" s="107"/>
      <c r="G443" s="107"/>
      <c r="H443" s="107"/>
      <c r="I443" s="105"/>
      <c r="J443" s="106"/>
      <c r="K443" s="17"/>
      <c r="L443" s="24"/>
      <c r="M443" s="87"/>
    </row>
    <row r="444" spans="1:13" ht="18" customHeight="1" x14ac:dyDescent="0.3">
      <c r="A444" s="105"/>
      <c r="B444" s="107"/>
      <c r="C444" s="106"/>
      <c r="D444" s="107"/>
      <c r="E444" s="107"/>
      <c r="F444" s="107"/>
      <c r="G444" s="107"/>
      <c r="H444" s="107"/>
      <c r="I444" s="105"/>
      <c r="J444" s="106"/>
      <c r="K444" s="17"/>
      <c r="L444" s="24"/>
      <c r="M444" s="87"/>
    </row>
    <row r="445" spans="1:13" ht="18" customHeight="1" x14ac:dyDescent="0.3">
      <c r="A445" s="105"/>
      <c r="B445" s="107"/>
      <c r="C445" s="106"/>
      <c r="D445" s="107"/>
      <c r="E445" s="107"/>
      <c r="F445" s="107"/>
      <c r="G445" s="107"/>
      <c r="H445" s="107"/>
      <c r="I445" s="105"/>
      <c r="J445" s="106"/>
      <c r="K445" s="17"/>
      <c r="L445" s="24"/>
      <c r="M445" s="87"/>
    </row>
    <row r="446" spans="1:13" ht="18" customHeight="1" x14ac:dyDescent="0.3">
      <c r="A446" s="105"/>
      <c r="B446" s="107"/>
      <c r="C446" s="106"/>
      <c r="D446" s="107"/>
      <c r="E446" s="107"/>
      <c r="F446" s="107"/>
      <c r="G446" s="107"/>
      <c r="H446" s="107"/>
      <c r="I446" s="105"/>
      <c r="J446" s="106"/>
      <c r="K446" s="17"/>
      <c r="L446" s="24"/>
      <c r="M446" s="87"/>
    </row>
    <row r="447" spans="1:13" ht="18" customHeight="1" x14ac:dyDescent="0.3">
      <c r="A447" s="105"/>
      <c r="B447" s="107"/>
      <c r="C447" s="106"/>
      <c r="D447" s="107"/>
      <c r="E447" s="107"/>
      <c r="F447" s="107"/>
      <c r="G447" s="107"/>
      <c r="H447" s="107"/>
      <c r="I447" s="105"/>
      <c r="J447" s="106"/>
      <c r="K447" s="17"/>
      <c r="L447" s="24"/>
      <c r="M447" s="87"/>
    </row>
    <row r="448" spans="1:13" ht="18" customHeight="1" x14ac:dyDescent="0.3">
      <c r="A448" s="105"/>
      <c r="B448" s="107"/>
      <c r="C448" s="106"/>
      <c r="D448" s="107"/>
      <c r="E448" s="107"/>
      <c r="F448" s="107"/>
      <c r="G448" s="107"/>
      <c r="H448" s="107"/>
      <c r="I448" s="105"/>
      <c r="J448" s="106"/>
      <c r="K448" s="17"/>
      <c r="L448" s="24"/>
      <c r="M448" s="87"/>
    </row>
    <row r="449" spans="1:13" ht="18" customHeight="1" x14ac:dyDescent="0.3">
      <c r="A449" s="105"/>
      <c r="B449" s="107"/>
      <c r="C449" s="106"/>
      <c r="D449" s="107"/>
      <c r="E449" s="107"/>
      <c r="F449" s="107"/>
      <c r="G449" s="107"/>
      <c r="H449" s="107"/>
      <c r="I449" s="105"/>
      <c r="J449" s="106"/>
      <c r="K449" s="17"/>
      <c r="L449" s="24"/>
      <c r="M449" s="87"/>
    </row>
    <row r="450" spans="1:13" ht="18" customHeight="1" x14ac:dyDescent="0.3">
      <c r="A450" s="105"/>
      <c r="B450" s="107"/>
      <c r="C450" s="106"/>
      <c r="D450" s="107"/>
      <c r="E450" s="107"/>
      <c r="F450" s="107"/>
      <c r="G450" s="107"/>
      <c r="H450" s="107"/>
      <c r="I450" s="105"/>
      <c r="J450" s="106"/>
      <c r="K450" s="17"/>
      <c r="L450" s="24"/>
      <c r="M450" s="87"/>
    </row>
    <row r="451" spans="1:13" x14ac:dyDescent="0.3">
      <c r="A451" s="108"/>
      <c r="B451" s="110"/>
      <c r="C451" s="109"/>
      <c r="D451" s="110"/>
      <c r="E451" s="110"/>
      <c r="F451" s="110"/>
      <c r="G451" s="110"/>
      <c r="H451" s="110"/>
      <c r="I451" s="108"/>
      <c r="J451" s="109"/>
      <c r="K451" s="20"/>
      <c r="L451" s="25"/>
      <c r="M451" s="88"/>
    </row>
  </sheetData>
  <mergeCells count="1042">
    <mergeCell ref="A451:C451"/>
    <mergeCell ref="D451:H451"/>
    <mergeCell ref="I451:J451"/>
    <mergeCell ref="A449:C449"/>
    <mergeCell ref="D449:H449"/>
    <mergeCell ref="I449:J449"/>
    <mergeCell ref="A450:C450"/>
    <mergeCell ref="D450:H450"/>
    <mergeCell ref="I450:J450"/>
    <mergeCell ref="A447:C447"/>
    <mergeCell ref="D447:H447"/>
    <mergeCell ref="I447:J447"/>
    <mergeCell ref="A448:C448"/>
    <mergeCell ref="D448:H448"/>
    <mergeCell ref="I448:J448"/>
    <mergeCell ref="A445:C445"/>
    <mergeCell ref="D445:H445"/>
    <mergeCell ref="I445:J445"/>
    <mergeCell ref="A446:C446"/>
    <mergeCell ref="D446:H446"/>
    <mergeCell ref="I446:J446"/>
    <mergeCell ref="A443:C443"/>
    <mergeCell ref="D443:H443"/>
    <mergeCell ref="I443:J443"/>
    <mergeCell ref="A444:C444"/>
    <mergeCell ref="D444:H444"/>
    <mergeCell ref="I444:J444"/>
    <mergeCell ref="A441:C441"/>
    <mergeCell ref="D441:H441"/>
    <mergeCell ref="I441:J441"/>
    <mergeCell ref="A442:C442"/>
    <mergeCell ref="D442:H442"/>
    <mergeCell ref="I442:J442"/>
    <mergeCell ref="A439:C439"/>
    <mergeCell ref="D439:H439"/>
    <mergeCell ref="I439:J439"/>
    <mergeCell ref="A440:C440"/>
    <mergeCell ref="D440:H440"/>
    <mergeCell ref="I440:J440"/>
    <mergeCell ref="A437:C437"/>
    <mergeCell ref="D437:H437"/>
    <mergeCell ref="I437:J437"/>
    <mergeCell ref="A438:C438"/>
    <mergeCell ref="D438:H438"/>
    <mergeCell ref="I438:J438"/>
    <mergeCell ref="A432:B432"/>
    <mergeCell ref="C432:D432"/>
    <mergeCell ref="E432:M432"/>
    <mergeCell ref="A436:C436"/>
    <mergeCell ref="D436:H436"/>
    <mergeCell ref="I436:J436"/>
    <mergeCell ref="A430:B430"/>
    <mergeCell ref="C430:D430"/>
    <mergeCell ref="E430:J430"/>
    <mergeCell ref="L430:M430"/>
    <mergeCell ref="A431:B431"/>
    <mergeCell ref="C431:D431"/>
    <mergeCell ref="E431:M431"/>
    <mergeCell ref="A428:B428"/>
    <mergeCell ref="C428:D428"/>
    <mergeCell ref="E428:J428"/>
    <mergeCell ref="L428:M428"/>
    <mergeCell ref="A429:B429"/>
    <mergeCell ref="C429:D429"/>
    <mergeCell ref="E429:J429"/>
    <mergeCell ref="L429:M429"/>
    <mergeCell ref="A426:B426"/>
    <mergeCell ref="C426:D426"/>
    <mergeCell ref="E426:M426"/>
    <mergeCell ref="A427:B427"/>
    <mergeCell ref="C427:D427"/>
    <mergeCell ref="E427:J427"/>
    <mergeCell ref="L427:M427"/>
    <mergeCell ref="A424:B424"/>
    <mergeCell ref="C424:D424"/>
    <mergeCell ref="E424:J424"/>
    <mergeCell ref="L424:M424"/>
    <mergeCell ref="A425:B425"/>
    <mergeCell ref="C425:D425"/>
    <mergeCell ref="E425:J425"/>
    <mergeCell ref="L425:M425"/>
    <mergeCell ref="A422:B422"/>
    <mergeCell ref="C422:D422"/>
    <mergeCell ref="E422:J422"/>
    <mergeCell ref="L422:M422"/>
    <mergeCell ref="A423:B423"/>
    <mergeCell ref="C423:D423"/>
    <mergeCell ref="E423:J423"/>
    <mergeCell ref="L423:M423"/>
    <mergeCell ref="A417:D417"/>
    <mergeCell ref="E417:I417"/>
    <mergeCell ref="J417:M417"/>
    <mergeCell ref="A421:B421"/>
    <mergeCell ref="C421:D421"/>
    <mergeCell ref="E421:J421"/>
    <mergeCell ref="L421:M421"/>
    <mergeCell ref="A415:D415"/>
    <mergeCell ref="E415:I415"/>
    <mergeCell ref="J415:M415"/>
    <mergeCell ref="A416:D416"/>
    <mergeCell ref="E416:I416"/>
    <mergeCell ref="J416:M416"/>
    <mergeCell ref="A413:D413"/>
    <mergeCell ref="E413:I413"/>
    <mergeCell ref="J413:M413"/>
    <mergeCell ref="A414:D414"/>
    <mergeCell ref="E414:I414"/>
    <mergeCell ref="J414:M414"/>
    <mergeCell ref="A411:D411"/>
    <mergeCell ref="E411:I411"/>
    <mergeCell ref="J411:M411"/>
    <mergeCell ref="A412:D412"/>
    <mergeCell ref="E412:I412"/>
    <mergeCell ref="J412:M412"/>
    <mergeCell ref="B406:C406"/>
    <mergeCell ref="E406:F406"/>
    <mergeCell ref="G406:M406"/>
    <mergeCell ref="B407:C407"/>
    <mergeCell ref="E407:F407"/>
    <mergeCell ref="G407:M407"/>
    <mergeCell ref="B404:C404"/>
    <mergeCell ref="E404:F404"/>
    <mergeCell ref="G404:I404"/>
    <mergeCell ref="L404:M404"/>
    <mergeCell ref="B405:C405"/>
    <mergeCell ref="E405:F405"/>
    <mergeCell ref="G405:I405"/>
    <mergeCell ref="L405:M405"/>
    <mergeCell ref="B402:C402"/>
    <mergeCell ref="E402:F402"/>
    <mergeCell ref="G402:I402"/>
    <mergeCell ref="L402:M402"/>
    <mergeCell ref="B403:C403"/>
    <mergeCell ref="E403:F403"/>
    <mergeCell ref="G403:I403"/>
    <mergeCell ref="L403:M403"/>
    <mergeCell ref="B400:C400"/>
    <mergeCell ref="E400:F400"/>
    <mergeCell ref="G400:I400"/>
    <mergeCell ref="L400:M400"/>
    <mergeCell ref="B401:C401"/>
    <mergeCell ref="E401:F401"/>
    <mergeCell ref="G401:I401"/>
    <mergeCell ref="L401:M401"/>
    <mergeCell ref="B397:D397"/>
    <mergeCell ref="E397:F397"/>
    <mergeCell ref="G397:M397"/>
    <mergeCell ref="B398:D398"/>
    <mergeCell ref="E398:F398"/>
    <mergeCell ref="G398:M398"/>
    <mergeCell ref="B395:D395"/>
    <mergeCell ref="E395:F395"/>
    <mergeCell ref="G395:I395"/>
    <mergeCell ref="L395:M395"/>
    <mergeCell ref="B396:D396"/>
    <mergeCell ref="E396:F396"/>
    <mergeCell ref="G396:I396"/>
    <mergeCell ref="L396:M396"/>
    <mergeCell ref="B393:D393"/>
    <mergeCell ref="E393:F393"/>
    <mergeCell ref="G393:I393"/>
    <mergeCell ref="L393:M393"/>
    <mergeCell ref="B394:D394"/>
    <mergeCell ref="E394:F394"/>
    <mergeCell ref="G394:I394"/>
    <mergeCell ref="L394:M394"/>
    <mergeCell ref="B391:D391"/>
    <mergeCell ref="E391:F391"/>
    <mergeCell ref="G391:I391"/>
    <mergeCell ref="L391:M391"/>
    <mergeCell ref="B392:D392"/>
    <mergeCell ref="E392:F392"/>
    <mergeCell ref="G392:I392"/>
    <mergeCell ref="L392:M392"/>
    <mergeCell ref="A388:B388"/>
    <mergeCell ref="C388:F388"/>
    <mergeCell ref="G388:I388"/>
    <mergeCell ref="J388:K388"/>
    <mergeCell ref="L388:M388"/>
    <mergeCell ref="B390:D390"/>
    <mergeCell ref="E390:F390"/>
    <mergeCell ref="G390:I390"/>
    <mergeCell ref="L390:M390"/>
    <mergeCell ref="A386:B386"/>
    <mergeCell ref="C386:F386"/>
    <mergeCell ref="G386:I386"/>
    <mergeCell ref="J386:K386"/>
    <mergeCell ref="L386:M386"/>
    <mergeCell ref="A387:B387"/>
    <mergeCell ref="C387:F387"/>
    <mergeCell ref="G387:I387"/>
    <mergeCell ref="J387:K387"/>
    <mergeCell ref="L387:M387"/>
    <mergeCell ref="A384:B384"/>
    <mergeCell ref="C384:F384"/>
    <mergeCell ref="G384:I384"/>
    <mergeCell ref="J384:K384"/>
    <mergeCell ref="L384:M384"/>
    <mergeCell ref="A385:B385"/>
    <mergeCell ref="C385:F385"/>
    <mergeCell ref="G385:I385"/>
    <mergeCell ref="J385:K385"/>
    <mergeCell ref="L385:M385"/>
    <mergeCell ref="A382:B383"/>
    <mergeCell ref="C382:K382"/>
    <mergeCell ref="L382:M383"/>
    <mergeCell ref="C383:F383"/>
    <mergeCell ref="G383:I383"/>
    <mergeCell ref="J383:K383"/>
    <mergeCell ref="B377:C377"/>
    <mergeCell ref="E377:F377"/>
    <mergeCell ref="G377:H377"/>
    <mergeCell ref="B378:C378"/>
    <mergeCell ref="E378:F378"/>
    <mergeCell ref="G378:H378"/>
    <mergeCell ref="B375:C375"/>
    <mergeCell ref="E375:F375"/>
    <mergeCell ref="G375:H375"/>
    <mergeCell ref="B376:C376"/>
    <mergeCell ref="E376:F376"/>
    <mergeCell ref="G376:H376"/>
    <mergeCell ref="A373:D373"/>
    <mergeCell ref="E373:I373"/>
    <mergeCell ref="J373:L373"/>
    <mergeCell ref="M373:M374"/>
    <mergeCell ref="B374:C374"/>
    <mergeCell ref="E374:F374"/>
    <mergeCell ref="G374:H374"/>
    <mergeCell ref="H344:K344"/>
    <mergeCell ref="A346:C346"/>
    <mergeCell ref="H346:I346"/>
    <mergeCell ref="H348:I348"/>
    <mergeCell ref="B350:D350"/>
    <mergeCell ref="J350:K350"/>
    <mergeCell ref="B339:C339"/>
    <mergeCell ref="D339:E339"/>
    <mergeCell ref="F339:H339"/>
    <mergeCell ref="I339:J339"/>
    <mergeCell ref="K339:M339"/>
    <mergeCell ref="A342:E343"/>
    <mergeCell ref="B337:C337"/>
    <mergeCell ref="D337:E337"/>
    <mergeCell ref="F337:H337"/>
    <mergeCell ref="I337:J337"/>
    <mergeCell ref="K337:M337"/>
    <mergeCell ref="L338:M338"/>
    <mergeCell ref="B335:C335"/>
    <mergeCell ref="D335:E335"/>
    <mergeCell ref="F335:H335"/>
    <mergeCell ref="I335:J335"/>
    <mergeCell ref="K335:M335"/>
    <mergeCell ref="B336:C336"/>
    <mergeCell ref="D336:E336"/>
    <mergeCell ref="F336:H336"/>
    <mergeCell ref="I336:J336"/>
    <mergeCell ref="K336:M336"/>
    <mergeCell ref="B333:C333"/>
    <mergeCell ref="D333:E333"/>
    <mergeCell ref="F333:H333"/>
    <mergeCell ref="I333:J333"/>
    <mergeCell ref="K333:M333"/>
    <mergeCell ref="B334:C334"/>
    <mergeCell ref="D334:E334"/>
    <mergeCell ref="F334:H334"/>
    <mergeCell ref="I334:J334"/>
    <mergeCell ref="K334:M334"/>
    <mergeCell ref="B331:C331"/>
    <mergeCell ref="D331:E331"/>
    <mergeCell ref="F331:H331"/>
    <mergeCell ref="I331:J331"/>
    <mergeCell ref="K331:M331"/>
    <mergeCell ref="B332:C332"/>
    <mergeCell ref="D332:E332"/>
    <mergeCell ref="F332:H332"/>
    <mergeCell ref="I332:J332"/>
    <mergeCell ref="K332:M332"/>
    <mergeCell ref="B329:C329"/>
    <mergeCell ref="D329:E329"/>
    <mergeCell ref="F329:H329"/>
    <mergeCell ref="I329:J329"/>
    <mergeCell ref="K329:M329"/>
    <mergeCell ref="B330:C330"/>
    <mergeCell ref="D330:E330"/>
    <mergeCell ref="F330:H330"/>
    <mergeCell ref="I330:J330"/>
    <mergeCell ref="K330:M330"/>
    <mergeCell ref="B327:C327"/>
    <mergeCell ref="D327:E327"/>
    <mergeCell ref="F327:H327"/>
    <mergeCell ref="I327:J327"/>
    <mergeCell ref="K327:M327"/>
    <mergeCell ref="B328:C328"/>
    <mergeCell ref="D328:E328"/>
    <mergeCell ref="F328:H328"/>
    <mergeCell ref="I328:J328"/>
    <mergeCell ref="K328:M328"/>
    <mergeCell ref="L325:M325"/>
    <mergeCell ref="B326:C326"/>
    <mergeCell ref="D326:E326"/>
    <mergeCell ref="F326:H326"/>
    <mergeCell ref="I326:J326"/>
    <mergeCell ref="K326:M326"/>
    <mergeCell ref="B293:M293"/>
    <mergeCell ref="B324:C324"/>
    <mergeCell ref="D324:E324"/>
    <mergeCell ref="F324:H324"/>
    <mergeCell ref="I324:J324"/>
    <mergeCell ref="K324:M324"/>
    <mergeCell ref="F289:G289"/>
    <mergeCell ref="L289:M289"/>
    <mergeCell ref="F290:G290"/>
    <mergeCell ref="L290:M290"/>
    <mergeCell ref="F291:G291"/>
    <mergeCell ref="L291:M291"/>
    <mergeCell ref="F286:G286"/>
    <mergeCell ref="L286:M286"/>
    <mergeCell ref="F287:G287"/>
    <mergeCell ref="L287:M287"/>
    <mergeCell ref="F288:G288"/>
    <mergeCell ref="L288:M288"/>
    <mergeCell ref="A280:C280"/>
    <mergeCell ref="D280:M280"/>
    <mergeCell ref="A284:A285"/>
    <mergeCell ref="B284:D284"/>
    <mergeCell ref="E284:H284"/>
    <mergeCell ref="I284:K284"/>
    <mergeCell ref="L284:M285"/>
    <mergeCell ref="F285:G285"/>
    <mergeCell ref="A277:C277"/>
    <mergeCell ref="D277:M277"/>
    <mergeCell ref="A278:C278"/>
    <mergeCell ref="D278:M278"/>
    <mergeCell ref="A279:C279"/>
    <mergeCell ref="D279:M279"/>
    <mergeCell ref="A274:C274"/>
    <mergeCell ref="D274:M274"/>
    <mergeCell ref="A275:C275"/>
    <mergeCell ref="D275:M275"/>
    <mergeCell ref="A276:C276"/>
    <mergeCell ref="D276:M276"/>
    <mergeCell ref="A269:C269"/>
    <mergeCell ref="D269:M269"/>
    <mergeCell ref="A270:C270"/>
    <mergeCell ref="D270:M270"/>
    <mergeCell ref="A273:C273"/>
    <mergeCell ref="D273:M273"/>
    <mergeCell ref="A267:C267"/>
    <mergeCell ref="E267:H267"/>
    <mergeCell ref="I267:M267"/>
    <mergeCell ref="A268:C268"/>
    <mergeCell ref="E268:H268"/>
    <mergeCell ref="I268:M268"/>
    <mergeCell ref="A262:C262"/>
    <mergeCell ref="D262:M262"/>
    <mergeCell ref="A263:C263"/>
    <mergeCell ref="D263:M263"/>
    <mergeCell ref="A266:C266"/>
    <mergeCell ref="E266:H266"/>
    <mergeCell ref="I266:M266"/>
    <mergeCell ref="A260:C260"/>
    <mergeCell ref="E260:H260"/>
    <mergeCell ref="I260:M260"/>
    <mergeCell ref="A261:C261"/>
    <mergeCell ref="E261:H261"/>
    <mergeCell ref="I261:M261"/>
    <mergeCell ref="A255:C255"/>
    <mergeCell ref="E255:H255"/>
    <mergeCell ref="I255:M255"/>
    <mergeCell ref="A256:C256"/>
    <mergeCell ref="D256:M256"/>
    <mergeCell ref="A257:C257"/>
    <mergeCell ref="D257:M257"/>
    <mergeCell ref="J248:K248"/>
    <mergeCell ref="A253:C253"/>
    <mergeCell ref="E253:H253"/>
    <mergeCell ref="I253:M253"/>
    <mergeCell ref="A254:C254"/>
    <mergeCell ref="E254:H254"/>
    <mergeCell ref="I254:M254"/>
    <mergeCell ref="A242:D242"/>
    <mergeCell ref="E242:M242"/>
    <mergeCell ref="A243:D243"/>
    <mergeCell ref="E243:M243"/>
    <mergeCell ref="A247:G247"/>
    <mergeCell ref="H247:I247"/>
    <mergeCell ref="J247:K247"/>
    <mergeCell ref="L247:M248"/>
    <mergeCell ref="A248:G248"/>
    <mergeCell ref="H248:I248"/>
    <mergeCell ref="A238:D238"/>
    <mergeCell ref="E238:G238"/>
    <mergeCell ref="H238:K238"/>
    <mergeCell ref="L238:M238"/>
    <mergeCell ref="A241:D241"/>
    <mergeCell ref="E241:M241"/>
    <mergeCell ref="A236:D236"/>
    <mergeCell ref="E236:G236"/>
    <mergeCell ref="H236:K236"/>
    <mergeCell ref="L236:M236"/>
    <mergeCell ref="A237:D237"/>
    <mergeCell ref="E237:G237"/>
    <mergeCell ref="H237:K237"/>
    <mergeCell ref="L237:M237"/>
    <mergeCell ref="A234:D234"/>
    <mergeCell ref="E234:G234"/>
    <mergeCell ref="H234:K234"/>
    <mergeCell ref="L234:M234"/>
    <mergeCell ref="A235:D235"/>
    <mergeCell ref="E235:G235"/>
    <mergeCell ref="H235:K235"/>
    <mergeCell ref="L235:M235"/>
    <mergeCell ref="A232:D232"/>
    <mergeCell ref="E232:G232"/>
    <mergeCell ref="H232:K232"/>
    <mergeCell ref="L232:M232"/>
    <mergeCell ref="A233:D233"/>
    <mergeCell ref="E233:G233"/>
    <mergeCell ref="H233:K233"/>
    <mergeCell ref="L233:M233"/>
    <mergeCell ref="A228:B228"/>
    <mergeCell ref="C228:M228"/>
    <mergeCell ref="A229:B229"/>
    <mergeCell ref="C229:D229"/>
    <mergeCell ref="E229:H229"/>
    <mergeCell ref="I229:M229"/>
    <mergeCell ref="A226:B226"/>
    <mergeCell ref="C226:D226"/>
    <mergeCell ref="E226:H226"/>
    <mergeCell ref="I226:M226"/>
    <mergeCell ref="A227:B227"/>
    <mergeCell ref="C227:D227"/>
    <mergeCell ref="E227:H227"/>
    <mergeCell ref="I227:M227"/>
    <mergeCell ref="A224:B224"/>
    <mergeCell ref="C224:D224"/>
    <mergeCell ref="E224:H224"/>
    <mergeCell ref="I224:M224"/>
    <mergeCell ref="A225:B225"/>
    <mergeCell ref="C225:D225"/>
    <mergeCell ref="E225:H225"/>
    <mergeCell ref="I225:M225"/>
    <mergeCell ref="A222:B222"/>
    <mergeCell ref="C222:D222"/>
    <mergeCell ref="E222:H222"/>
    <mergeCell ref="I222:M222"/>
    <mergeCell ref="A223:B223"/>
    <mergeCell ref="C223:D223"/>
    <mergeCell ref="E223:H223"/>
    <mergeCell ref="I223:M223"/>
    <mergeCell ref="A220:B220"/>
    <mergeCell ref="C220:D220"/>
    <mergeCell ref="E220:H220"/>
    <mergeCell ref="I220:M220"/>
    <mergeCell ref="A221:B221"/>
    <mergeCell ref="C221:D221"/>
    <mergeCell ref="E221:H221"/>
    <mergeCell ref="I221:M221"/>
    <mergeCell ref="A218:B218"/>
    <mergeCell ref="C218:D218"/>
    <mergeCell ref="E218:H218"/>
    <mergeCell ref="I218:M218"/>
    <mergeCell ref="A219:B219"/>
    <mergeCell ref="C219:D219"/>
    <mergeCell ref="E219:H219"/>
    <mergeCell ref="I219:M219"/>
    <mergeCell ref="A216:B216"/>
    <mergeCell ref="C216:D216"/>
    <mergeCell ref="E216:H216"/>
    <mergeCell ref="I216:M216"/>
    <mergeCell ref="A217:B217"/>
    <mergeCell ref="C217:D217"/>
    <mergeCell ref="E217:H217"/>
    <mergeCell ref="I217:M217"/>
    <mergeCell ref="A214:B214"/>
    <mergeCell ref="C214:D214"/>
    <mergeCell ref="E214:H214"/>
    <mergeCell ref="I214:M214"/>
    <mergeCell ref="A215:B215"/>
    <mergeCell ref="C215:D215"/>
    <mergeCell ref="E215:H215"/>
    <mergeCell ref="I215:M215"/>
    <mergeCell ref="A212:B212"/>
    <mergeCell ref="C212:D212"/>
    <mergeCell ref="E212:H212"/>
    <mergeCell ref="I212:M212"/>
    <mergeCell ref="A213:B213"/>
    <mergeCell ref="C213:D213"/>
    <mergeCell ref="E213:H213"/>
    <mergeCell ref="I213:M213"/>
    <mergeCell ref="A210:B210"/>
    <mergeCell ref="C210:D210"/>
    <mergeCell ref="E210:H210"/>
    <mergeCell ref="I210:M210"/>
    <mergeCell ref="A211:B211"/>
    <mergeCell ref="C211:D211"/>
    <mergeCell ref="E211:H211"/>
    <mergeCell ref="I211:M211"/>
    <mergeCell ref="A208:B208"/>
    <mergeCell ref="C208:D208"/>
    <mergeCell ref="E208:H208"/>
    <mergeCell ref="I208:M208"/>
    <mergeCell ref="A209:B209"/>
    <mergeCell ref="C209:D209"/>
    <mergeCell ref="E209:H209"/>
    <mergeCell ref="I209:M209"/>
    <mergeCell ref="A206:B206"/>
    <mergeCell ref="C206:D206"/>
    <mergeCell ref="E206:H206"/>
    <mergeCell ref="I206:M206"/>
    <mergeCell ref="A207:B207"/>
    <mergeCell ref="C207:D207"/>
    <mergeCell ref="E207:H207"/>
    <mergeCell ref="I207:M207"/>
    <mergeCell ref="A204:B204"/>
    <mergeCell ref="C204:D204"/>
    <mergeCell ref="E204:H204"/>
    <mergeCell ref="I204:M204"/>
    <mergeCell ref="A205:B205"/>
    <mergeCell ref="C205:D205"/>
    <mergeCell ref="E205:H205"/>
    <mergeCell ref="I205:M205"/>
    <mergeCell ref="A202:B202"/>
    <mergeCell ref="C202:D202"/>
    <mergeCell ref="E202:H202"/>
    <mergeCell ref="I202:M202"/>
    <mergeCell ref="A203:B203"/>
    <mergeCell ref="C203:D203"/>
    <mergeCell ref="E203:H203"/>
    <mergeCell ref="I203:M203"/>
    <mergeCell ref="A200:B200"/>
    <mergeCell ref="C200:D200"/>
    <mergeCell ref="E200:H200"/>
    <mergeCell ref="I200:M200"/>
    <mergeCell ref="A201:B201"/>
    <mergeCell ref="C201:D201"/>
    <mergeCell ref="E201:H201"/>
    <mergeCell ref="I201:M201"/>
    <mergeCell ref="A198:B198"/>
    <mergeCell ref="C198:D198"/>
    <mergeCell ref="E198:H198"/>
    <mergeCell ref="I198:M198"/>
    <mergeCell ref="A199:B199"/>
    <mergeCell ref="C199:D199"/>
    <mergeCell ref="E199:H199"/>
    <mergeCell ref="I199:M199"/>
    <mergeCell ref="A193:B193"/>
    <mergeCell ref="C193:E193"/>
    <mergeCell ref="F193:H193"/>
    <mergeCell ref="I193:M193"/>
    <mergeCell ref="A194:B194"/>
    <mergeCell ref="C194:E194"/>
    <mergeCell ref="F194:M194"/>
    <mergeCell ref="A191:B191"/>
    <mergeCell ref="C191:E191"/>
    <mergeCell ref="F191:H191"/>
    <mergeCell ref="I191:M191"/>
    <mergeCell ref="A192:B192"/>
    <mergeCell ref="C192:E192"/>
    <mergeCell ref="F192:H192"/>
    <mergeCell ref="I192:M192"/>
    <mergeCell ref="A189:B189"/>
    <mergeCell ref="C189:E189"/>
    <mergeCell ref="F189:H189"/>
    <mergeCell ref="I189:M189"/>
    <mergeCell ref="A190:B190"/>
    <mergeCell ref="C190:E190"/>
    <mergeCell ref="F190:H190"/>
    <mergeCell ref="I190:M190"/>
    <mergeCell ref="A187:B187"/>
    <mergeCell ref="C187:E187"/>
    <mergeCell ref="F187:H187"/>
    <mergeCell ref="I187:M187"/>
    <mergeCell ref="A188:B188"/>
    <mergeCell ref="C188:E188"/>
    <mergeCell ref="F188:H188"/>
    <mergeCell ref="I188:M188"/>
    <mergeCell ref="A185:B185"/>
    <mergeCell ref="C185:E185"/>
    <mergeCell ref="F185:H185"/>
    <mergeCell ref="I185:M185"/>
    <mergeCell ref="A186:B186"/>
    <mergeCell ref="C186:E186"/>
    <mergeCell ref="F186:H186"/>
    <mergeCell ref="I186:M186"/>
    <mergeCell ref="A180:E180"/>
    <mergeCell ref="F180:J180"/>
    <mergeCell ref="K180:M180"/>
    <mergeCell ref="A184:B184"/>
    <mergeCell ref="C184:E184"/>
    <mergeCell ref="F184:H184"/>
    <mergeCell ref="I184:M184"/>
    <mergeCell ref="A170:C170"/>
    <mergeCell ref="E170:M170"/>
    <mergeCell ref="A173:C173"/>
    <mergeCell ref="C175:D175"/>
    <mergeCell ref="A179:E179"/>
    <mergeCell ref="F179:J179"/>
    <mergeCell ref="K179:M179"/>
    <mergeCell ref="A167:C167"/>
    <mergeCell ref="E167:M167"/>
    <mergeCell ref="A168:C168"/>
    <mergeCell ref="E168:M168"/>
    <mergeCell ref="A169:C169"/>
    <mergeCell ref="E169:M169"/>
    <mergeCell ref="A160:C160"/>
    <mergeCell ref="I160:M160"/>
    <mergeCell ref="A161:C161"/>
    <mergeCell ref="I161:M161"/>
    <mergeCell ref="A166:C166"/>
    <mergeCell ref="E166:M166"/>
    <mergeCell ref="A158:B158"/>
    <mergeCell ref="C158:E158"/>
    <mergeCell ref="F158:G158"/>
    <mergeCell ref="H158:I158"/>
    <mergeCell ref="J158:M158"/>
    <mergeCell ref="A159:C159"/>
    <mergeCell ref="I159:M159"/>
    <mergeCell ref="A156:B156"/>
    <mergeCell ref="C156:E156"/>
    <mergeCell ref="F156:G156"/>
    <mergeCell ref="H156:I156"/>
    <mergeCell ref="J156:M156"/>
    <mergeCell ref="A157:B157"/>
    <mergeCell ref="C157:E157"/>
    <mergeCell ref="F157:M157"/>
    <mergeCell ref="A154:B154"/>
    <mergeCell ref="C154:E154"/>
    <mergeCell ref="F154:G154"/>
    <mergeCell ref="H154:I154"/>
    <mergeCell ref="J154:M154"/>
    <mergeCell ref="A155:B155"/>
    <mergeCell ref="C155:E155"/>
    <mergeCell ref="F155:G155"/>
    <mergeCell ref="H155:I155"/>
    <mergeCell ref="J155:M155"/>
    <mergeCell ref="A152:B152"/>
    <mergeCell ref="C152:E152"/>
    <mergeCell ref="F152:G152"/>
    <mergeCell ref="H152:I152"/>
    <mergeCell ref="J152:M152"/>
    <mergeCell ref="A153:B153"/>
    <mergeCell ref="C153:E153"/>
    <mergeCell ref="F153:G153"/>
    <mergeCell ref="H153:I153"/>
    <mergeCell ref="J153:M153"/>
    <mergeCell ref="A150:B150"/>
    <mergeCell ref="C150:E150"/>
    <mergeCell ref="F150:G150"/>
    <mergeCell ref="H150:I150"/>
    <mergeCell ref="J150:M150"/>
    <mergeCell ref="A151:B151"/>
    <mergeCell ref="C151:E151"/>
    <mergeCell ref="F151:G151"/>
    <mergeCell ref="H151:I151"/>
    <mergeCell ref="J151:M151"/>
    <mergeCell ref="A148:B148"/>
    <mergeCell ref="C148:E148"/>
    <mergeCell ref="F148:G148"/>
    <mergeCell ref="H148:I148"/>
    <mergeCell ref="J148:M148"/>
    <mergeCell ref="A149:B149"/>
    <mergeCell ref="C149:E149"/>
    <mergeCell ref="F149:G149"/>
    <mergeCell ref="H149:I149"/>
    <mergeCell ref="J149:M149"/>
    <mergeCell ref="A146:B146"/>
    <mergeCell ref="C146:E146"/>
    <mergeCell ref="F146:G146"/>
    <mergeCell ref="H146:I146"/>
    <mergeCell ref="J146:M146"/>
    <mergeCell ref="A147:B147"/>
    <mergeCell ref="C147:E147"/>
    <mergeCell ref="F147:G147"/>
    <mergeCell ref="H147:I147"/>
    <mergeCell ref="J147:M147"/>
    <mergeCell ref="A144:B144"/>
    <mergeCell ref="C144:E144"/>
    <mergeCell ref="F144:G144"/>
    <mergeCell ref="H144:I144"/>
    <mergeCell ref="J144:M144"/>
    <mergeCell ref="A145:B145"/>
    <mergeCell ref="C145:E145"/>
    <mergeCell ref="F145:G145"/>
    <mergeCell ref="H145:I145"/>
    <mergeCell ref="J145:M145"/>
    <mergeCell ref="A142:B142"/>
    <mergeCell ref="C142:E142"/>
    <mergeCell ref="F142:G142"/>
    <mergeCell ref="H142:I142"/>
    <mergeCell ref="J142:M142"/>
    <mergeCell ref="A143:B143"/>
    <mergeCell ref="C143:E143"/>
    <mergeCell ref="F143:G143"/>
    <mergeCell ref="H143:I143"/>
    <mergeCell ref="J143:M143"/>
    <mergeCell ref="A140:B140"/>
    <mergeCell ref="C140:E140"/>
    <mergeCell ref="F140:G140"/>
    <mergeCell ref="H140:I140"/>
    <mergeCell ref="J140:M140"/>
    <mergeCell ref="A141:B141"/>
    <mergeCell ref="C141:E141"/>
    <mergeCell ref="F141:G141"/>
    <mergeCell ref="H141:I141"/>
    <mergeCell ref="J141:M141"/>
    <mergeCell ref="A138:B138"/>
    <mergeCell ref="C138:E138"/>
    <mergeCell ref="F138:G138"/>
    <mergeCell ref="H138:I138"/>
    <mergeCell ref="J138:M138"/>
    <mergeCell ref="A139:B139"/>
    <mergeCell ref="C139:E139"/>
    <mergeCell ref="F139:G139"/>
    <mergeCell ref="H139:I139"/>
    <mergeCell ref="J139:M139"/>
    <mergeCell ref="A136:B136"/>
    <mergeCell ref="C136:E136"/>
    <mergeCell ref="F136:G136"/>
    <mergeCell ref="H136:I136"/>
    <mergeCell ref="J136:M136"/>
    <mergeCell ref="A137:B137"/>
    <mergeCell ref="C137:E137"/>
    <mergeCell ref="F137:G137"/>
    <mergeCell ref="H137:I137"/>
    <mergeCell ref="J137:M137"/>
    <mergeCell ref="A134:B134"/>
    <mergeCell ref="C134:E134"/>
    <mergeCell ref="F134:G134"/>
    <mergeCell ref="H134:I134"/>
    <mergeCell ref="J134:M134"/>
    <mergeCell ref="A135:B135"/>
    <mergeCell ref="C135:E135"/>
    <mergeCell ref="F135:G135"/>
    <mergeCell ref="H135:I135"/>
    <mergeCell ref="J135:M135"/>
    <mergeCell ref="A132:B132"/>
    <mergeCell ref="C132:E132"/>
    <mergeCell ref="F132:G132"/>
    <mergeCell ref="H132:I132"/>
    <mergeCell ref="J132:M132"/>
    <mergeCell ref="A133:B133"/>
    <mergeCell ref="C133:E133"/>
    <mergeCell ref="F133:G133"/>
    <mergeCell ref="H133:I133"/>
    <mergeCell ref="J133:M133"/>
    <mergeCell ref="A119:B119"/>
    <mergeCell ref="I119:M119"/>
    <mergeCell ref="A120:B120"/>
    <mergeCell ref="I120:M120"/>
    <mergeCell ref="A121:B121"/>
    <mergeCell ref="I121:M121"/>
    <mergeCell ref="A116:B116"/>
    <mergeCell ref="C116:D116"/>
    <mergeCell ref="F116:H116"/>
    <mergeCell ref="I116:M116"/>
    <mergeCell ref="A117:B117"/>
    <mergeCell ref="C117:D117"/>
    <mergeCell ref="E117:M117"/>
    <mergeCell ref="A114:B114"/>
    <mergeCell ref="C114:D114"/>
    <mergeCell ref="F114:H114"/>
    <mergeCell ref="I114:M114"/>
    <mergeCell ref="A115:B115"/>
    <mergeCell ref="C115:D115"/>
    <mergeCell ref="F115:H115"/>
    <mergeCell ref="I115:M115"/>
    <mergeCell ref="A112:B112"/>
    <mergeCell ref="C112:D112"/>
    <mergeCell ref="F112:H112"/>
    <mergeCell ref="I112:M112"/>
    <mergeCell ref="A113:B113"/>
    <mergeCell ref="C113:D113"/>
    <mergeCell ref="F113:H113"/>
    <mergeCell ref="I113:M113"/>
    <mergeCell ref="A110:B110"/>
    <mergeCell ref="C110:D110"/>
    <mergeCell ref="F110:H110"/>
    <mergeCell ref="I110:M110"/>
    <mergeCell ref="A111:B111"/>
    <mergeCell ref="C111:D111"/>
    <mergeCell ref="F111:H111"/>
    <mergeCell ref="I111:M111"/>
    <mergeCell ref="A105:F105"/>
    <mergeCell ref="G105:H105"/>
    <mergeCell ref="I105:M105"/>
    <mergeCell ref="A106:F106"/>
    <mergeCell ref="G106:H106"/>
    <mergeCell ref="I106:M106"/>
    <mergeCell ref="A92:C92"/>
    <mergeCell ref="J92:M92"/>
    <mergeCell ref="B97:C97"/>
    <mergeCell ref="E97:F97"/>
    <mergeCell ref="B99:C99"/>
    <mergeCell ref="E99:F99"/>
    <mergeCell ref="H99:I99"/>
    <mergeCell ref="B89:D89"/>
    <mergeCell ref="E89:F89"/>
    <mergeCell ref="G89:I89"/>
    <mergeCell ref="J89:M89"/>
    <mergeCell ref="B90:D90"/>
    <mergeCell ref="E90:I90"/>
    <mergeCell ref="J90:M90"/>
    <mergeCell ref="B87:D87"/>
    <mergeCell ref="E87:F87"/>
    <mergeCell ref="G87:I87"/>
    <mergeCell ref="J87:M87"/>
    <mergeCell ref="B88:D88"/>
    <mergeCell ref="E88:F88"/>
    <mergeCell ref="G88:I88"/>
    <mergeCell ref="J88:M88"/>
    <mergeCell ref="B85:D85"/>
    <mergeCell ref="E85:F85"/>
    <mergeCell ref="G85:I85"/>
    <mergeCell ref="J85:M85"/>
    <mergeCell ref="B86:D86"/>
    <mergeCell ref="E86:F86"/>
    <mergeCell ref="G86:I86"/>
    <mergeCell ref="J86:M86"/>
    <mergeCell ref="B83:D83"/>
    <mergeCell ref="E83:F83"/>
    <mergeCell ref="G83:I83"/>
    <mergeCell ref="J83:M83"/>
    <mergeCell ref="B84:D84"/>
    <mergeCell ref="E84:F84"/>
    <mergeCell ref="G84:I84"/>
    <mergeCell ref="J84:M84"/>
    <mergeCell ref="B81:D81"/>
    <mergeCell ref="E81:F81"/>
    <mergeCell ref="G81:I81"/>
    <mergeCell ref="J81:M81"/>
    <mergeCell ref="B82:D82"/>
    <mergeCell ref="E82:F82"/>
    <mergeCell ref="G82:I82"/>
    <mergeCell ref="J82:M82"/>
    <mergeCell ref="A66:B66"/>
    <mergeCell ref="C66:E66"/>
    <mergeCell ref="F66:H66"/>
    <mergeCell ref="I66:M66"/>
    <mergeCell ref="A67:B67"/>
    <mergeCell ref="C67:E67"/>
    <mergeCell ref="F67:H67"/>
    <mergeCell ref="I67:M67"/>
    <mergeCell ref="A64:B64"/>
    <mergeCell ref="C64:E64"/>
    <mergeCell ref="F64:H64"/>
    <mergeCell ref="I64:M64"/>
    <mergeCell ref="A65:B65"/>
    <mergeCell ref="C65:E65"/>
    <mergeCell ref="F65:H65"/>
    <mergeCell ref="I65:M65"/>
    <mergeCell ref="A62:B62"/>
    <mergeCell ref="C62:E62"/>
    <mergeCell ref="F62:H62"/>
    <mergeCell ref="I62:M62"/>
    <mergeCell ref="A63:B63"/>
    <mergeCell ref="C63:E63"/>
    <mergeCell ref="F63:H63"/>
    <mergeCell ref="I63:M63"/>
    <mergeCell ref="A60:B60"/>
    <mergeCell ref="C60:E60"/>
    <mergeCell ref="F60:H60"/>
    <mergeCell ref="I60:M60"/>
    <mergeCell ref="A61:B61"/>
    <mergeCell ref="C61:E61"/>
    <mergeCell ref="F61:H61"/>
    <mergeCell ref="I61:M61"/>
    <mergeCell ref="A58:B58"/>
    <mergeCell ref="C58:E58"/>
    <mergeCell ref="F58:H58"/>
    <mergeCell ref="I58:M58"/>
    <mergeCell ref="A59:B59"/>
    <mergeCell ref="C59:E59"/>
    <mergeCell ref="F59:H59"/>
    <mergeCell ref="I59:M59"/>
    <mergeCell ref="A56:B56"/>
    <mergeCell ref="C56:E56"/>
    <mergeCell ref="F56:H56"/>
    <mergeCell ref="I56:M56"/>
    <mergeCell ref="A57:B57"/>
    <mergeCell ref="C57:E57"/>
    <mergeCell ref="F57:H57"/>
    <mergeCell ref="I57:M57"/>
    <mergeCell ref="A54:B54"/>
    <mergeCell ref="C54:E54"/>
    <mergeCell ref="F54:H54"/>
    <mergeCell ref="I54:M54"/>
    <mergeCell ref="A55:B55"/>
    <mergeCell ref="C55:E55"/>
    <mergeCell ref="F55:H55"/>
    <mergeCell ref="I55:M55"/>
    <mergeCell ref="A52:B52"/>
    <mergeCell ref="C52:E52"/>
    <mergeCell ref="F52:H52"/>
    <mergeCell ref="I52:M52"/>
    <mergeCell ref="A53:B53"/>
    <mergeCell ref="C53:E53"/>
    <mergeCell ref="F53:H53"/>
    <mergeCell ref="I53:M53"/>
    <mergeCell ref="A50:B50"/>
    <mergeCell ref="C50:E50"/>
    <mergeCell ref="F50:H50"/>
    <mergeCell ref="I50:M50"/>
    <mergeCell ref="A51:B51"/>
    <mergeCell ref="C51:E51"/>
    <mergeCell ref="F51:H51"/>
    <mergeCell ref="I51:M51"/>
    <mergeCell ref="A48:B48"/>
    <mergeCell ref="C48:E48"/>
    <mergeCell ref="F48:H48"/>
    <mergeCell ref="I48:M48"/>
    <mergeCell ref="A49:B49"/>
    <mergeCell ref="C49:E49"/>
    <mergeCell ref="F49:H49"/>
    <mergeCell ref="I49:M49"/>
    <mergeCell ref="A46:B46"/>
    <mergeCell ref="C46:E46"/>
    <mergeCell ref="F46:H46"/>
    <mergeCell ref="I46:M46"/>
    <mergeCell ref="A47:B47"/>
    <mergeCell ref="C47:E47"/>
    <mergeCell ref="F47:H47"/>
    <mergeCell ref="I47:M47"/>
    <mergeCell ref="A44:B44"/>
    <mergeCell ref="C44:E44"/>
    <mergeCell ref="F44:H44"/>
    <mergeCell ref="I44:M44"/>
    <mergeCell ref="A45:B45"/>
    <mergeCell ref="C45:E45"/>
    <mergeCell ref="F45:H45"/>
    <mergeCell ref="I45:M45"/>
    <mergeCell ref="A42:B42"/>
    <mergeCell ref="C42:E42"/>
    <mergeCell ref="F42:H42"/>
    <mergeCell ref="I42:M42"/>
    <mergeCell ref="A43:B43"/>
    <mergeCell ref="C43:E43"/>
    <mergeCell ref="F43:H43"/>
    <mergeCell ref="I43:M43"/>
    <mergeCell ref="A40:B40"/>
    <mergeCell ref="C40:E40"/>
    <mergeCell ref="F40:H40"/>
    <mergeCell ref="I40:M40"/>
    <mergeCell ref="A41:B41"/>
    <mergeCell ref="C41:E41"/>
    <mergeCell ref="F41:H41"/>
    <mergeCell ref="I41:M41"/>
    <mergeCell ref="A38:B38"/>
    <mergeCell ref="C38:E38"/>
    <mergeCell ref="F38:H38"/>
    <mergeCell ref="I38:M38"/>
    <mergeCell ref="A39:B39"/>
    <mergeCell ref="C39:E39"/>
    <mergeCell ref="F39:H39"/>
    <mergeCell ref="I39:M39"/>
    <mergeCell ref="A36:B36"/>
    <mergeCell ref="C36:E36"/>
    <mergeCell ref="F36:H36"/>
    <mergeCell ref="I36:M36"/>
    <mergeCell ref="A37:B37"/>
    <mergeCell ref="C37:E37"/>
    <mergeCell ref="F37:H37"/>
    <mergeCell ref="I37:M37"/>
    <mergeCell ref="A34:B34"/>
    <mergeCell ref="C34:E34"/>
    <mergeCell ref="F34:H34"/>
    <mergeCell ref="I34:M34"/>
    <mergeCell ref="A35:B35"/>
    <mergeCell ref="C35:E35"/>
    <mergeCell ref="F35:H35"/>
    <mergeCell ref="I35:M35"/>
    <mergeCell ref="A32:B32"/>
    <mergeCell ref="C32:E32"/>
    <mergeCell ref="F32:H32"/>
    <mergeCell ref="I32:M32"/>
    <mergeCell ref="A33:B33"/>
    <mergeCell ref="C33:E33"/>
    <mergeCell ref="F33:H33"/>
    <mergeCell ref="I33:M33"/>
    <mergeCell ref="A30:B30"/>
    <mergeCell ref="C30:E30"/>
    <mergeCell ref="F30:H30"/>
    <mergeCell ref="I30:M30"/>
    <mergeCell ref="A31:B31"/>
    <mergeCell ref="C31:E31"/>
    <mergeCell ref="F31:H31"/>
    <mergeCell ref="I31:M31"/>
    <mergeCell ref="A28:B28"/>
    <mergeCell ref="C28:E28"/>
    <mergeCell ref="F28:H28"/>
    <mergeCell ref="I28:M28"/>
    <mergeCell ref="A29:B29"/>
    <mergeCell ref="C29:E29"/>
    <mergeCell ref="F29:H29"/>
    <mergeCell ref="I29:M29"/>
    <mergeCell ref="A26:B26"/>
    <mergeCell ref="C26:E26"/>
    <mergeCell ref="F26:H26"/>
    <mergeCell ref="I26:M26"/>
    <mergeCell ref="A27:B27"/>
    <mergeCell ref="C27:E27"/>
    <mergeCell ref="F27:H27"/>
    <mergeCell ref="I27:M27"/>
    <mergeCell ref="A24:B24"/>
    <mergeCell ref="C24:E24"/>
    <mergeCell ref="F24:H24"/>
    <mergeCell ref="I24:M24"/>
    <mergeCell ref="A25:B25"/>
    <mergeCell ref="C25:E25"/>
    <mergeCell ref="F25:H25"/>
    <mergeCell ref="I25:M25"/>
    <mergeCell ref="A22:B22"/>
    <mergeCell ref="C22:E22"/>
    <mergeCell ref="F22:H22"/>
    <mergeCell ref="I22:M22"/>
    <mergeCell ref="A23:B23"/>
    <mergeCell ref="C23:E23"/>
    <mergeCell ref="F23:H23"/>
    <mergeCell ref="I23:M23"/>
    <mergeCell ref="I3:J3"/>
    <mergeCell ref="B5:D5"/>
    <mergeCell ref="E5:I5"/>
    <mergeCell ref="J5:M5"/>
    <mergeCell ref="B6:D6"/>
    <mergeCell ref="E6:I6"/>
    <mergeCell ref="J6:M6"/>
    <mergeCell ref="K16:K17"/>
    <mergeCell ref="L16:L17"/>
    <mergeCell ref="M16:M17"/>
    <mergeCell ref="B17:C17"/>
    <mergeCell ref="B18:C18"/>
    <mergeCell ref="E18:F18"/>
    <mergeCell ref="G18:H18"/>
    <mergeCell ref="A8:J8"/>
    <mergeCell ref="A9:J9"/>
    <mergeCell ref="A10:B10"/>
    <mergeCell ref="F10:M10"/>
    <mergeCell ref="G12:L12"/>
    <mergeCell ref="A16:D16"/>
    <mergeCell ref="E16:F17"/>
    <mergeCell ref="G16:H17"/>
    <mergeCell ref="I16:I17"/>
    <mergeCell ref="J16:J17"/>
  </mergeCells>
  <pageMargins left="0.23622047244094491" right="0.23622047244094491" top="0.5" bottom="0.48" header="0.23622047244094491" footer="0.23622047244094491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Hypothèse</vt:lpstr>
      <vt:lpstr>Janvier</vt:lpstr>
      <vt:lpstr>Février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Décembre</vt:lpstr>
      <vt:lpstr>Recap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Déclaration Mensuelle</dc:title>
  <dc:creator/>
  <cp:keywords>TVA</cp:keywords>
  <dc:description>aissa.riadh@outlook.fr</dc:description>
  <cp:lastModifiedBy>AISSA Mohamed Riadh</cp:lastModifiedBy>
  <cp:lastPrinted>2016-12-14T14:13:27Z</cp:lastPrinted>
  <dcterms:created xsi:type="dcterms:W3CDTF">2015-06-05T18:19:34Z</dcterms:created>
  <dcterms:modified xsi:type="dcterms:W3CDTF">2017-09-12T09:42:11Z</dcterms:modified>
  <cp:category>Déclaration</cp:category>
  <cp:contentStatus>Actif</cp:contentStatus>
</cp:coreProperties>
</file>