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remie\Desktop\"/>
    </mc:Choice>
  </mc:AlternateContent>
  <bookViews>
    <workbookView xWindow="600" yWindow="75" windowWidth="18915" windowHeight="7230"/>
  </bookViews>
  <sheets>
    <sheet name="Feuil1" sheetId="1" r:id="rId1"/>
    <sheet name="Feuil2" sheetId="2" r:id="rId2"/>
    <sheet name="Feuil3" sheetId="3" r:id="rId3"/>
  </sheets>
  <calcPr calcId="162913"/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" i="1"/>
  <c r="K4" i="1"/>
  <c r="K2" i="1"/>
  <c r="E33" i="1"/>
  <c r="E31" i="1"/>
  <c r="B36" i="1"/>
  <c r="B35" i="1"/>
  <c r="B34" i="1"/>
  <c r="B33" i="1"/>
  <c r="B32" i="1"/>
  <c r="B31" i="1"/>
  <c r="B30" i="1"/>
  <c r="B29" i="1"/>
  <c r="B28" i="1"/>
  <c r="E36" i="1"/>
  <c r="E35" i="1"/>
  <c r="E34" i="1"/>
  <c r="E32" i="1"/>
  <c r="E30" i="1"/>
  <c r="E29" i="1"/>
  <c r="E28" i="1"/>
  <c r="C10" i="1"/>
  <c r="C9" i="1"/>
  <c r="C8" i="1"/>
  <c r="C7" i="1"/>
  <c r="C6" i="1"/>
  <c r="C5" i="1"/>
  <c r="C4" i="1"/>
  <c r="C3" i="1"/>
  <c r="C2" i="1"/>
  <c r="B9" i="1"/>
  <c r="B8" i="1"/>
  <c r="B7" i="1"/>
  <c r="B6" i="1"/>
  <c r="B5" i="1"/>
  <c r="B4" i="1"/>
  <c r="B2" i="1"/>
  <c r="B3" i="1"/>
  <c r="H19" i="1" l="1"/>
  <c r="H20" i="1"/>
</calcChain>
</file>

<file path=xl/sharedStrings.xml><?xml version="1.0" encoding="utf-8"?>
<sst xmlns="http://schemas.openxmlformats.org/spreadsheetml/2006/main" count="167" uniqueCount="61">
  <si>
    <t>Nanotube</t>
  </si>
  <si>
    <t>Antimatière</t>
  </si>
  <si>
    <t>ressources</t>
  </si>
  <si>
    <t>Minerai</t>
  </si>
  <si>
    <t>Exo</t>
  </si>
  <si>
    <t>Alliage</t>
  </si>
  <si>
    <t>Composants électriques</t>
  </si>
  <si>
    <t>Composants électroniques</t>
  </si>
  <si>
    <t>Composants mécaniques</t>
  </si>
  <si>
    <t>Polymères</t>
  </si>
  <si>
    <t>Supercondensateurs</t>
  </si>
  <si>
    <t>Terres rares</t>
  </si>
  <si>
    <t>Prix exo</t>
  </si>
  <si>
    <t>Prix minerai</t>
  </si>
  <si>
    <t>Besoin de combien ?</t>
  </si>
  <si>
    <t>Nombre</t>
  </si>
  <si>
    <t>Prix</t>
  </si>
  <si>
    <t>Prix Général store</t>
  </si>
  <si>
    <t>En jaune a modifier</t>
  </si>
  <si>
    <t>prix général store</t>
  </si>
  <si>
    <t>pris generale store</t>
  </si>
  <si>
    <t>prix construit</t>
  </si>
  <si>
    <t xml:space="preserve">Explorer  </t>
  </si>
  <si>
    <t xml:space="preserve">Panther  </t>
  </si>
  <si>
    <t xml:space="preserve">Panther Furtif  </t>
  </si>
  <si>
    <t xml:space="preserve">Keimling  </t>
  </si>
  <si>
    <t xml:space="preserve">Marauder  </t>
  </si>
  <si>
    <t xml:space="preserve">W50  </t>
  </si>
  <si>
    <t xml:space="preserve">Stingray  </t>
  </si>
  <si>
    <t xml:space="preserve">Fox 11  </t>
  </si>
  <si>
    <t xml:space="preserve">S700  </t>
  </si>
  <si>
    <t xml:space="preserve">Spider  </t>
  </si>
  <si>
    <t xml:space="preserve">Raptor  </t>
  </si>
  <si>
    <t xml:space="preserve">Mic 1  </t>
  </si>
  <si>
    <t xml:space="preserve">W100  </t>
  </si>
  <si>
    <t xml:space="preserve">Bajoran  </t>
  </si>
  <si>
    <t xml:space="preserve">X12  </t>
  </si>
  <si>
    <t xml:space="preserve">L41  </t>
  </si>
  <si>
    <t xml:space="preserve">L45  </t>
  </si>
  <si>
    <t xml:space="preserve">Trooper  </t>
  </si>
  <si>
    <t xml:space="preserve">Trailer  </t>
  </si>
  <si>
    <t xml:space="preserve">Trailer Furtif  </t>
  </si>
  <si>
    <t xml:space="preserve">Carrier  </t>
  </si>
  <si>
    <t xml:space="preserve">Slipper  </t>
  </si>
  <si>
    <t xml:space="preserve">Cluster  </t>
  </si>
  <si>
    <t xml:space="preserve">Supplier  </t>
  </si>
  <si>
    <t xml:space="preserve">Supporter  </t>
  </si>
  <si>
    <t>Transkraft</t>
  </si>
  <si>
    <t xml:space="preserve">Krafter  </t>
  </si>
  <si>
    <t xml:space="preserve">Cargo  </t>
  </si>
  <si>
    <t xml:space="preserve">Modifieur  </t>
  </si>
  <si>
    <t xml:space="preserve">Invader  </t>
  </si>
  <si>
    <t xml:space="preserve">Renifleur  </t>
  </si>
  <si>
    <t>Patrouilleur</t>
  </si>
  <si>
    <t>Vaisseaux</t>
  </si>
  <si>
    <t>Prix shémas de construction</t>
  </si>
  <si>
    <t>Quantité</t>
  </si>
  <si>
    <t>prix construction</t>
  </si>
  <si>
    <t>C, électriques</t>
  </si>
  <si>
    <t>C, électroniques</t>
  </si>
  <si>
    <t>C, mécaniques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</si>
</sst>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1" fillId="0" borderId="0" xfId="0" applyFont="1"/>
    <xf numFmtId="0" fontId="0" fillId="3" borderId="0" xfId="0" applyFill="1"/>
    <xf numFmtId="3" fontId="2" fillId="2" borderId="0" xfId="0" applyNumberFormat="1" applyFont="1" applyFill="1"/>
    <xf numFmtId="0" fontId="0" fillId="0" borderId="0" xfId="0" applyFont="1"/>
    <xf numFmtId="0" fontId="0" fillId="4" borderId="0" xfId="0" applyFill="1"/>
    <xf numFmtId="0" fontId="0" fillId="4" borderId="0" xfId="0" applyFont="1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2"/>
  <sheetViews>
    <sheetView tabSelected="1" workbookViewId="0">
      <selection activeCell="L6" sqref="L6"/>
    </sheetView>
  </sheetViews>
  <sheetFormatPr baseColWidth="10" defaultRowHeight="15" x14ac:dyDescent="0.25"/>
  <cols>
    <col min="1" max="1" width="25.140625" customWidth="1"/>
    <col min="4" max="4" width="27.140625" customWidth="1"/>
    <col min="7" max="7" width="16.7109375" customWidth="1"/>
    <col min="10" max="10" width="15.28515625" customWidth="1"/>
    <col min="11" max="11" width="16.42578125" customWidth="1"/>
    <col min="12" max="12" width="17.85546875" customWidth="1"/>
    <col min="13" max="13" width="13.85546875" customWidth="1"/>
    <col min="14" max="14" width="26.28515625" customWidth="1"/>
    <col min="15" max="15" width="12.28515625" customWidth="1"/>
    <col min="18" max="18" width="13.7109375" customWidth="1"/>
    <col min="19" max="19" width="15.7109375" customWidth="1"/>
    <col min="20" max="20" width="14.42578125" customWidth="1"/>
    <col min="22" max="22" width="20.5703125" customWidth="1"/>
  </cols>
  <sheetData>
    <row r="1" spans="1:23" x14ac:dyDescent="0.25">
      <c r="A1" t="s">
        <v>2</v>
      </c>
      <c r="B1" t="s">
        <v>3</v>
      </c>
      <c r="C1" t="s">
        <v>4</v>
      </c>
      <c r="J1" s="2" t="s">
        <v>54</v>
      </c>
      <c r="K1" s="2" t="s">
        <v>57</v>
      </c>
      <c r="M1" s="2" t="s">
        <v>56</v>
      </c>
      <c r="N1" s="5" t="s">
        <v>55</v>
      </c>
      <c r="O1" t="s">
        <v>0</v>
      </c>
      <c r="P1" t="s">
        <v>1</v>
      </c>
      <c r="Q1" t="s">
        <v>5</v>
      </c>
      <c r="R1" t="s">
        <v>58</v>
      </c>
      <c r="S1" t="s">
        <v>59</v>
      </c>
      <c r="T1" t="s">
        <v>60</v>
      </c>
      <c r="U1" t="s">
        <v>9</v>
      </c>
      <c r="V1" t="s">
        <v>10</v>
      </c>
      <c r="W1" t="s">
        <v>11</v>
      </c>
    </row>
    <row r="2" spans="1:23" x14ac:dyDescent="0.25">
      <c r="A2" t="s">
        <v>0</v>
      </c>
      <c r="B2">
        <f>17*F12</f>
        <v>459</v>
      </c>
      <c r="C2">
        <f>17*F11</f>
        <v>24939</v>
      </c>
      <c r="J2" s="8" t="s">
        <v>22</v>
      </c>
      <c r="K2">
        <f>SUM(N2+($B$2+$C$2)*O2+($B$3+$C$3)*P2+($B$4+$C$4)*Q2+($B$5+$C$5)*R2+($B$6+$C$6)*S2+($B$7+$C$7)*T2+($B$8+$C$8)*U2+($B$9+$C$9)*V2+($C$10*W2))</f>
        <v>83496</v>
      </c>
      <c r="M2" t="s">
        <v>22</v>
      </c>
      <c r="N2">
        <v>300</v>
      </c>
      <c r="O2">
        <v>1</v>
      </c>
      <c r="P2">
        <v>0</v>
      </c>
      <c r="Q2">
        <v>0</v>
      </c>
      <c r="R2">
        <v>8</v>
      </c>
      <c r="S2">
        <v>0</v>
      </c>
      <c r="T2">
        <v>3</v>
      </c>
      <c r="U2">
        <v>0</v>
      </c>
      <c r="V2">
        <v>0</v>
      </c>
      <c r="W2">
        <v>0</v>
      </c>
    </row>
    <row r="3" spans="1:23" x14ac:dyDescent="0.25">
      <c r="A3" t="s">
        <v>1</v>
      </c>
      <c r="B3">
        <f>4*F12</f>
        <v>108</v>
      </c>
      <c r="C3">
        <f>1*F11</f>
        <v>1467</v>
      </c>
      <c r="J3" s="8" t="s">
        <v>23</v>
      </c>
      <c r="K3">
        <f t="shared" ref="K3:K33" si="0">SUM(N3+($B$2+$C$2)*O3+($B$3+$C$3)*P3+($B$4+$C$4)*Q3+($B$5+$C$5)*R3+($B$6+$C$6)*S3+($B$7+$C$7)*T3+($B$8+$C$8)*U3+($B$9+$C$9)*V3+($C$10*W3))</f>
        <v>174138</v>
      </c>
      <c r="M3" t="s">
        <v>23</v>
      </c>
      <c r="N3">
        <v>600</v>
      </c>
      <c r="O3">
        <v>2</v>
      </c>
      <c r="P3">
        <v>0</v>
      </c>
      <c r="Q3">
        <v>0</v>
      </c>
      <c r="R3">
        <v>12</v>
      </c>
      <c r="S3">
        <v>1</v>
      </c>
      <c r="T3">
        <v>4</v>
      </c>
      <c r="U3">
        <v>0</v>
      </c>
      <c r="V3">
        <v>0</v>
      </c>
      <c r="W3">
        <v>0</v>
      </c>
    </row>
    <row r="4" spans="1:23" x14ac:dyDescent="0.25">
      <c r="A4" t="s">
        <v>5</v>
      </c>
      <c r="B4">
        <f>17*F12</f>
        <v>459</v>
      </c>
      <c r="C4">
        <f>1*F11</f>
        <v>1467</v>
      </c>
      <c r="J4" s="8" t="s">
        <v>24</v>
      </c>
      <c r="K4">
        <f t="shared" si="0"/>
        <v>324282</v>
      </c>
      <c r="M4" t="s">
        <v>24</v>
      </c>
      <c r="N4">
        <v>840</v>
      </c>
      <c r="O4">
        <v>2</v>
      </c>
      <c r="P4">
        <v>0</v>
      </c>
      <c r="Q4">
        <v>1</v>
      </c>
      <c r="R4">
        <v>10</v>
      </c>
      <c r="S4">
        <v>0</v>
      </c>
      <c r="T4">
        <v>5</v>
      </c>
      <c r="U4">
        <v>1</v>
      </c>
      <c r="V4">
        <v>0</v>
      </c>
      <c r="W4">
        <v>0</v>
      </c>
    </row>
    <row r="5" spans="1:23" x14ac:dyDescent="0.25">
      <c r="A5" t="s">
        <v>6</v>
      </c>
      <c r="B5">
        <f>8*F12</f>
        <v>216</v>
      </c>
      <c r="C5">
        <f>4*F11</f>
        <v>5868</v>
      </c>
      <c r="J5" s="8" t="s">
        <v>25</v>
      </c>
      <c r="K5">
        <f t="shared" si="0"/>
        <v>10479591</v>
      </c>
      <c r="M5" t="s">
        <v>25</v>
      </c>
      <c r="N5">
        <v>21600</v>
      </c>
      <c r="O5">
        <v>7</v>
      </c>
      <c r="P5">
        <v>0</v>
      </c>
      <c r="Q5">
        <v>8</v>
      </c>
      <c r="R5">
        <v>30</v>
      </c>
      <c r="S5">
        <v>16</v>
      </c>
      <c r="T5">
        <v>34</v>
      </c>
      <c r="U5">
        <v>6</v>
      </c>
      <c r="V5">
        <v>13</v>
      </c>
      <c r="W5">
        <v>0</v>
      </c>
    </row>
    <row r="6" spans="1:23" x14ac:dyDescent="0.25">
      <c r="A6" t="s">
        <v>7</v>
      </c>
      <c r="B6">
        <f>33*F12</f>
        <v>891</v>
      </c>
      <c r="C6">
        <f>25*F11</f>
        <v>36675</v>
      </c>
      <c r="J6" s="8" t="s">
        <v>26</v>
      </c>
      <c r="K6">
        <f t="shared" si="0"/>
        <v>180863298</v>
      </c>
      <c r="M6" t="s">
        <v>26</v>
      </c>
      <c r="N6">
        <v>360000</v>
      </c>
      <c r="O6">
        <v>70</v>
      </c>
      <c r="P6">
        <v>0</v>
      </c>
      <c r="Q6">
        <v>80</v>
      </c>
      <c r="R6">
        <v>300</v>
      </c>
      <c r="S6">
        <v>198</v>
      </c>
      <c r="T6">
        <v>250</v>
      </c>
      <c r="U6">
        <v>217</v>
      </c>
      <c r="V6">
        <v>200</v>
      </c>
      <c r="W6">
        <v>0</v>
      </c>
    </row>
    <row r="7" spans="1:23" x14ac:dyDescent="0.25">
      <c r="A7" t="s">
        <v>8</v>
      </c>
      <c r="B7">
        <f>4*F12</f>
        <v>108</v>
      </c>
      <c r="C7">
        <f>2*F11</f>
        <v>2934</v>
      </c>
      <c r="J7" s="8" t="s">
        <v>27</v>
      </c>
      <c r="K7">
        <f t="shared" si="0"/>
        <v>101832</v>
      </c>
      <c r="M7" t="s">
        <v>27</v>
      </c>
      <c r="N7">
        <v>384</v>
      </c>
      <c r="O7">
        <v>1</v>
      </c>
      <c r="P7">
        <v>0</v>
      </c>
      <c r="Q7">
        <v>0</v>
      </c>
      <c r="R7">
        <v>10</v>
      </c>
      <c r="S7">
        <v>0</v>
      </c>
      <c r="T7">
        <v>5</v>
      </c>
      <c r="U7">
        <v>0</v>
      </c>
      <c r="V7">
        <v>0</v>
      </c>
      <c r="W7">
        <v>0</v>
      </c>
    </row>
    <row r="8" spans="1:23" x14ac:dyDescent="0.25">
      <c r="A8" t="s">
        <v>9</v>
      </c>
      <c r="B8">
        <f>38*F12</f>
        <v>1026</v>
      </c>
      <c r="C8">
        <f>132*F11</f>
        <v>193644</v>
      </c>
      <c r="J8" s="8" t="s">
        <v>28</v>
      </c>
      <c r="K8">
        <f t="shared" si="0"/>
        <v>211824</v>
      </c>
      <c r="M8" t="s">
        <v>28</v>
      </c>
      <c r="N8">
        <v>720</v>
      </c>
      <c r="O8">
        <v>2</v>
      </c>
      <c r="P8">
        <v>0</v>
      </c>
      <c r="Q8">
        <v>0</v>
      </c>
      <c r="R8">
        <v>10</v>
      </c>
      <c r="S8">
        <v>2</v>
      </c>
      <c r="T8">
        <v>8</v>
      </c>
      <c r="U8">
        <v>0</v>
      </c>
      <c r="V8">
        <v>0</v>
      </c>
      <c r="W8">
        <v>0</v>
      </c>
    </row>
    <row r="9" spans="1:23" x14ac:dyDescent="0.25">
      <c r="A9" t="s">
        <v>10</v>
      </c>
      <c r="B9">
        <f>135*F12</f>
        <v>3645</v>
      </c>
      <c r="C9">
        <f>428*F11</f>
        <v>627876</v>
      </c>
      <c r="J9" s="8" t="s">
        <v>29</v>
      </c>
      <c r="K9">
        <f t="shared" si="0"/>
        <v>3391272</v>
      </c>
      <c r="M9" t="s">
        <v>29</v>
      </c>
      <c r="N9">
        <v>7200</v>
      </c>
      <c r="O9">
        <v>4</v>
      </c>
      <c r="P9">
        <v>0</v>
      </c>
      <c r="Q9">
        <v>2</v>
      </c>
      <c r="R9">
        <v>25</v>
      </c>
      <c r="S9">
        <v>4</v>
      </c>
      <c r="T9">
        <v>20</v>
      </c>
      <c r="U9">
        <v>2</v>
      </c>
      <c r="V9">
        <v>4</v>
      </c>
      <c r="W9">
        <v>0</v>
      </c>
    </row>
    <row r="10" spans="1:23" x14ac:dyDescent="0.25">
      <c r="A10" t="s">
        <v>11</v>
      </c>
      <c r="C10">
        <f>111*F11</f>
        <v>162837</v>
      </c>
      <c r="J10" s="8" t="s">
        <v>30</v>
      </c>
      <c r="K10">
        <f t="shared" si="0"/>
        <v>36974421</v>
      </c>
      <c r="M10" t="s">
        <v>30</v>
      </c>
      <c r="N10">
        <v>72000</v>
      </c>
      <c r="O10">
        <v>7</v>
      </c>
      <c r="P10">
        <v>0</v>
      </c>
      <c r="Q10">
        <v>6</v>
      </c>
      <c r="R10">
        <v>40</v>
      </c>
      <c r="S10">
        <v>22</v>
      </c>
      <c r="T10">
        <v>40</v>
      </c>
      <c r="U10">
        <v>30</v>
      </c>
      <c r="V10">
        <v>47</v>
      </c>
      <c r="W10">
        <v>0</v>
      </c>
    </row>
    <row r="11" spans="1:23" x14ac:dyDescent="0.25">
      <c r="D11" s="1" t="s">
        <v>18</v>
      </c>
      <c r="E11" t="s">
        <v>12</v>
      </c>
      <c r="F11" s="1">
        <v>1467</v>
      </c>
      <c r="J11" s="8" t="s">
        <v>31</v>
      </c>
      <c r="K11">
        <f t="shared" si="0"/>
        <v>121182</v>
      </c>
      <c r="M11" t="s">
        <v>31</v>
      </c>
      <c r="N11">
        <v>420</v>
      </c>
      <c r="O11">
        <v>2</v>
      </c>
      <c r="P11">
        <v>0</v>
      </c>
      <c r="Q11">
        <v>0</v>
      </c>
      <c r="R11">
        <v>10</v>
      </c>
      <c r="S11">
        <v>0</v>
      </c>
      <c r="T11">
        <v>3</v>
      </c>
      <c r="U11">
        <v>0</v>
      </c>
      <c r="V11">
        <v>0</v>
      </c>
      <c r="W11">
        <v>0</v>
      </c>
    </row>
    <row r="12" spans="1:23" x14ac:dyDescent="0.25">
      <c r="E12" t="s">
        <v>13</v>
      </c>
      <c r="F12" s="1">
        <v>27</v>
      </c>
      <c r="J12" s="8" t="s">
        <v>32</v>
      </c>
      <c r="K12">
        <f t="shared" si="0"/>
        <v>211824</v>
      </c>
      <c r="M12" t="s">
        <v>32</v>
      </c>
      <c r="N12">
        <v>720</v>
      </c>
      <c r="O12">
        <v>2</v>
      </c>
      <c r="P12">
        <v>0</v>
      </c>
      <c r="Q12">
        <v>0</v>
      </c>
      <c r="R12">
        <v>12</v>
      </c>
      <c r="S12">
        <v>2</v>
      </c>
      <c r="T12">
        <v>4</v>
      </c>
      <c r="U12">
        <v>0</v>
      </c>
      <c r="V12">
        <v>0</v>
      </c>
      <c r="W12">
        <v>0</v>
      </c>
    </row>
    <row r="13" spans="1:23" x14ac:dyDescent="0.25">
      <c r="J13" s="8" t="s">
        <v>33</v>
      </c>
      <c r="K13">
        <f t="shared" si="0"/>
        <v>3391272</v>
      </c>
      <c r="M13" t="s">
        <v>33</v>
      </c>
      <c r="N13">
        <v>7200</v>
      </c>
      <c r="O13">
        <v>4</v>
      </c>
      <c r="P13">
        <v>0</v>
      </c>
      <c r="Q13">
        <v>2</v>
      </c>
      <c r="R13">
        <v>25</v>
      </c>
      <c r="S13">
        <v>4</v>
      </c>
      <c r="T13">
        <v>20</v>
      </c>
      <c r="U13">
        <v>2</v>
      </c>
      <c r="V13">
        <v>4</v>
      </c>
      <c r="W13">
        <v>0</v>
      </c>
    </row>
    <row r="14" spans="1:23" x14ac:dyDescent="0.25">
      <c r="J14" s="8" t="s">
        <v>34</v>
      </c>
      <c r="K14">
        <f t="shared" si="0"/>
        <v>36893457</v>
      </c>
      <c r="M14" t="s">
        <v>34</v>
      </c>
      <c r="N14">
        <v>72000</v>
      </c>
      <c r="O14">
        <v>8</v>
      </c>
      <c r="P14">
        <v>0</v>
      </c>
      <c r="Q14">
        <v>4</v>
      </c>
      <c r="R14">
        <v>40</v>
      </c>
      <c r="S14">
        <v>20</v>
      </c>
      <c r="T14">
        <v>31</v>
      </c>
      <c r="U14">
        <v>30</v>
      </c>
      <c r="V14">
        <v>47</v>
      </c>
      <c r="W14">
        <v>0</v>
      </c>
    </row>
    <row r="15" spans="1:23" x14ac:dyDescent="0.25">
      <c r="A15" s="2" t="s">
        <v>20</v>
      </c>
      <c r="D15" s="2" t="s">
        <v>14</v>
      </c>
      <c r="E15" t="s">
        <v>15</v>
      </c>
      <c r="J15" s="8" t="s">
        <v>35</v>
      </c>
      <c r="K15">
        <f t="shared" si="0"/>
        <v>98766</v>
      </c>
      <c r="M15" t="s">
        <v>35</v>
      </c>
      <c r="N15">
        <v>360</v>
      </c>
      <c r="O15">
        <v>1</v>
      </c>
      <c r="P15">
        <v>0</v>
      </c>
      <c r="Q15">
        <v>0</v>
      </c>
      <c r="R15">
        <v>10</v>
      </c>
      <c r="S15">
        <v>0</v>
      </c>
      <c r="T15">
        <v>4</v>
      </c>
      <c r="U15">
        <v>0</v>
      </c>
      <c r="V15">
        <v>0</v>
      </c>
      <c r="W15">
        <v>0</v>
      </c>
    </row>
    <row r="16" spans="1:23" x14ac:dyDescent="0.25">
      <c r="A16" t="s">
        <v>0</v>
      </c>
      <c r="B16" s="4">
        <v>25602</v>
      </c>
      <c r="D16" t="s">
        <v>0</v>
      </c>
      <c r="E16" s="1">
        <v>10</v>
      </c>
      <c r="J16" s="8" t="s">
        <v>36</v>
      </c>
      <c r="K16">
        <f t="shared" si="0"/>
        <v>211824</v>
      </c>
      <c r="M16" t="s">
        <v>36</v>
      </c>
      <c r="N16">
        <v>720</v>
      </c>
      <c r="O16">
        <v>2</v>
      </c>
      <c r="P16">
        <v>0</v>
      </c>
      <c r="Q16">
        <v>0</v>
      </c>
      <c r="R16">
        <v>12</v>
      </c>
      <c r="S16">
        <v>2</v>
      </c>
      <c r="T16">
        <v>4</v>
      </c>
      <c r="U16">
        <v>0</v>
      </c>
      <c r="V16">
        <v>0</v>
      </c>
      <c r="W16">
        <v>0</v>
      </c>
    </row>
    <row r="17" spans="1:23" x14ac:dyDescent="0.25">
      <c r="A17" t="s">
        <v>1</v>
      </c>
      <c r="B17" s="4">
        <v>1626</v>
      </c>
      <c r="D17" t="s">
        <v>1</v>
      </c>
      <c r="E17" s="1">
        <v>10</v>
      </c>
      <c r="J17" s="8" t="s">
        <v>37</v>
      </c>
      <c r="K17">
        <f t="shared" si="0"/>
        <v>3509082</v>
      </c>
      <c r="M17" t="s">
        <v>37</v>
      </c>
      <c r="N17">
        <v>7200</v>
      </c>
      <c r="O17">
        <v>3</v>
      </c>
      <c r="P17">
        <v>0</v>
      </c>
      <c r="Q17">
        <v>0</v>
      </c>
      <c r="R17">
        <v>16</v>
      </c>
      <c r="S17">
        <v>5</v>
      </c>
      <c r="T17">
        <v>10</v>
      </c>
      <c r="U17">
        <v>3</v>
      </c>
      <c r="V17">
        <v>4</v>
      </c>
      <c r="W17">
        <v>0</v>
      </c>
    </row>
    <row r="18" spans="1:23" x14ac:dyDescent="0.25">
      <c r="A18" t="s">
        <v>5</v>
      </c>
      <c r="B18" s="4">
        <v>2146</v>
      </c>
      <c r="D18" t="s">
        <v>5</v>
      </c>
      <c r="E18" s="1">
        <v>10</v>
      </c>
      <c r="J18" s="8" t="s">
        <v>38</v>
      </c>
      <c r="K18">
        <f t="shared" si="0"/>
        <v>37063431</v>
      </c>
      <c r="M18" t="s">
        <v>38</v>
      </c>
      <c r="N18">
        <v>72000</v>
      </c>
      <c r="O18">
        <v>7</v>
      </c>
      <c r="P18">
        <v>0</v>
      </c>
      <c r="Q18">
        <v>8</v>
      </c>
      <c r="R18">
        <v>24</v>
      </c>
      <c r="S18">
        <v>22</v>
      </c>
      <c r="T18">
        <v>36</v>
      </c>
      <c r="U18">
        <v>31</v>
      </c>
      <c r="V18">
        <v>47</v>
      </c>
      <c r="W18">
        <v>0</v>
      </c>
    </row>
    <row r="19" spans="1:23" x14ac:dyDescent="0.25">
      <c r="A19" t="s">
        <v>6</v>
      </c>
      <c r="B19" s="4">
        <v>6184</v>
      </c>
      <c r="D19" t="s">
        <v>6</v>
      </c>
      <c r="E19" s="1">
        <v>10</v>
      </c>
      <c r="G19" s="6" t="s">
        <v>19</v>
      </c>
      <c r="H19">
        <f>SUM(B28:B36)</f>
        <v>10672260</v>
      </c>
      <c r="J19" s="8" t="s">
        <v>39</v>
      </c>
      <c r="K19">
        <f t="shared" si="0"/>
        <v>211824</v>
      </c>
      <c r="M19" t="s">
        <v>39</v>
      </c>
      <c r="N19">
        <v>720</v>
      </c>
      <c r="O19">
        <v>2</v>
      </c>
      <c r="P19">
        <v>0</v>
      </c>
      <c r="Q19">
        <v>0</v>
      </c>
      <c r="R19">
        <v>12</v>
      </c>
      <c r="S19">
        <v>2</v>
      </c>
      <c r="T19">
        <v>4</v>
      </c>
      <c r="U19">
        <v>0</v>
      </c>
      <c r="V19">
        <v>0</v>
      </c>
      <c r="W19">
        <v>0</v>
      </c>
    </row>
    <row r="20" spans="1:23" x14ac:dyDescent="0.25">
      <c r="A20" t="s">
        <v>7</v>
      </c>
      <c r="B20" s="4">
        <v>37970</v>
      </c>
      <c r="D20" t="s">
        <v>7</v>
      </c>
      <c r="E20" s="1">
        <v>10</v>
      </c>
      <c r="G20" s="7" t="s">
        <v>21</v>
      </c>
      <c r="H20">
        <f>SUM(E28:E36)</f>
        <v>10646190</v>
      </c>
      <c r="J20" s="8" t="s">
        <v>40</v>
      </c>
      <c r="K20">
        <f t="shared" si="0"/>
        <v>919917</v>
      </c>
      <c r="M20" t="s">
        <v>40</v>
      </c>
      <c r="N20">
        <v>2160</v>
      </c>
      <c r="O20">
        <v>3</v>
      </c>
      <c r="P20">
        <v>0</v>
      </c>
      <c r="Q20">
        <v>0</v>
      </c>
      <c r="R20">
        <v>13</v>
      </c>
      <c r="S20">
        <v>3</v>
      </c>
      <c r="T20">
        <v>6</v>
      </c>
      <c r="U20">
        <v>0</v>
      </c>
      <c r="V20">
        <v>1</v>
      </c>
      <c r="W20">
        <v>0</v>
      </c>
    </row>
    <row r="21" spans="1:23" x14ac:dyDescent="0.25">
      <c r="A21" t="s">
        <v>8</v>
      </c>
      <c r="B21" s="4">
        <v>3092</v>
      </c>
      <c r="D21" t="s">
        <v>8</v>
      </c>
      <c r="E21" s="1">
        <v>10</v>
      </c>
      <c r="J21" s="8" t="s">
        <v>41</v>
      </c>
      <c r="K21">
        <f t="shared" si="0"/>
        <v>1062861</v>
      </c>
      <c r="M21" t="s">
        <v>41</v>
      </c>
      <c r="N21">
        <v>2400</v>
      </c>
      <c r="O21">
        <v>2</v>
      </c>
      <c r="P21">
        <v>0</v>
      </c>
      <c r="Q21">
        <v>2</v>
      </c>
      <c r="R21">
        <v>10</v>
      </c>
      <c r="S21">
        <v>3</v>
      </c>
      <c r="T21">
        <v>2</v>
      </c>
      <c r="U21">
        <v>1</v>
      </c>
      <c r="V21">
        <v>1</v>
      </c>
      <c r="W21">
        <v>0</v>
      </c>
    </row>
    <row r="22" spans="1:23" x14ac:dyDescent="0.25">
      <c r="A22" t="s">
        <v>9</v>
      </c>
      <c r="B22" s="4">
        <v>195032</v>
      </c>
      <c r="D22" t="s">
        <v>9</v>
      </c>
      <c r="E22" s="1">
        <v>10</v>
      </c>
      <c r="J22" s="8" t="s">
        <v>42</v>
      </c>
      <c r="K22">
        <f t="shared" si="0"/>
        <v>10479591</v>
      </c>
      <c r="M22" t="s">
        <v>42</v>
      </c>
      <c r="N22">
        <v>21600</v>
      </c>
      <c r="O22">
        <v>7</v>
      </c>
      <c r="P22">
        <v>0</v>
      </c>
      <c r="Q22">
        <v>8</v>
      </c>
      <c r="R22">
        <v>30</v>
      </c>
      <c r="S22">
        <v>16</v>
      </c>
      <c r="T22">
        <v>34</v>
      </c>
      <c r="U22">
        <v>6</v>
      </c>
      <c r="V22">
        <v>13</v>
      </c>
      <c r="W22">
        <v>0</v>
      </c>
    </row>
    <row r="23" spans="1:23" x14ac:dyDescent="0.25">
      <c r="A23" t="s">
        <v>10</v>
      </c>
      <c r="B23" s="4">
        <v>632848</v>
      </c>
      <c r="D23" t="s">
        <v>10</v>
      </c>
      <c r="E23" s="1">
        <v>10</v>
      </c>
      <c r="J23" s="8" t="s">
        <v>43</v>
      </c>
      <c r="K23">
        <f t="shared" si="0"/>
        <v>109097541</v>
      </c>
      <c r="M23" t="s">
        <v>43</v>
      </c>
      <c r="N23">
        <v>216000</v>
      </c>
      <c r="O23">
        <v>30</v>
      </c>
      <c r="P23">
        <v>0</v>
      </c>
      <c r="Q23">
        <v>27</v>
      </c>
      <c r="R23">
        <v>200</v>
      </c>
      <c r="S23">
        <v>100</v>
      </c>
      <c r="T23">
        <v>139</v>
      </c>
      <c r="U23">
        <v>70</v>
      </c>
      <c r="V23">
        <v>141</v>
      </c>
      <c r="W23">
        <v>0</v>
      </c>
    </row>
    <row r="24" spans="1:23" x14ac:dyDescent="0.25">
      <c r="A24" t="s">
        <v>11</v>
      </c>
      <c r="B24" s="4">
        <v>162726</v>
      </c>
      <c r="D24" t="s">
        <v>11</v>
      </c>
      <c r="E24" s="1">
        <v>10</v>
      </c>
      <c r="J24" s="8" t="s">
        <v>44</v>
      </c>
      <c r="K24">
        <f t="shared" si="0"/>
        <v>133437351</v>
      </c>
      <c r="M24" t="s">
        <v>44</v>
      </c>
      <c r="N24">
        <v>264000</v>
      </c>
      <c r="O24">
        <v>30</v>
      </c>
      <c r="P24">
        <v>0</v>
      </c>
      <c r="Q24">
        <v>24</v>
      </c>
      <c r="R24">
        <v>249</v>
      </c>
      <c r="S24">
        <v>130</v>
      </c>
      <c r="T24">
        <v>150</v>
      </c>
      <c r="U24">
        <v>90</v>
      </c>
      <c r="V24">
        <v>171</v>
      </c>
      <c r="W24">
        <v>0</v>
      </c>
    </row>
    <row r="25" spans="1:23" x14ac:dyDescent="0.25">
      <c r="J25" s="8" t="s">
        <v>45</v>
      </c>
      <c r="K25">
        <f t="shared" si="0"/>
        <v>180863298</v>
      </c>
      <c r="M25" t="s">
        <v>45</v>
      </c>
      <c r="N25">
        <v>360000</v>
      </c>
      <c r="O25">
        <v>70</v>
      </c>
      <c r="P25">
        <v>0</v>
      </c>
      <c r="Q25">
        <v>80</v>
      </c>
      <c r="R25">
        <v>300</v>
      </c>
      <c r="S25">
        <v>198</v>
      </c>
      <c r="T25">
        <v>250</v>
      </c>
      <c r="U25">
        <v>217</v>
      </c>
      <c r="V25">
        <v>200</v>
      </c>
      <c r="W25">
        <v>0</v>
      </c>
    </row>
    <row r="26" spans="1:23" x14ac:dyDescent="0.25">
      <c r="J26" s="8" t="s">
        <v>46</v>
      </c>
      <c r="K26">
        <f t="shared" si="0"/>
        <v>180863298</v>
      </c>
      <c r="M26" t="s">
        <v>46</v>
      </c>
      <c r="N26">
        <v>360000</v>
      </c>
      <c r="O26">
        <v>70</v>
      </c>
      <c r="P26">
        <v>0</v>
      </c>
      <c r="Q26">
        <v>80</v>
      </c>
      <c r="R26">
        <v>300</v>
      </c>
      <c r="S26">
        <v>198</v>
      </c>
      <c r="T26">
        <v>250</v>
      </c>
      <c r="U26">
        <v>217</v>
      </c>
      <c r="V26">
        <v>200</v>
      </c>
      <c r="W26">
        <v>0</v>
      </c>
    </row>
    <row r="27" spans="1:23" x14ac:dyDescent="0.25">
      <c r="A27" s="2" t="s">
        <v>17</v>
      </c>
      <c r="D27" s="2" t="s">
        <v>16</v>
      </c>
      <c r="J27" s="8" t="s">
        <v>47</v>
      </c>
      <c r="K27">
        <f t="shared" si="0"/>
        <v>180863298</v>
      </c>
      <c r="M27" t="s">
        <v>47</v>
      </c>
      <c r="N27">
        <v>360000</v>
      </c>
      <c r="O27">
        <v>70</v>
      </c>
      <c r="P27">
        <v>0</v>
      </c>
      <c r="Q27">
        <v>80</v>
      </c>
      <c r="R27">
        <v>300</v>
      </c>
      <c r="S27">
        <v>198</v>
      </c>
      <c r="T27">
        <v>250</v>
      </c>
      <c r="U27">
        <v>217</v>
      </c>
      <c r="V27">
        <v>200</v>
      </c>
      <c r="W27">
        <v>0</v>
      </c>
    </row>
    <row r="28" spans="1:23" x14ac:dyDescent="0.25">
      <c r="A28" t="s">
        <v>0</v>
      </c>
      <c r="B28" s="3">
        <f>SUM(B16*E16)</f>
        <v>256020</v>
      </c>
      <c r="D28" t="s">
        <v>0</v>
      </c>
      <c r="E28" s="3">
        <f>SUM((B2+C2)*E16)</f>
        <v>253980</v>
      </c>
      <c r="J28" s="8" t="s">
        <v>48</v>
      </c>
      <c r="K28">
        <f t="shared" si="0"/>
        <v>109145541</v>
      </c>
      <c r="M28" t="s">
        <v>48</v>
      </c>
      <c r="N28">
        <v>264000</v>
      </c>
      <c r="O28">
        <v>30</v>
      </c>
      <c r="P28">
        <v>0</v>
      </c>
      <c r="Q28">
        <v>27</v>
      </c>
      <c r="R28">
        <v>200</v>
      </c>
      <c r="S28">
        <v>100</v>
      </c>
      <c r="T28">
        <v>139</v>
      </c>
      <c r="U28">
        <v>70</v>
      </c>
      <c r="V28">
        <v>141</v>
      </c>
      <c r="W28">
        <v>0</v>
      </c>
    </row>
    <row r="29" spans="1:23" x14ac:dyDescent="0.25">
      <c r="A29" t="s">
        <v>1</v>
      </c>
      <c r="B29" s="3">
        <f>SUM(B17*E17)</f>
        <v>16260</v>
      </c>
      <c r="D29" t="s">
        <v>1</v>
      </c>
      <c r="E29" s="3">
        <f>SUM((B3+C3)*E17)</f>
        <v>15750</v>
      </c>
      <c r="J29" s="8" t="s">
        <v>49</v>
      </c>
      <c r="K29">
        <f t="shared" si="0"/>
        <v>180863298</v>
      </c>
      <c r="M29" t="s">
        <v>49</v>
      </c>
      <c r="N29">
        <v>360000</v>
      </c>
      <c r="O29">
        <v>70</v>
      </c>
      <c r="P29">
        <v>0</v>
      </c>
      <c r="Q29">
        <v>80</v>
      </c>
      <c r="R29">
        <v>300</v>
      </c>
      <c r="S29">
        <v>198</v>
      </c>
      <c r="T29">
        <v>250</v>
      </c>
      <c r="U29">
        <v>217</v>
      </c>
      <c r="V29">
        <v>200</v>
      </c>
      <c r="W29">
        <v>0</v>
      </c>
    </row>
    <row r="30" spans="1:23" x14ac:dyDescent="0.25">
      <c r="A30" t="s">
        <v>5</v>
      </c>
      <c r="B30" s="3">
        <f>SUM(B18*E18)</f>
        <v>21460</v>
      </c>
      <c r="D30" t="s">
        <v>5</v>
      </c>
      <c r="E30" s="3">
        <f>SUM((B4+C4)*E18)</f>
        <v>19260</v>
      </c>
      <c r="J30" s="8" t="s">
        <v>50</v>
      </c>
      <c r="K30">
        <f t="shared" si="0"/>
        <v>180863298</v>
      </c>
      <c r="M30" t="s">
        <v>50</v>
      </c>
      <c r="N30">
        <v>360000</v>
      </c>
      <c r="O30">
        <v>70</v>
      </c>
      <c r="P30">
        <v>0</v>
      </c>
      <c r="Q30">
        <v>80</v>
      </c>
      <c r="R30">
        <v>300</v>
      </c>
      <c r="S30">
        <v>198</v>
      </c>
      <c r="T30">
        <v>250</v>
      </c>
      <c r="U30">
        <v>217</v>
      </c>
      <c r="V30">
        <v>200</v>
      </c>
      <c r="W30">
        <v>0</v>
      </c>
    </row>
    <row r="31" spans="1:23" x14ac:dyDescent="0.25">
      <c r="A31" t="s">
        <v>6</v>
      </c>
      <c r="B31" s="3">
        <f>SUM(B19*E19)</f>
        <v>61840</v>
      </c>
      <c r="D31" t="s">
        <v>6</v>
      </c>
      <c r="E31" s="3">
        <f>SUM(B5+C5)*E19</f>
        <v>60840</v>
      </c>
      <c r="J31" s="8" t="s">
        <v>51</v>
      </c>
      <c r="K31">
        <f t="shared" si="0"/>
        <v>109097541</v>
      </c>
      <c r="M31" t="s">
        <v>51</v>
      </c>
      <c r="N31">
        <v>216000</v>
      </c>
      <c r="O31">
        <v>30</v>
      </c>
      <c r="P31">
        <v>0</v>
      </c>
      <c r="Q31">
        <v>27</v>
      </c>
      <c r="R31">
        <v>200</v>
      </c>
      <c r="S31">
        <v>100</v>
      </c>
      <c r="T31">
        <v>139</v>
      </c>
      <c r="U31">
        <v>70</v>
      </c>
      <c r="V31">
        <v>141</v>
      </c>
      <c r="W31">
        <v>0</v>
      </c>
    </row>
    <row r="32" spans="1:23" x14ac:dyDescent="0.25">
      <c r="A32" t="s">
        <v>7</v>
      </c>
      <c r="B32" s="3">
        <f>SUM(B20*E20)</f>
        <v>379700</v>
      </c>
      <c r="D32" t="s">
        <v>7</v>
      </c>
      <c r="E32" s="3">
        <f>SUM((B6+C6)*E20)</f>
        <v>375660</v>
      </c>
      <c r="J32" s="8" t="s">
        <v>52</v>
      </c>
      <c r="K32">
        <f t="shared" si="0"/>
        <v>10442025</v>
      </c>
      <c r="M32" t="s">
        <v>52</v>
      </c>
      <c r="N32">
        <v>21600</v>
      </c>
      <c r="O32">
        <v>7</v>
      </c>
      <c r="P32">
        <v>0</v>
      </c>
      <c r="Q32">
        <v>8</v>
      </c>
      <c r="R32">
        <v>30</v>
      </c>
      <c r="S32">
        <v>15</v>
      </c>
      <c r="T32">
        <v>34</v>
      </c>
      <c r="U32">
        <v>6</v>
      </c>
      <c r="V32">
        <v>13</v>
      </c>
      <c r="W32">
        <v>0</v>
      </c>
    </row>
    <row r="33" spans="1:23" x14ac:dyDescent="0.25">
      <c r="A33" t="s">
        <v>8</v>
      </c>
      <c r="B33" s="3">
        <f>SUM(B21*E21)</f>
        <v>30920</v>
      </c>
      <c r="D33" t="s">
        <v>8</v>
      </c>
      <c r="E33" s="3">
        <f>SUM(B7+C7)*E21</f>
        <v>30420</v>
      </c>
      <c r="J33" s="8" t="s">
        <v>53</v>
      </c>
      <c r="K33">
        <f t="shared" si="0"/>
        <v>37063431</v>
      </c>
      <c r="M33" t="s">
        <v>53</v>
      </c>
      <c r="N33">
        <v>72000</v>
      </c>
      <c r="O33">
        <v>7</v>
      </c>
      <c r="P33">
        <v>0</v>
      </c>
      <c r="Q33">
        <v>8</v>
      </c>
      <c r="R33">
        <v>24</v>
      </c>
      <c r="S33">
        <v>22</v>
      </c>
      <c r="T33">
        <v>36</v>
      </c>
      <c r="U33">
        <v>31</v>
      </c>
      <c r="V33">
        <v>47</v>
      </c>
      <c r="W33">
        <v>0</v>
      </c>
    </row>
    <row r="34" spans="1:23" x14ac:dyDescent="0.25">
      <c r="A34" t="s">
        <v>9</v>
      </c>
      <c r="B34" s="3">
        <f>SUM(B22*E22)</f>
        <v>1950320</v>
      </c>
      <c r="D34" t="s">
        <v>9</v>
      </c>
      <c r="E34" s="3">
        <f>SUM((B8+C8)*E22)</f>
        <v>1946700</v>
      </c>
    </row>
    <row r="35" spans="1:23" x14ac:dyDescent="0.25">
      <c r="A35" t="s">
        <v>10</v>
      </c>
      <c r="B35" s="3">
        <f>SUM(B23*E23)</f>
        <v>6328480</v>
      </c>
      <c r="D35" t="s">
        <v>10</v>
      </c>
      <c r="E35" s="3">
        <f>SUM((B9+C9)*E23)</f>
        <v>6315210</v>
      </c>
    </row>
    <row r="36" spans="1:23" x14ac:dyDescent="0.25">
      <c r="A36" t="s">
        <v>11</v>
      </c>
      <c r="B36" s="3">
        <f>SUM(B24*E24)</f>
        <v>1627260</v>
      </c>
      <c r="D36" t="s">
        <v>11</v>
      </c>
      <c r="E36" s="3">
        <f>SUM(B10+C10)*E24</f>
        <v>1628370</v>
      </c>
    </row>
    <row r="41" spans="1:23" x14ac:dyDescent="0.25">
      <c r="A41" t="s">
        <v>22</v>
      </c>
    </row>
    <row r="42" spans="1:23" x14ac:dyDescent="0.25">
      <c r="A42" t="s">
        <v>23</v>
      </c>
    </row>
    <row r="43" spans="1:23" x14ac:dyDescent="0.25">
      <c r="A43" t="s">
        <v>24</v>
      </c>
    </row>
    <row r="44" spans="1:23" x14ac:dyDescent="0.25">
      <c r="A44" t="s">
        <v>25</v>
      </c>
    </row>
    <row r="45" spans="1:23" x14ac:dyDescent="0.25">
      <c r="A45" t="s">
        <v>26</v>
      </c>
    </row>
    <row r="46" spans="1:23" x14ac:dyDescent="0.25">
      <c r="A46" t="s">
        <v>27</v>
      </c>
    </row>
    <row r="47" spans="1:23" x14ac:dyDescent="0.25">
      <c r="A47" t="s">
        <v>28</v>
      </c>
    </row>
    <row r="48" spans="1:23" x14ac:dyDescent="0.25">
      <c r="A48" t="s">
        <v>29</v>
      </c>
    </row>
    <row r="49" spans="1:1" x14ac:dyDescent="0.25">
      <c r="A49" t="s">
        <v>30</v>
      </c>
    </row>
    <row r="50" spans="1:1" x14ac:dyDescent="0.25">
      <c r="A50" t="s">
        <v>31</v>
      </c>
    </row>
    <row r="51" spans="1:1" x14ac:dyDescent="0.25">
      <c r="A51" t="s">
        <v>32</v>
      </c>
    </row>
    <row r="52" spans="1:1" x14ac:dyDescent="0.25">
      <c r="A52" t="s">
        <v>33</v>
      </c>
    </row>
    <row r="53" spans="1:1" x14ac:dyDescent="0.25">
      <c r="A53" t="s">
        <v>34</v>
      </c>
    </row>
    <row r="54" spans="1:1" x14ac:dyDescent="0.25">
      <c r="A54" t="s">
        <v>35</v>
      </c>
    </row>
    <row r="55" spans="1:1" x14ac:dyDescent="0.25">
      <c r="A55" t="s">
        <v>36</v>
      </c>
    </row>
    <row r="56" spans="1:1" x14ac:dyDescent="0.25">
      <c r="A56" t="s">
        <v>37</v>
      </c>
    </row>
    <row r="57" spans="1:1" x14ac:dyDescent="0.25">
      <c r="A57" t="s">
        <v>38</v>
      </c>
    </row>
    <row r="58" spans="1:1" x14ac:dyDescent="0.25">
      <c r="A58" t="s">
        <v>39</v>
      </c>
    </row>
    <row r="59" spans="1:1" x14ac:dyDescent="0.25">
      <c r="A59" t="s">
        <v>40</v>
      </c>
    </row>
    <row r="60" spans="1:1" x14ac:dyDescent="0.25">
      <c r="A60" t="s">
        <v>41</v>
      </c>
    </row>
    <row r="61" spans="1:1" x14ac:dyDescent="0.25">
      <c r="A61" t="s">
        <v>42</v>
      </c>
    </row>
    <row r="62" spans="1:1" x14ac:dyDescent="0.25">
      <c r="A62" t="s">
        <v>43</v>
      </c>
    </row>
    <row r="63" spans="1:1" x14ac:dyDescent="0.25">
      <c r="A63" t="s">
        <v>44</v>
      </c>
    </row>
    <row r="64" spans="1:1" x14ac:dyDescent="0.25">
      <c r="A64" t="s">
        <v>45</v>
      </c>
    </row>
    <row r="65" spans="1:1" x14ac:dyDescent="0.25">
      <c r="A65" t="s">
        <v>46</v>
      </c>
    </row>
    <row r="66" spans="1:1" x14ac:dyDescent="0.25">
      <c r="A66" t="s">
        <v>47</v>
      </c>
    </row>
    <row r="67" spans="1:1" x14ac:dyDescent="0.25">
      <c r="A67" t="s">
        <v>48</v>
      </c>
    </row>
    <row r="68" spans="1:1" x14ac:dyDescent="0.25">
      <c r="A68" t="s">
        <v>49</v>
      </c>
    </row>
    <row r="69" spans="1:1" x14ac:dyDescent="0.25">
      <c r="A69" t="s">
        <v>50</v>
      </c>
    </row>
    <row r="70" spans="1:1" x14ac:dyDescent="0.25">
      <c r="A70" t="s">
        <v>51</v>
      </c>
    </row>
    <row r="71" spans="1:1" x14ac:dyDescent="0.25">
      <c r="A71" t="s">
        <v>52</v>
      </c>
    </row>
    <row r="72" spans="1:1" x14ac:dyDescent="0.25">
      <c r="A72" t="s">
        <v>53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</dc:creator>
  <cp:lastModifiedBy>Jeremie</cp:lastModifiedBy>
  <dcterms:created xsi:type="dcterms:W3CDTF">2015-09-20T20:58:49Z</dcterms:created>
  <dcterms:modified xsi:type="dcterms:W3CDTF">2017-09-26T19:57:09Z</dcterms:modified>
</cp:coreProperties>
</file>