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egory\Documents\Cours_Bac+5_MBA\FINANCE\Assignment 1\"/>
    </mc:Choice>
  </mc:AlternateContent>
  <bookViews>
    <workbookView xWindow="0" yWindow="0" windowWidth="20490" windowHeight="7530" xr2:uid="{DD89DF95-0EC4-451D-80C9-80A79C3A4EE7}"/>
  </bookViews>
  <sheets>
    <sheet name="Questions a) &amp; b)" sheetId="2" r:id="rId1"/>
    <sheet name="Question c)" sheetId="3" r:id="rId2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3" l="1"/>
  <c r="G8" i="3" s="1"/>
  <c r="F7" i="3"/>
  <c r="F8" i="3" s="1"/>
  <c r="E7" i="3"/>
  <c r="E8" i="3" s="1"/>
  <c r="D7" i="3"/>
  <c r="D8" i="3" s="1"/>
  <c r="C7" i="3"/>
  <c r="C9" i="3" s="1"/>
  <c r="D9" i="3" s="1"/>
  <c r="E9" i="3" l="1"/>
  <c r="F9" i="3" s="1"/>
  <c r="G9" i="3" s="1"/>
  <c r="C8" i="3"/>
  <c r="C10" i="3" s="1"/>
  <c r="D10" i="3" s="1"/>
  <c r="E10" i="3" s="1"/>
  <c r="F10" i="3" s="1"/>
  <c r="G10" i="3" s="1"/>
  <c r="B12" i="3" s="1"/>
  <c r="B17" i="2"/>
  <c r="G7" i="2" l="1"/>
  <c r="B20" i="2" l="1"/>
  <c r="G8" i="2" l="1"/>
  <c r="D7" i="2"/>
  <c r="D8" i="2" s="1"/>
  <c r="E7" i="2"/>
  <c r="E8" i="2" s="1"/>
  <c r="F7" i="2"/>
  <c r="F8" i="2" s="1"/>
  <c r="C7" i="2"/>
  <c r="B14" i="2" l="1"/>
  <c r="C9" i="2"/>
  <c r="D9" i="2" s="1"/>
  <c r="E9" i="2" s="1"/>
  <c r="C8" i="2"/>
  <c r="C10" i="2" s="1"/>
  <c r="D10" i="2" s="1"/>
  <c r="E10" i="2" s="1"/>
  <c r="F10" i="2" s="1"/>
  <c r="B19" i="2" l="1"/>
  <c r="F9" i="2"/>
  <c r="B16" i="2"/>
  <c r="G10" i="2"/>
  <c r="B12" i="2" s="1"/>
  <c r="G9" i="2" l="1"/>
</calcChain>
</file>

<file path=xl/sharedStrings.xml><?xml version="1.0" encoding="utf-8"?>
<sst xmlns="http://schemas.openxmlformats.org/spreadsheetml/2006/main" count="38" uniqueCount="23">
  <si>
    <t>N</t>
  </si>
  <si>
    <t>N+1</t>
  </si>
  <si>
    <t>N+2</t>
  </si>
  <si>
    <t>N+3</t>
  </si>
  <si>
    <t>N+4</t>
  </si>
  <si>
    <t>N+5</t>
  </si>
  <si>
    <t>Salvages</t>
  </si>
  <si>
    <t>DCF (8%)</t>
  </si>
  <si>
    <t>NPV</t>
  </si>
  <si>
    <t>Investment</t>
  </si>
  <si>
    <t>Inflows</t>
  </si>
  <si>
    <t>Free Cash Flow</t>
  </si>
  <si>
    <t>Payback Period FCF</t>
  </si>
  <si>
    <t>Discounted Payback Period</t>
  </si>
  <si>
    <t>Assigment 1 : Advanced Financial Functions (Trimester 1, 2017-18)</t>
  </si>
  <si>
    <t>IRR</t>
  </si>
  <si>
    <t>NPV (0)</t>
  </si>
  <si>
    <t>Time</t>
  </si>
  <si>
    <t>DCF cumulated</t>
  </si>
  <si>
    <t>FCF cumulated</t>
  </si>
  <si>
    <t>Then, 4 years + 354 days (according to 365 days a year)</t>
  </si>
  <si>
    <t>Then, 3 years + 234 days (according to 365 days a year)</t>
  </si>
  <si>
    <t>WORST CASE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</si>
</sst>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\ _€_-;\-* #,##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rgb="FF7F7F7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0" fillId="0" borderId="0" xfId="1" applyNumberFormat="1" applyFont="1"/>
    <xf numFmtId="43" fontId="0" fillId="0" borderId="0" xfId="1" applyNumberFormat="1" applyFont="1"/>
    <xf numFmtId="0" fontId="0" fillId="3" borderId="0" xfId="0" applyFill="1"/>
    <xf numFmtId="164" fontId="0" fillId="3" borderId="0" xfId="1" applyNumberFormat="1" applyFont="1" applyFill="1"/>
    <xf numFmtId="0" fontId="2" fillId="3" borderId="0" xfId="0" applyFont="1" applyFill="1" applyAlignment="1">
      <alignment horizontal="center"/>
    </xf>
    <xf numFmtId="43" fontId="0" fillId="0" borderId="1" xfId="1" applyNumberFormat="1" applyFont="1" applyBorder="1"/>
    <xf numFmtId="43" fontId="0" fillId="0" borderId="1" xfId="0" applyNumberFormat="1" applyBorder="1"/>
    <xf numFmtId="165" fontId="0" fillId="0" borderId="1" xfId="1" applyNumberFormat="1" applyFont="1" applyBorder="1"/>
    <xf numFmtId="0" fontId="2" fillId="3" borderId="1" xfId="0" applyFont="1" applyFill="1" applyBorder="1"/>
    <xf numFmtId="0" fontId="0" fillId="3" borderId="1" xfId="0" applyFont="1" applyFill="1" applyBorder="1"/>
    <xf numFmtId="0" fontId="0" fillId="3" borderId="1" xfId="0" applyFill="1" applyBorder="1"/>
    <xf numFmtId="9" fontId="0" fillId="0" borderId="1" xfId="3" applyFont="1" applyBorder="1"/>
    <xf numFmtId="0" fontId="0" fillId="3" borderId="2" xfId="0" applyFill="1" applyBorder="1"/>
    <xf numFmtId="43" fontId="0" fillId="0" borderId="3" xfId="1" applyNumberFormat="1" applyFont="1" applyBorder="1"/>
    <xf numFmtId="43" fontId="5" fillId="0" borderId="4" xfId="2" applyNumberFormat="1" applyFont="1" applyBorder="1"/>
    <xf numFmtId="43" fontId="0" fillId="0" borderId="4" xfId="1" applyNumberFormat="1" applyFont="1" applyBorder="1"/>
    <xf numFmtId="164" fontId="5" fillId="0" borderId="0" xfId="2" applyNumberFormat="1" applyFont="1" applyAlignment="1"/>
    <xf numFmtId="0" fontId="5" fillId="0" borderId="0" xfId="2" applyFont="1" applyAlignment="1"/>
    <xf numFmtId="0" fontId="4" fillId="2" borderId="0" xfId="0" applyFont="1" applyFill="1" applyAlignment="1">
      <alignment horizontal="center" vertical="center"/>
    </xf>
    <xf numFmtId="164" fontId="5" fillId="0" borderId="4" xfId="2" applyNumberFormat="1" applyFont="1" applyBorder="1" applyAlignment="1">
      <alignment horizontal="left"/>
    </xf>
    <xf numFmtId="164" fontId="5" fillId="0" borderId="0" xfId="2" applyNumberFormat="1" applyFont="1" applyAlignment="1">
      <alignment horizontal="left"/>
    </xf>
    <xf numFmtId="0" fontId="5" fillId="0" borderId="4" xfId="2" applyFont="1" applyBorder="1" applyAlignment="1">
      <alignment horizontal="left"/>
    </xf>
    <xf numFmtId="0" fontId="5" fillId="0" borderId="0" xfId="2" applyFont="1" applyAlignment="1">
      <alignment horizontal="left"/>
    </xf>
  </cellXfs>
  <cellStyles count="4">
    <cellStyle name="Milliers" xfId="1" builtinId="3"/>
    <cellStyle name="Normal" xfId="0" builtinId="0"/>
    <cellStyle name="Pourcentage" xfId="3" builtinId="5"/>
    <cellStyle name="Texte explicatif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B4BA-B05E-4C45-BE22-FED3DC156D89}">
  <dimension ref="A1:G22"/>
  <sheetViews>
    <sheetView tabSelected="1" workbookViewId="0">
      <selection activeCell="E12" sqref="E12"/>
    </sheetView>
  </sheetViews>
  <sheetFormatPr baseColWidth="10" defaultRowHeight="15" x14ac:dyDescent="0.25"/>
  <cols>
    <col min="1" max="1" width="24.7109375" customWidth="1"/>
    <col min="2" max="7" width="15.28515625" bestFit="1" customWidth="1"/>
  </cols>
  <sheetData>
    <row r="1" spans="1:7" ht="30.75" customHeight="1" x14ac:dyDescent="0.25">
      <c r="A1" s="19" t="s">
        <v>14</v>
      </c>
      <c r="B1" s="19"/>
      <c r="C1" s="19"/>
      <c r="D1" s="19"/>
      <c r="E1" s="19"/>
      <c r="F1" s="19"/>
      <c r="G1" s="19"/>
    </row>
    <row r="2" spans="1:7" x14ac:dyDescent="0.25">
      <c r="A2" s="3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</row>
    <row r="3" spans="1:7" x14ac:dyDescent="0.25">
      <c r="A3" s="9" t="s">
        <v>9</v>
      </c>
      <c r="B3" s="6">
        <v>2150000</v>
      </c>
      <c r="C3" s="2"/>
      <c r="D3" s="2"/>
      <c r="E3" s="2"/>
      <c r="F3" s="2"/>
      <c r="G3" s="2"/>
    </row>
    <row r="4" spans="1:7" x14ac:dyDescent="0.25">
      <c r="A4" s="10" t="s">
        <v>10</v>
      </c>
      <c r="B4" s="6">
        <v>0</v>
      </c>
      <c r="C4" s="6">
        <v>450000</v>
      </c>
      <c r="D4" s="6">
        <v>560000</v>
      </c>
      <c r="E4" s="6">
        <v>850000</v>
      </c>
      <c r="F4" s="6">
        <v>450000</v>
      </c>
      <c r="G4" s="6">
        <v>250000</v>
      </c>
    </row>
    <row r="5" spans="1:7" x14ac:dyDescent="0.25">
      <c r="A5" s="10" t="s">
        <v>6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125000</v>
      </c>
    </row>
    <row r="6" spans="1:7" x14ac:dyDescent="0.25">
      <c r="A6" s="3"/>
      <c r="B6" s="4"/>
      <c r="C6" s="4"/>
      <c r="D6" s="4"/>
      <c r="E6" s="4"/>
      <c r="F6" s="4"/>
      <c r="G6" s="4"/>
    </row>
    <row r="7" spans="1:7" x14ac:dyDescent="0.25">
      <c r="A7" s="11" t="s">
        <v>11</v>
      </c>
      <c r="B7" s="6">
        <v>-2150000</v>
      </c>
      <c r="C7" s="6">
        <f>C4</f>
        <v>450000</v>
      </c>
      <c r="D7" s="6">
        <f t="shared" ref="D7:F7" si="0">D4</f>
        <v>560000</v>
      </c>
      <c r="E7" s="6">
        <f t="shared" si="0"/>
        <v>850000</v>
      </c>
      <c r="F7" s="6">
        <f t="shared" si="0"/>
        <v>450000</v>
      </c>
      <c r="G7" s="7">
        <f>SUM(G4+G5)</f>
        <v>375000</v>
      </c>
    </row>
    <row r="8" spans="1:7" x14ac:dyDescent="0.25">
      <c r="A8" s="13" t="s">
        <v>7</v>
      </c>
      <c r="B8" s="15">
        <v>0.08</v>
      </c>
      <c r="C8" s="6">
        <f>C7/(1+$B$8)^1</f>
        <v>416666.66666666663</v>
      </c>
      <c r="D8" s="6">
        <f>D7/(1+$B$8)^2</f>
        <v>480109.73936899856</v>
      </c>
      <c r="E8" s="6">
        <f>E7/(1+$B$8)^3</f>
        <v>674757.40486714419</v>
      </c>
      <c r="F8" s="6">
        <f>F7/(1+$B$8)^4</f>
        <v>330763.43375840399</v>
      </c>
      <c r="G8" s="6">
        <f>G7/(1+$B$8)^5</f>
        <v>255218.69888765737</v>
      </c>
    </row>
    <row r="9" spans="1:7" x14ac:dyDescent="0.25">
      <c r="A9" s="13" t="s">
        <v>19</v>
      </c>
      <c r="B9" s="16"/>
      <c r="C9" s="6">
        <f>C7</f>
        <v>450000</v>
      </c>
      <c r="D9" s="6">
        <f>C9+D7</f>
        <v>1010000</v>
      </c>
      <c r="E9" s="6">
        <f>D9+E7</f>
        <v>1860000</v>
      </c>
      <c r="F9" s="6">
        <f>E9+F7</f>
        <v>2310000</v>
      </c>
      <c r="G9" s="6">
        <f>F9+G7</f>
        <v>2685000</v>
      </c>
    </row>
    <row r="10" spans="1:7" x14ac:dyDescent="0.25">
      <c r="A10" s="11" t="s">
        <v>18</v>
      </c>
      <c r="B10" s="14"/>
      <c r="C10" s="6">
        <f>C8</f>
        <v>416666.66666666663</v>
      </c>
      <c r="D10" s="6">
        <f t="shared" ref="D10:G10" si="1">C10+D8</f>
        <v>896776.40603566519</v>
      </c>
      <c r="E10" s="6">
        <f t="shared" si="1"/>
        <v>1571533.8109028093</v>
      </c>
      <c r="F10" s="6">
        <f t="shared" si="1"/>
        <v>1902297.2446612134</v>
      </c>
      <c r="G10" s="6">
        <f t="shared" si="1"/>
        <v>2157515.9435488707</v>
      </c>
    </row>
    <row r="11" spans="1:7" x14ac:dyDescent="0.25">
      <c r="A11" s="3"/>
      <c r="B11" s="4"/>
      <c r="C11" s="4"/>
      <c r="D11" s="4"/>
      <c r="E11" s="4"/>
      <c r="F11" s="4"/>
      <c r="G11" s="4"/>
    </row>
    <row r="12" spans="1:7" x14ac:dyDescent="0.25">
      <c r="A12" s="9" t="s">
        <v>8</v>
      </c>
      <c r="B12" s="6">
        <f>G10-B3</f>
        <v>7515.9435488707386</v>
      </c>
      <c r="C12" s="1"/>
      <c r="D12" s="1"/>
      <c r="E12" s="1"/>
      <c r="F12" s="1"/>
    </row>
    <row r="13" spans="1:7" x14ac:dyDescent="0.25">
      <c r="A13" s="11" t="s">
        <v>15</v>
      </c>
      <c r="B13" s="12">
        <v>8.1356495265072465E-2</v>
      </c>
      <c r="C13" s="1"/>
      <c r="D13" s="1"/>
      <c r="E13" s="1"/>
      <c r="F13" s="1"/>
    </row>
    <row r="14" spans="1:7" x14ac:dyDescent="0.25">
      <c r="A14" s="11" t="s">
        <v>16</v>
      </c>
      <c r="B14" s="6">
        <f>C7/(1+B13)^1+D7/(1+B13)^2+E7/(1+B13)^3+F7/(1+B13)^4+G7/(1+B13)^5-B3</f>
        <v>4.3160282075405121E-5</v>
      </c>
      <c r="C14" s="1"/>
      <c r="D14" s="1"/>
      <c r="E14" s="1"/>
      <c r="F14" s="1"/>
    </row>
    <row r="15" spans="1:7" x14ac:dyDescent="0.25">
      <c r="A15" s="3"/>
      <c r="B15" s="4"/>
      <c r="C15" s="4"/>
      <c r="D15" s="4"/>
      <c r="E15" s="4"/>
      <c r="F15" s="4"/>
      <c r="G15" s="3"/>
    </row>
    <row r="16" spans="1:7" x14ac:dyDescent="0.25">
      <c r="A16" s="9" t="s">
        <v>12</v>
      </c>
      <c r="B16" s="6">
        <f>3+(B3-E9)/F7</f>
        <v>3.6444444444444444</v>
      </c>
      <c r="C16" s="1"/>
      <c r="D16" s="1"/>
      <c r="E16" s="1"/>
      <c r="F16" s="1"/>
    </row>
    <row r="17" spans="1:7" x14ac:dyDescent="0.25">
      <c r="A17" s="11" t="s">
        <v>17</v>
      </c>
      <c r="B17" s="8">
        <f>64*365/100</f>
        <v>233.6</v>
      </c>
      <c r="C17" s="20" t="s">
        <v>21</v>
      </c>
      <c r="D17" s="21"/>
      <c r="E17" s="21"/>
      <c r="F17" s="21"/>
      <c r="G17" s="17"/>
    </row>
    <row r="18" spans="1:7" x14ac:dyDescent="0.25">
      <c r="A18" s="3"/>
      <c r="B18" s="4"/>
      <c r="C18" s="4"/>
      <c r="D18" s="4"/>
      <c r="E18" s="4"/>
      <c r="F18" s="4"/>
      <c r="G18" s="4"/>
    </row>
    <row r="19" spans="1:7" x14ac:dyDescent="0.25">
      <c r="A19" s="9" t="s">
        <v>13</v>
      </c>
      <c r="B19" s="6">
        <f>4+(B3-F10)/G8</f>
        <v>4.9705509683200013</v>
      </c>
      <c r="D19" s="1"/>
      <c r="E19" s="1"/>
      <c r="F19" s="1"/>
    </row>
    <row r="20" spans="1:7" x14ac:dyDescent="0.25">
      <c r="A20" s="11" t="s">
        <v>17</v>
      </c>
      <c r="B20" s="8">
        <f>(97*365)/100</f>
        <v>354.05</v>
      </c>
      <c r="C20" s="22" t="s">
        <v>20</v>
      </c>
      <c r="D20" s="23"/>
      <c r="E20" s="23"/>
      <c r="F20" s="23"/>
      <c r="G20" s="18"/>
    </row>
    <row r="21" spans="1:7" x14ac:dyDescent="0.25">
      <c r="B21" s="1"/>
      <c r="C21" s="1"/>
      <c r="D21" s="1"/>
      <c r="E21" s="1"/>
      <c r="F21" s="1"/>
      <c r="G21" s="1"/>
    </row>
    <row r="22" spans="1:7" x14ac:dyDescent="0.25">
      <c r="B22" s="1"/>
      <c r="C22" s="1"/>
      <c r="D22" s="1"/>
      <c r="E22" s="1"/>
      <c r="F22" s="1"/>
      <c r="G22" s="1"/>
    </row>
  </sheetData>
  <mergeCells count="3">
    <mergeCell ref="A1:G1"/>
    <mergeCell ref="C17:F17"/>
    <mergeCell ref="C20:F20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E4A1F-810D-44FE-96C3-89D1D3EFB109}">
  <dimension ref="A1:G13"/>
  <sheetViews>
    <sheetView workbookViewId="0">
      <selection activeCell="F8" sqref="F8"/>
    </sheetView>
  </sheetViews>
  <sheetFormatPr baseColWidth="10" defaultRowHeight="15" x14ac:dyDescent="0.25"/>
  <cols>
    <col min="1" max="1" width="25.42578125" customWidth="1"/>
    <col min="2" max="2" width="14.28515625" bestFit="1" customWidth="1"/>
    <col min="3" max="3" width="12.85546875" bestFit="1" customWidth="1"/>
    <col min="4" max="7" width="14.28515625" bestFit="1" customWidth="1"/>
  </cols>
  <sheetData>
    <row r="1" spans="1:7" ht="30.75" customHeight="1" x14ac:dyDescent="0.25">
      <c r="A1" s="19" t="s">
        <v>22</v>
      </c>
      <c r="B1" s="19"/>
      <c r="C1" s="19"/>
      <c r="D1" s="19"/>
      <c r="E1" s="19"/>
      <c r="F1" s="19"/>
      <c r="G1" s="19"/>
    </row>
    <row r="2" spans="1:7" x14ac:dyDescent="0.25">
      <c r="A2" s="3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</row>
    <row r="3" spans="1:7" x14ac:dyDescent="0.25">
      <c r="A3" s="9" t="s">
        <v>9</v>
      </c>
      <c r="B3" s="6">
        <v>2200000</v>
      </c>
      <c r="C3" s="2"/>
      <c r="D3" s="2"/>
      <c r="E3" s="2"/>
      <c r="F3" s="2"/>
      <c r="G3" s="2"/>
    </row>
    <row r="4" spans="1:7" x14ac:dyDescent="0.25">
      <c r="A4" s="10" t="s">
        <v>10</v>
      </c>
      <c r="B4" s="6">
        <v>0</v>
      </c>
      <c r="C4" s="6">
        <v>450000</v>
      </c>
      <c r="D4" s="6">
        <v>560000</v>
      </c>
      <c r="E4" s="6">
        <v>850000</v>
      </c>
      <c r="F4" s="6">
        <v>450000</v>
      </c>
      <c r="G4" s="6">
        <v>250000</v>
      </c>
    </row>
    <row r="5" spans="1:7" x14ac:dyDescent="0.25">
      <c r="A5" s="10" t="s">
        <v>6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7">
        <v>0</v>
      </c>
    </row>
    <row r="6" spans="1:7" x14ac:dyDescent="0.25">
      <c r="A6" s="3"/>
      <c r="B6" s="4"/>
      <c r="C6" s="4"/>
      <c r="D6" s="4"/>
      <c r="E6" s="4"/>
      <c r="F6" s="4"/>
      <c r="G6" s="4"/>
    </row>
    <row r="7" spans="1:7" x14ac:dyDescent="0.25">
      <c r="A7" s="11" t="s">
        <v>11</v>
      </c>
      <c r="B7" s="6">
        <v>-2200000</v>
      </c>
      <c r="C7" s="6">
        <f>C4</f>
        <v>450000</v>
      </c>
      <c r="D7" s="6">
        <f t="shared" ref="D7:F7" si="0">D4</f>
        <v>560000</v>
      </c>
      <c r="E7" s="6">
        <f t="shared" si="0"/>
        <v>850000</v>
      </c>
      <c r="F7" s="6">
        <f t="shared" si="0"/>
        <v>450000</v>
      </c>
      <c r="G7" s="7">
        <f>SUM(G4+G5)</f>
        <v>250000</v>
      </c>
    </row>
    <row r="8" spans="1:7" x14ac:dyDescent="0.25">
      <c r="A8" s="13" t="s">
        <v>7</v>
      </c>
      <c r="B8" s="15">
        <v>0.08</v>
      </c>
      <c r="C8" s="6">
        <f>C7/(1+$B$8)^1</f>
        <v>416666.66666666663</v>
      </c>
      <c r="D8" s="6">
        <f>D7/(1+$B$8)^2</f>
        <v>480109.73936899856</v>
      </c>
      <c r="E8" s="6">
        <f>E7/(1+$B$8)^3</f>
        <v>674757.40486714419</v>
      </c>
      <c r="F8" s="6">
        <f>F7/(1+$B$8)^4</f>
        <v>330763.43375840399</v>
      </c>
      <c r="G8" s="6">
        <f>G7/(1+$B$8)^5</f>
        <v>170145.79925843826</v>
      </c>
    </row>
    <row r="9" spans="1:7" x14ac:dyDescent="0.25">
      <c r="A9" s="13" t="s">
        <v>19</v>
      </c>
      <c r="B9" s="16"/>
      <c r="C9" s="6">
        <f>C7</f>
        <v>450000</v>
      </c>
      <c r="D9" s="6">
        <f t="shared" ref="D9:G10" si="1">C9+D7</f>
        <v>1010000</v>
      </c>
      <c r="E9" s="6">
        <f t="shared" si="1"/>
        <v>1860000</v>
      </c>
      <c r="F9" s="6">
        <f t="shared" si="1"/>
        <v>2310000</v>
      </c>
      <c r="G9" s="6">
        <f t="shared" si="1"/>
        <v>2560000</v>
      </c>
    </row>
    <row r="10" spans="1:7" x14ac:dyDescent="0.25">
      <c r="A10" s="11" t="s">
        <v>18</v>
      </c>
      <c r="B10" s="14"/>
      <c r="C10" s="6">
        <f>C8</f>
        <v>416666.66666666663</v>
      </c>
      <c r="D10" s="6">
        <f t="shared" si="1"/>
        <v>896776.40603566519</v>
      </c>
      <c r="E10" s="6">
        <f t="shared" si="1"/>
        <v>1571533.8109028093</v>
      </c>
      <c r="F10" s="6">
        <f t="shared" si="1"/>
        <v>1902297.2446612134</v>
      </c>
      <c r="G10" s="6">
        <f t="shared" si="1"/>
        <v>2072443.0439196515</v>
      </c>
    </row>
    <row r="11" spans="1:7" x14ac:dyDescent="0.25">
      <c r="A11" s="3"/>
      <c r="B11" s="4"/>
      <c r="C11" s="4"/>
      <c r="D11" s="4"/>
      <c r="E11" s="4"/>
      <c r="F11" s="4"/>
      <c r="G11" s="4"/>
    </row>
    <row r="12" spans="1:7" x14ac:dyDescent="0.25">
      <c r="A12" s="9" t="s">
        <v>8</v>
      </c>
      <c r="B12" s="6">
        <f>G10-B3</f>
        <v>-127556.95608034846</v>
      </c>
      <c r="C12" s="1"/>
      <c r="D12" s="1"/>
      <c r="E12" s="1"/>
      <c r="F12" s="1"/>
    </row>
    <row r="13" spans="1:7" x14ac:dyDescent="0.25">
      <c r="A13" s="3"/>
      <c r="B13" s="4"/>
      <c r="C13" s="4"/>
      <c r="D13" s="4"/>
      <c r="E13" s="4"/>
      <c r="F13" s="4"/>
      <c r="G13" s="3"/>
    </row>
  </sheetData>
  <mergeCells count="1">
    <mergeCell ref="A1:G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Questions a) &amp; b)</vt:lpstr>
      <vt:lpstr>Question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gregory.carpentras@outlook.com</dc:creator>
  <cp:lastModifiedBy>gregory.carpentras@outlook.com</cp:lastModifiedBy>
  <dcterms:created xsi:type="dcterms:W3CDTF">2017-10-24T09:21:12Z</dcterms:created>
  <dcterms:modified xsi:type="dcterms:W3CDTF">2017-11-22T16:40:43Z</dcterms:modified>
</cp:coreProperties>
</file>