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9200" windowHeight="11595"/>
  </bookViews>
  <sheets>
    <sheet name="Feuil1" sheetId="1" r:id="rId1"/>
  </sheets>
  <definedNames>
    <definedName name="_xlnm.Print_Area" localSheetId="0">Feuil1!$A$1:$U$45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8" i="1" l="1"/>
  <c r="N8" i="1"/>
  <c r="N9" i="1" s="1"/>
  <c r="L8" i="1"/>
  <c r="K8" i="1"/>
  <c r="J8" i="1"/>
  <c r="M8" i="1"/>
  <c r="T7" i="1"/>
  <c r="N7" i="1"/>
  <c r="H9" i="1"/>
  <c r="H10" i="1" s="1"/>
  <c r="G8" i="1"/>
  <c r="F8" i="1"/>
  <c r="E8" i="1"/>
  <c r="D8" i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H8" i="1"/>
  <c r="M7" i="1"/>
  <c r="S7" i="1" s="1"/>
  <c r="L7" i="1"/>
  <c r="R7" i="1" s="1"/>
  <c r="K7" i="1"/>
  <c r="Q7" i="1" s="1"/>
  <c r="J7" i="1"/>
  <c r="P7" i="1" s="1"/>
  <c r="S8" i="1"/>
  <c r="F9" i="1"/>
  <c r="Q8" i="1"/>
  <c r="G9" i="1"/>
  <c r="G10" i="1" s="1"/>
  <c r="G11" i="1" s="1"/>
  <c r="G12" i="1" s="1"/>
  <c r="G13" i="1" s="1"/>
  <c r="G14" i="1" s="1"/>
  <c r="G15" i="1" s="1"/>
  <c r="G16" i="1" s="1"/>
  <c r="G17" i="1" s="1"/>
  <c r="G18" i="1" s="1"/>
  <c r="G21" i="1" s="1"/>
  <c r="H11" i="1" l="1"/>
  <c r="T9" i="1"/>
  <c r="N10" i="1"/>
  <c r="N11" i="1" s="1"/>
  <c r="N12" i="1" s="1"/>
  <c r="N13" i="1" s="1"/>
  <c r="N14" i="1" s="1"/>
  <c r="N15" i="1" s="1"/>
  <c r="N16" i="1" s="1"/>
  <c r="N17" i="1" s="1"/>
  <c r="N18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E9" i="1"/>
  <c r="R8" i="1"/>
  <c r="P8" i="1"/>
  <c r="K9" i="1"/>
  <c r="K10" i="1" s="1"/>
  <c r="K11" i="1" s="1"/>
  <c r="K12" i="1" s="1"/>
  <c r="K13" i="1" s="1"/>
  <c r="K14" i="1" s="1"/>
  <c r="K15" i="1" s="1"/>
  <c r="K16" i="1" s="1"/>
  <c r="K17" i="1" s="1"/>
  <c r="K18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J9" i="1"/>
  <c r="L9" i="1"/>
  <c r="L10" i="1" s="1"/>
  <c r="L11" i="1" s="1"/>
  <c r="L12" i="1" s="1"/>
  <c r="L13" i="1" s="1"/>
  <c r="L14" i="1" s="1"/>
  <c r="L15" i="1" s="1"/>
  <c r="L16" i="1" s="1"/>
  <c r="L17" i="1" s="1"/>
  <c r="L18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M9" i="1"/>
  <c r="G19" i="1"/>
  <c r="G22" i="1"/>
  <c r="D31" i="1"/>
  <c r="F10" i="1"/>
  <c r="E10" i="1"/>
  <c r="D19" i="1"/>
  <c r="D43" i="1"/>
  <c r="N31" i="1" l="1"/>
  <c r="N32" i="1" s="1"/>
  <c r="N19" i="1"/>
  <c r="N20" i="1" s="1"/>
  <c r="T10" i="1"/>
  <c r="T11" i="1"/>
  <c r="H12" i="1"/>
  <c r="N43" i="1"/>
  <c r="N44" i="1" s="1"/>
  <c r="Q9" i="1"/>
  <c r="F11" i="1"/>
  <c r="R10" i="1"/>
  <c r="M10" i="1"/>
  <c r="S9" i="1"/>
  <c r="E11" i="1"/>
  <c r="Q10" i="1"/>
  <c r="G20" i="1"/>
  <c r="D44" i="1"/>
  <c r="D32" i="1"/>
  <c r="D20" i="1"/>
  <c r="J10" i="1"/>
  <c r="P9" i="1"/>
  <c r="R9" i="1"/>
  <c r="L31" i="1"/>
  <c r="L32" i="1" s="1"/>
  <c r="L19" i="1"/>
  <c r="L20" i="1" s="1"/>
  <c r="K31" i="1"/>
  <c r="K32" i="1" s="1"/>
  <c r="L43" i="1"/>
  <c r="L44" i="1" s="1"/>
  <c r="K19" i="1"/>
  <c r="K20" i="1" s="1"/>
  <c r="K43" i="1"/>
  <c r="K44" i="1" s="1"/>
  <c r="G23" i="1"/>
  <c r="T12" i="1" l="1"/>
  <c r="H13" i="1"/>
  <c r="E12" i="1"/>
  <c r="Q11" i="1"/>
  <c r="F12" i="1"/>
  <c r="R11" i="1"/>
  <c r="M11" i="1"/>
  <c r="S10" i="1"/>
  <c r="J11" i="1"/>
  <c r="P10" i="1"/>
  <c r="G24" i="1"/>
  <c r="H14" i="1" l="1"/>
  <c r="T13" i="1"/>
  <c r="M12" i="1"/>
  <c r="S11" i="1"/>
  <c r="E13" i="1"/>
  <c r="Q12" i="1"/>
  <c r="J12" i="1"/>
  <c r="P11" i="1"/>
  <c r="F13" i="1"/>
  <c r="R12" i="1"/>
  <c r="G25" i="1"/>
  <c r="H15" i="1" l="1"/>
  <c r="T14" i="1"/>
  <c r="G26" i="1"/>
  <c r="E14" i="1"/>
  <c r="Q13" i="1"/>
  <c r="J13" i="1"/>
  <c r="P12" i="1"/>
  <c r="F14" i="1"/>
  <c r="R13" i="1"/>
  <c r="M13" i="1"/>
  <c r="S12" i="1"/>
  <c r="H16" i="1" l="1"/>
  <c r="T15" i="1"/>
  <c r="J14" i="1"/>
  <c r="P13" i="1"/>
  <c r="G27" i="1"/>
  <c r="M14" i="1"/>
  <c r="S13" i="1"/>
  <c r="F15" i="1"/>
  <c r="R14" i="1"/>
  <c r="E15" i="1"/>
  <c r="Q14" i="1"/>
  <c r="H17" i="1" l="1"/>
  <c r="T16" i="1"/>
  <c r="J15" i="1"/>
  <c r="P14" i="1"/>
  <c r="F16" i="1"/>
  <c r="R15" i="1"/>
  <c r="M15" i="1"/>
  <c r="S14" i="1"/>
  <c r="G28" i="1"/>
  <c r="E16" i="1"/>
  <c r="Q15" i="1"/>
  <c r="H18" i="1" l="1"/>
  <c r="T17" i="1"/>
  <c r="G29" i="1"/>
  <c r="M16" i="1"/>
  <c r="S15" i="1"/>
  <c r="F17" i="1"/>
  <c r="R16" i="1"/>
  <c r="E17" i="1"/>
  <c r="Q16" i="1"/>
  <c r="J16" i="1"/>
  <c r="P15" i="1"/>
  <c r="H21" i="1" l="1"/>
  <c r="T18" i="1"/>
  <c r="H19" i="1"/>
  <c r="M17" i="1"/>
  <c r="S16" i="1"/>
  <c r="F18" i="1"/>
  <c r="R17" i="1"/>
  <c r="J17" i="1"/>
  <c r="P16" i="1"/>
  <c r="E18" i="1"/>
  <c r="E19" i="1" s="1"/>
  <c r="Q17" i="1"/>
  <c r="G30" i="1"/>
  <c r="G31" i="1" s="1"/>
  <c r="T19" i="1" l="1"/>
  <c r="H20" i="1"/>
  <c r="T21" i="1"/>
  <c r="H22" i="1"/>
  <c r="G32" i="1"/>
  <c r="E20" i="1"/>
  <c r="Q19" i="1"/>
  <c r="F21" i="1"/>
  <c r="R18" i="1"/>
  <c r="F19" i="1"/>
  <c r="G33" i="1"/>
  <c r="E21" i="1"/>
  <c r="Q18" i="1"/>
  <c r="J18" i="1"/>
  <c r="P17" i="1"/>
  <c r="M18" i="1"/>
  <c r="S17" i="1"/>
  <c r="H23" i="1" l="1"/>
  <c r="T22" i="1"/>
  <c r="J21" i="1"/>
  <c r="P18" i="1"/>
  <c r="J19" i="1"/>
  <c r="F20" i="1"/>
  <c r="R19" i="1"/>
  <c r="M21" i="1"/>
  <c r="S18" i="1"/>
  <c r="M19" i="1"/>
  <c r="G34" i="1"/>
  <c r="E22" i="1"/>
  <c r="Q21" i="1"/>
  <c r="F22" i="1"/>
  <c r="R21" i="1"/>
  <c r="H24" i="1" l="1"/>
  <c r="T23" i="1"/>
  <c r="E23" i="1"/>
  <c r="Q22" i="1"/>
  <c r="M20" i="1"/>
  <c r="S19" i="1"/>
  <c r="M22" i="1"/>
  <c r="S21" i="1"/>
  <c r="F23" i="1"/>
  <c r="R22" i="1"/>
  <c r="G35" i="1"/>
  <c r="J20" i="1"/>
  <c r="P19" i="1"/>
  <c r="J22" i="1"/>
  <c r="P21" i="1"/>
  <c r="H25" i="1" l="1"/>
  <c r="T24" i="1"/>
  <c r="J23" i="1"/>
  <c r="P22" i="1"/>
  <c r="G36" i="1"/>
  <c r="M23" i="1"/>
  <c r="S22" i="1"/>
  <c r="F24" i="1"/>
  <c r="R23" i="1"/>
  <c r="E24" i="1"/>
  <c r="Q23" i="1"/>
  <c r="H26" i="1" l="1"/>
  <c r="T25" i="1"/>
  <c r="E25" i="1"/>
  <c r="Q24" i="1"/>
  <c r="G37" i="1"/>
  <c r="M24" i="1"/>
  <c r="S23" i="1"/>
  <c r="F25" i="1"/>
  <c r="R24" i="1"/>
  <c r="J24" i="1"/>
  <c r="P23" i="1"/>
  <c r="H27" i="1" l="1"/>
  <c r="T26" i="1"/>
  <c r="F26" i="1"/>
  <c r="R25" i="1"/>
  <c r="J25" i="1"/>
  <c r="P24" i="1"/>
  <c r="G38" i="1"/>
  <c r="M25" i="1"/>
  <c r="S24" i="1"/>
  <c r="E26" i="1"/>
  <c r="Q25" i="1"/>
  <c r="H28" i="1" l="1"/>
  <c r="T27" i="1"/>
  <c r="F27" i="1"/>
  <c r="R26" i="1"/>
  <c r="G39" i="1"/>
  <c r="E27" i="1"/>
  <c r="Q26" i="1"/>
  <c r="J26" i="1"/>
  <c r="P25" i="1"/>
  <c r="M26" i="1"/>
  <c r="S25" i="1"/>
  <c r="H29" i="1" l="1"/>
  <c r="T28" i="1"/>
  <c r="M27" i="1"/>
  <c r="S26" i="1"/>
  <c r="J27" i="1"/>
  <c r="P26" i="1"/>
  <c r="G40" i="1"/>
  <c r="E28" i="1"/>
  <c r="Q27" i="1"/>
  <c r="F28" i="1"/>
  <c r="R27" i="1"/>
  <c r="H30" i="1" l="1"/>
  <c r="T29" i="1"/>
  <c r="J28" i="1"/>
  <c r="P27" i="1"/>
  <c r="F29" i="1"/>
  <c r="R28" i="1"/>
  <c r="G41" i="1"/>
  <c r="E29" i="1"/>
  <c r="Q28" i="1"/>
  <c r="M28" i="1"/>
  <c r="S27" i="1"/>
  <c r="H33" i="1" l="1"/>
  <c r="T30" i="1"/>
  <c r="H31" i="1"/>
  <c r="E30" i="1"/>
  <c r="Q29" i="1"/>
  <c r="F30" i="1"/>
  <c r="R29" i="1"/>
  <c r="M29" i="1"/>
  <c r="S28" i="1"/>
  <c r="G42" i="1"/>
  <c r="J29" i="1"/>
  <c r="P28" i="1"/>
  <c r="H34" i="1" l="1"/>
  <c r="T33" i="1"/>
  <c r="H32" i="1"/>
  <c r="T31" i="1"/>
  <c r="G43" i="1"/>
  <c r="F33" i="1"/>
  <c r="R30" i="1"/>
  <c r="F31" i="1"/>
  <c r="J30" i="1"/>
  <c r="P29" i="1"/>
  <c r="M30" i="1"/>
  <c r="S29" i="1"/>
  <c r="E33" i="1"/>
  <c r="Q30" i="1"/>
  <c r="E31" i="1"/>
  <c r="H35" i="1" l="1"/>
  <c r="T34" i="1"/>
  <c r="E34" i="1"/>
  <c r="Q33" i="1"/>
  <c r="J33" i="1"/>
  <c r="P30" i="1"/>
  <c r="J31" i="1"/>
  <c r="F34" i="1"/>
  <c r="R33" i="1"/>
  <c r="G44" i="1"/>
  <c r="F32" i="1"/>
  <c r="R31" i="1"/>
  <c r="E32" i="1"/>
  <c r="Q31" i="1"/>
  <c r="M33" i="1"/>
  <c r="S30" i="1"/>
  <c r="M31" i="1"/>
  <c r="H36" i="1" l="1"/>
  <c r="T35" i="1"/>
  <c r="J34" i="1"/>
  <c r="P33" i="1"/>
  <c r="M32" i="1"/>
  <c r="S31" i="1"/>
  <c r="J32" i="1"/>
  <c r="P31" i="1"/>
  <c r="M34" i="1"/>
  <c r="S33" i="1"/>
  <c r="F35" i="1"/>
  <c r="R34" i="1"/>
  <c r="E35" i="1"/>
  <c r="Q34" i="1"/>
  <c r="H37" i="1" l="1"/>
  <c r="T36" i="1"/>
  <c r="M35" i="1"/>
  <c r="S34" i="1"/>
  <c r="E36" i="1"/>
  <c r="Q35" i="1"/>
  <c r="F36" i="1"/>
  <c r="R35" i="1"/>
  <c r="J35" i="1"/>
  <c r="P34" i="1"/>
  <c r="H38" i="1" l="1"/>
  <c r="T37" i="1"/>
  <c r="E37" i="1"/>
  <c r="Q36" i="1"/>
  <c r="J36" i="1"/>
  <c r="P35" i="1"/>
  <c r="F37" i="1"/>
  <c r="R36" i="1"/>
  <c r="M36" i="1"/>
  <c r="S35" i="1"/>
  <c r="H39" i="1" l="1"/>
  <c r="T38" i="1"/>
  <c r="J37" i="1"/>
  <c r="P36" i="1"/>
  <c r="F38" i="1"/>
  <c r="R37" i="1"/>
  <c r="M37" i="1"/>
  <c r="S36" i="1"/>
  <c r="E38" i="1"/>
  <c r="Q37" i="1"/>
  <c r="H40" i="1" l="1"/>
  <c r="T39" i="1"/>
  <c r="F39" i="1"/>
  <c r="R38" i="1"/>
  <c r="M38" i="1"/>
  <c r="S37" i="1"/>
  <c r="E39" i="1"/>
  <c r="Q38" i="1"/>
  <c r="J38" i="1"/>
  <c r="P37" i="1"/>
  <c r="H41" i="1" l="1"/>
  <c r="T40" i="1"/>
  <c r="E40" i="1"/>
  <c r="Q39" i="1"/>
  <c r="M39" i="1"/>
  <c r="S38" i="1"/>
  <c r="J39" i="1"/>
  <c r="P38" i="1"/>
  <c r="F40" i="1"/>
  <c r="R39" i="1"/>
  <c r="H42" i="1" l="1"/>
  <c r="T41" i="1"/>
  <c r="M40" i="1"/>
  <c r="S39" i="1"/>
  <c r="F41" i="1"/>
  <c r="R40" i="1"/>
  <c r="J40" i="1"/>
  <c r="P39" i="1"/>
  <c r="E41" i="1"/>
  <c r="Q40" i="1"/>
  <c r="T42" i="1" l="1"/>
  <c r="H43" i="1"/>
  <c r="E42" i="1"/>
  <c r="Q41" i="1"/>
  <c r="F42" i="1"/>
  <c r="R41" i="1"/>
  <c r="J41" i="1"/>
  <c r="P40" i="1"/>
  <c r="M41" i="1"/>
  <c r="S40" i="1"/>
  <c r="H44" i="1" l="1"/>
  <c r="T43" i="1"/>
  <c r="M42" i="1"/>
  <c r="S41" i="1"/>
  <c r="R42" i="1"/>
  <c r="F43" i="1"/>
  <c r="J42" i="1"/>
  <c r="P41" i="1"/>
  <c r="Q42" i="1"/>
  <c r="E43" i="1"/>
  <c r="E44" i="1" l="1"/>
  <c r="Q43" i="1"/>
  <c r="F44" i="1"/>
  <c r="R43" i="1"/>
  <c r="P42" i="1"/>
  <c r="J43" i="1"/>
  <c r="S42" i="1"/>
  <c r="M43" i="1"/>
  <c r="M44" i="1" l="1"/>
  <c r="S43" i="1"/>
  <c r="J44" i="1"/>
  <c r="P43" i="1"/>
</calcChain>
</file>

<file path=xl/sharedStrings.xml><?xml version="1.0" encoding="utf-8"?>
<sst xmlns="http://schemas.openxmlformats.org/spreadsheetml/2006/main" count="22" uniqueCount="20">
  <si>
    <t>Année</t>
  </si>
  <si>
    <t>total 30</t>
  </si>
  <si>
    <t>Total 10</t>
  </si>
  <si>
    <t>Total 20</t>
  </si>
  <si>
    <t>Eco 10 ans</t>
  </si>
  <si>
    <t>Eco 20 ans</t>
  </si>
  <si>
    <t>Eco 30 ans</t>
  </si>
  <si>
    <t>T10</t>
  </si>
  <si>
    <t>T20</t>
  </si>
  <si>
    <t>T30</t>
  </si>
  <si>
    <t>Economie de consommation énergétique réalisée</t>
  </si>
  <si>
    <t xml:space="preserve">Calcul de coût </t>
  </si>
  <si>
    <t xml:space="preserve">Différentiel de coût </t>
  </si>
  <si>
    <t>surcoût 10 ans</t>
  </si>
  <si>
    <t>surcoût 20 ans</t>
  </si>
  <si>
    <t>surcoût 30 ans</t>
  </si>
  <si>
    <t>Dépense annuelle Année 0</t>
  </si>
  <si>
    <t>Entrer une valeur dans G5 et L5</t>
  </si>
  <si>
    <t>Augmentation annuelle du coût de l'énergie</t>
  </si>
  <si>
    <t>ajuster la valeur pourcentage de D7 E7 F7 G7 si nécessaire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</si>
</sst>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0.0%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1" fontId="0" fillId="0" borderId="0" xfId="0" applyNumberFormat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2" fontId="0" fillId="3" borderId="2" xfId="0" applyNumberFormat="1" applyFill="1" applyBorder="1" applyAlignment="1">
      <alignment horizontal="center"/>
    </xf>
    <xf numFmtId="2" fontId="0" fillId="3" borderId="7" xfId="0" applyNumberFormat="1" applyFill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0" fontId="0" fillId="6" borderId="1" xfId="0" applyFill="1" applyBorder="1" applyAlignment="1">
      <alignment horizontal="center"/>
    </xf>
    <xf numFmtId="2" fontId="0" fillId="9" borderId="0" xfId="0" applyNumberFormat="1" applyFill="1" applyAlignment="1">
      <alignment horizontal="left"/>
    </xf>
    <xf numFmtId="1" fontId="0" fillId="9" borderId="0" xfId="0" applyNumberFormat="1" applyFill="1" applyAlignment="1">
      <alignment horizontal="left"/>
    </xf>
    <xf numFmtId="0" fontId="0" fillId="5" borderId="9" xfId="0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3" fontId="0" fillId="0" borderId="0" xfId="0" applyNumberFormat="1" applyAlignment="1">
      <alignment horizontal="right"/>
    </xf>
    <xf numFmtId="3" fontId="0" fillId="0" borderId="0" xfId="0" applyNumberFormat="1"/>
    <xf numFmtId="3" fontId="0" fillId="0" borderId="0" xfId="0" applyNumberFormat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4" borderId="11" xfId="0" applyNumberFormat="1" applyFill="1" applyBorder="1" applyAlignment="1">
      <alignment horizontal="center"/>
    </xf>
    <xf numFmtId="3" fontId="0" fillId="10" borderId="11" xfId="0" applyNumberFormat="1" applyFill="1" applyBorder="1" applyAlignment="1">
      <alignment horizontal="center"/>
    </xf>
    <xf numFmtId="3" fontId="0" fillId="5" borderId="6" xfId="0" applyNumberFormat="1" applyFill="1" applyBorder="1" applyAlignment="1">
      <alignment horizontal="center"/>
    </xf>
    <xf numFmtId="167" fontId="0" fillId="3" borderId="5" xfId="0" applyNumberFormat="1" applyFill="1" applyBorder="1" applyAlignment="1">
      <alignment horizontal="center"/>
    </xf>
    <xf numFmtId="167" fontId="0" fillId="3" borderId="8" xfId="0" applyNumberFormat="1" applyFill="1" applyBorder="1" applyAlignment="1">
      <alignment horizontal="center"/>
    </xf>
    <xf numFmtId="167" fontId="0" fillId="3" borderId="6" xfId="0" applyNumberFormat="1" applyFill="1" applyBorder="1" applyAlignment="1">
      <alignment horizontal="center"/>
    </xf>
    <xf numFmtId="3" fontId="0" fillId="7" borderId="0" xfId="0" applyNumberFormat="1" applyFill="1" applyAlignment="1">
      <alignment horizontal="center"/>
    </xf>
    <xf numFmtId="3" fontId="0" fillId="4" borderId="0" xfId="0" applyNumberForma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10" borderId="0" xfId="0" applyNumberForma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 wrapText="1"/>
    </xf>
    <xf numFmtId="0" fontId="0" fillId="4" borderId="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" fontId="0" fillId="4" borderId="2" xfId="0" applyNumberFormat="1" applyFill="1" applyBorder="1" applyAlignment="1">
      <alignment horizontal="center" wrapText="1"/>
    </xf>
    <xf numFmtId="1" fontId="0" fillId="4" borderId="7" xfId="0" applyNumberFormat="1" applyFill="1" applyBorder="1" applyAlignment="1">
      <alignment horizontal="center" wrapText="1"/>
    </xf>
    <xf numFmtId="3" fontId="1" fillId="9" borderId="3" xfId="0" applyNumberFormat="1" applyFont="1" applyFill="1" applyBorder="1" applyAlignment="1">
      <alignment horizontal="center" wrapText="1"/>
    </xf>
    <xf numFmtId="3" fontId="0" fillId="4" borderId="1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5" borderId="5" xfId="0" applyNumberFormat="1" applyFill="1" applyBorder="1" applyAlignment="1">
      <alignment horizontal="center"/>
    </xf>
    <xf numFmtId="3" fontId="0" fillId="5" borderId="8" xfId="0" applyNumberFormat="1" applyFill="1" applyBorder="1" applyAlignment="1">
      <alignment horizontal="center"/>
    </xf>
    <xf numFmtId="3" fontId="0" fillId="4" borderId="4" xfId="0" applyNumberFormat="1" applyFill="1" applyBorder="1" applyAlignment="1">
      <alignment horizontal="center"/>
    </xf>
    <xf numFmtId="3" fontId="0" fillId="4" borderId="9" xfId="0" applyNumberFormat="1" applyFill="1" applyBorder="1" applyAlignment="1">
      <alignment horizontal="center"/>
    </xf>
    <xf numFmtId="3" fontId="0" fillId="4" borderId="10" xfId="0" applyNumberFormat="1" applyFill="1" applyBorder="1" applyAlignment="1">
      <alignment horizontal="center"/>
    </xf>
    <xf numFmtId="3" fontId="0" fillId="5" borderId="9" xfId="0" applyNumberFormat="1" applyFill="1" applyBorder="1" applyAlignment="1">
      <alignment horizontal="center"/>
    </xf>
    <xf numFmtId="3" fontId="0" fillId="5" borderId="10" xfId="0" applyNumberFormat="1" applyFill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1" fontId="0" fillId="10" borderId="2" xfId="0" applyNumberFormat="1" applyFill="1" applyBorder="1" applyAlignment="1">
      <alignment horizontal="center" wrapText="1"/>
    </xf>
    <xf numFmtId="1" fontId="0" fillId="10" borderId="7" xfId="0" applyNumberFormat="1" applyFill="1" applyBorder="1" applyAlignment="1">
      <alignment horizontal="center" wrapText="1"/>
    </xf>
    <xf numFmtId="3" fontId="0" fillId="10" borderId="10" xfId="0" applyNumberFormat="1" applyFill="1" applyBorder="1" applyAlignment="1">
      <alignment horizontal="right"/>
    </xf>
    <xf numFmtId="0" fontId="0" fillId="6" borderId="0" xfId="0" applyFill="1" applyBorder="1" applyAlignment="1">
      <alignment horizontal="center"/>
    </xf>
    <xf numFmtId="3" fontId="0" fillId="10" borderId="1" xfId="0" applyNumberFormat="1" applyFill="1" applyBorder="1" applyAlignment="1">
      <alignment horizontal="center"/>
    </xf>
    <xf numFmtId="3" fontId="0" fillId="10" borderId="4" xfId="0" applyNumberFormat="1" applyFill="1" applyBorder="1" applyAlignment="1">
      <alignment horizontal="center"/>
    </xf>
    <xf numFmtId="3" fontId="0" fillId="10" borderId="9" xfId="0" applyNumberFormat="1" applyFill="1" applyBorder="1" applyAlignment="1">
      <alignment horizontal="center"/>
    </xf>
    <xf numFmtId="3" fontId="0" fillId="10" borderId="10" xfId="0" applyNumberFormat="1" applyFill="1" applyBorder="1" applyAlignment="1">
      <alignment horizontal="center"/>
    </xf>
    <xf numFmtId="3" fontId="0" fillId="11" borderId="9" xfId="0" applyNumberFormat="1" applyFill="1" applyBorder="1" applyAlignment="1">
      <alignment horizontal="center"/>
    </xf>
    <xf numFmtId="3" fontId="0" fillId="11" borderId="10" xfId="0" applyNumberFormat="1" applyFill="1" applyBorder="1" applyAlignment="1">
      <alignment horizontal="center"/>
    </xf>
    <xf numFmtId="3" fontId="0" fillId="11" borderId="11" xfId="0" applyNumberFormat="1" applyFill="1" applyBorder="1" applyAlignment="1">
      <alignment horizontal="center"/>
    </xf>
    <xf numFmtId="3" fontId="0" fillId="10" borderId="9" xfId="0" applyNumberFormat="1" applyFill="1" applyBorder="1" applyAlignment="1">
      <alignment horizontal="right"/>
    </xf>
    <xf numFmtId="0" fontId="0" fillId="6" borderId="2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0" borderId="5" xfId="0" applyFill="1" applyBorder="1"/>
    <xf numFmtId="167" fontId="0" fillId="8" borderId="8" xfId="0" applyNumberFormat="1" applyFill="1" applyBorder="1" applyAlignment="1">
      <alignment horizontal="center"/>
    </xf>
    <xf numFmtId="167" fontId="0" fillId="8" borderId="6" xfId="0" applyNumberFormat="1" applyFill="1" applyBorder="1" applyAlignment="1">
      <alignment horizontal="center"/>
    </xf>
    <xf numFmtId="3" fontId="0" fillId="6" borderId="9" xfId="0" applyNumberFormat="1" applyFill="1" applyBorder="1" applyAlignment="1">
      <alignment horizontal="center"/>
    </xf>
    <xf numFmtId="3" fontId="0" fillId="6" borderId="10" xfId="0" applyNumberFormat="1" applyFill="1" applyBorder="1" applyAlignment="1">
      <alignment horizontal="center"/>
    </xf>
    <xf numFmtId="3" fontId="0" fillId="6" borderId="11" xfId="0" applyNumberFormat="1" applyFill="1" applyBorder="1" applyAlignment="1">
      <alignment horizontal="center"/>
    </xf>
    <xf numFmtId="1" fontId="0" fillId="9" borderId="0" xfId="0" applyNumberFormat="1" applyFill="1" applyAlignment="1">
      <alignment horizontal="center"/>
    </xf>
    <xf numFmtId="2" fontId="0" fillId="0" borderId="0" xfId="0" applyNumberFormat="1" applyFill="1" applyAlignment="1"/>
    <xf numFmtId="1" fontId="0" fillId="0" borderId="0" xfId="0" applyNumberForma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49"/>
  <sheetViews>
    <sheetView tabSelected="1" topLeftCell="A13" zoomScale="87" zoomScaleNormal="87" workbookViewId="0">
      <selection activeCell="G52" sqref="G52"/>
    </sheetView>
  </sheetViews>
  <sheetFormatPr baseColWidth="10" defaultRowHeight="15" x14ac:dyDescent="0.25"/>
  <cols>
    <col min="1" max="1" width="3.140625" customWidth="1"/>
    <col min="2" max="2" width="6.28515625" style="1" customWidth="1"/>
    <col min="3" max="3" width="8.5703125" style="4" customWidth="1"/>
    <col min="4" max="6" width="10.7109375" style="2" customWidth="1"/>
    <col min="7" max="8" width="10.7109375" style="3" customWidth="1"/>
    <col min="9" max="9" width="5.28515625" style="11" customWidth="1"/>
    <col min="10" max="13" width="10.5703125" customWidth="1"/>
    <col min="14" max="14" width="11.5703125" customWidth="1"/>
    <col min="15" max="15" width="10.5703125" customWidth="1"/>
    <col min="16" max="19" width="8.7109375" style="1" customWidth="1"/>
    <col min="20" max="20" width="8.7109375" customWidth="1"/>
    <col min="21" max="21" width="5.28515625" customWidth="1"/>
  </cols>
  <sheetData>
    <row r="2" spans="2:20" x14ac:dyDescent="0.25">
      <c r="B2" s="73" t="s">
        <v>11</v>
      </c>
      <c r="C2" s="73"/>
      <c r="D2" s="13" t="s">
        <v>17</v>
      </c>
      <c r="E2" s="13"/>
      <c r="F2" s="13"/>
      <c r="G2" s="13"/>
      <c r="H2" s="13"/>
      <c r="I2" s="13"/>
      <c r="J2" s="74"/>
    </row>
    <row r="3" spans="2:20" x14ac:dyDescent="0.25">
      <c r="D3" s="14" t="s">
        <v>19</v>
      </c>
      <c r="E3" s="14"/>
      <c r="F3" s="14"/>
      <c r="G3" s="14"/>
      <c r="H3" s="14"/>
      <c r="I3" s="14"/>
      <c r="J3" s="75"/>
    </row>
    <row r="5" spans="2:20" ht="15.75" customHeight="1" x14ac:dyDescent="0.25">
      <c r="D5" s="38" t="s">
        <v>16</v>
      </c>
      <c r="E5" s="39"/>
      <c r="F5" s="39"/>
      <c r="G5" s="40">
        <v>1500</v>
      </c>
      <c r="H5" s="32"/>
      <c r="J5" s="51" t="s">
        <v>16</v>
      </c>
      <c r="K5" s="52"/>
      <c r="L5" s="52"/>
      <c r="M5" s="40">
        <v>750</v>
      </c>
      <c r="N5" s="32"/>
      <c r="O5" s="63" t="s">
        <v>12</v>
      </c>
      <c r="P5" s="64"/>
      <c r="Q5" s="64"/>
      <c r="R5" s="64"/>
      <c r="S5" s="64"/>
      <c r="T5" s="65"/>
    </row>
    <row r="6" spans="2:20" x14ac:dyDescent="0.25">
      <c r="C6" s="5"/>
      <c r="D6" s="8" t="s">
        <v>18</v>
      </c>
      <c r="E6" s="9"/>
      <c r="F6" s="9"/>
      <c r="G6" s="9"/>
      <c r="H6" s="10"/>
      <c r="J6" s="8" t="s">
        <v>18</v>
      </c>
      <c r="K6" s="9"/>
      <c r="L6" s="9"/>
      <c r="M6" s="9"/>
      <c r="N6" s="10"/>
      <c r="O6" s="12" t="s">
        <v>10</v>
      </c>
      <c r="P6" s="54"/>
      <c r="Q6" s="54"/>
      <c r="R6" s="54"/>
      <c r="S6" s="54"/>
      <c r="T6" s="66"/>
    </row>
    <row r="7" spans="2:20" x14ac:dyDescent="0.25">
      <c r="D7" s="25">
        <v>0.01</v>
      </c>
      <c r="E7" s="26">
        <v>1.4999999999999999E-2</v>
      </c>
      <c r="F7" s="26">
        <v>0.02</v>
      </c>
      <c r="G7" s="26">
        <v>2.5000000000000001E-2</v>
      </c>
      <c r="H7" s="27">
        <v>0.03</v>
      </c>
      <c r="J7" s="25">
        <f>D7</f>
        <v>0.01</v>
      </c>
      <c r="K7" s="26">
        <f>E7</f>
        <v>1.4999999999999999E-2</v>
      </c>
      <c r="L7" s="26">
        <f>F7</f>
        <v>0.02</v>
      </c>
      <c r="M7" s="26">
        <f>G7</f>
        <v>2.5000000000000001E-2</v>
      </c>
      <c r="N7" s="27">
        <f>H7</f>
        <v>0.03</v>
      </c>
      <c r="O7" s="67"/>
      <c r="P7" s="68">
        <f>J7</f>
        <v>0.01</v>
      </c>
      <c r="Q7" s="68">
        <f>K7</f>
        <v>1.4999999999999999E-2</v>
      </c>
      <c r="R7" s="68">
        <f>L7</f>
        <v>0.02</v>
      </c>
      <c r="S7" s="68">
        <f>M7</f>
        <v>2.5000000000000001E-2</v>
      </c>
      <c r="T7" s="69">
        <f>H7</f>
        <v>0.03</v>
      </c>
    </row>
    <row r="8" spans="2:20" x14ac:dyDescent="0.25">
      <c r="B8" s="17" t="s">
        <v>0</v>
      </c>
      <c r="C8" s="33">
        <v>0</v>
      </c>
      <c r="D8" s="41">
        <f t="shared" ref="D8:G8" si="0">$G5</f>
        <v>1500</v>
      </c>
      <c r="E8" s="29">
        <f t="shared" si="0"/>
        <v>1500</v>
      </c>
      <c r="F8" s="29">
        <f t="shared" si="0"/>
        <v>1500</v>
      </c>
      <c r="G8" s="29">
        <f t="shared" si="0"/>
        <v>1500</v>
      </c>
      <c r="H8" s="45">
        <f>$G5</f>
        <v>1500</v>
      </c>
      <c r="I8" s="18"/>
      <c r="J8" s="55">
        <f t="shared" ref="J8:L8" si="1">$M5</f>
        <v>750</v>
      </c>
      <c r="K8" s="31">
        <f t="shared" si="1"/>
        <v>750</v>
      </c>
      <c r="L8" s="31">
        <f t="shared" si="1"/>
        <v>750</v>
      </c>
      <c r="M8" s="31">
        <f>$M5</f>
        <v>750</v>
      </c>
      <c r="N8" s="56">
        <f>$M5</f>
        <v>750</v>
      </c>
      <c r="O8" s="19"/>
      <c r="P8" s="28">
        <f>D8-J8</f>
        <v>750</v>
      </c>
      <c r="Q8" s="28">
        <f>E8-K8</f>
        <v>750</v>
      </c>
      <c r="R8" s="28">
        <f>F8-L8</f>
        <v>750</v>
      </c>
      <c r="S8" s="28">
        <f>G8-M8</f>
        <v>750</v>
      </c>
      <c r="T8" s="28">
        <f>H8-N8</f>
        <v>750</v>
      </c>
    </row>
    <row r="9" spans="2:20" x14ac:dyDescent="0.25">
      <c r="B9" s="6"/>
      <c r="C9" s="34">
        <v>1</v>
      </c>
      <c r="D9" s="42">
        <f>D8 +(D8*D$7)</f>
        <v>1515</v>
      </c>
      <c r="E9" s="30">
        <f>E8 +(E8*E$7)</f>
        <v>1522.5</v>
      </c>
      <c r="F9" s="30">
        <f>F8 +(F8*F$7)</f>
        <v>1530</v>
      </c>
      <c r="G9" s="30">
        <f>G8 +(G8*G$7)</f>
        <v>1537.5</v>
      </c>
      <c r="H9" s="21">
        <f>H8 +(H8*H$7)</f>
        <v>1545</v>
      </c>
      <c r="I9" s="18"/>
      <c r="J9" s="42">
        <f>J8 +(J8*J$7)</f>
        <v>757.5</v>
      </c>
      <c r="K9" s="30">
        <f>K8 +(K8*K$7)</f>
        <v>761.25</v>
      </c>
      <c r="L9" s="30">
        <f>L8 +(L8*L$7)</f>
        <v>765</v>
      </c>
      <c r="M9" s="30">
        <f>M8 +(M8*M$7)</f>
        <v>768.75</v>
      </c>
      <c r="N9" s="21">
        <f>N8 +(N8*N$7)</f>
        <v>772.5</v>
      </c>
      <c r="O9" s="19"/>
      <c r="P9" s="28">
        <f t="shared" ref="P9:P18" si="2">D9-J9</f>
        <v>757.5</v>
      </c>
      <c r="Q9" s="28">
        <f>E9-K9</f>
        <v>761.25</v>
      </c>
      <c r="R9" s="28">
        <f t="shared" ref="R9:R19" si="3">F9-L9</f>
        <v>765</v>
      </c>
      <c r="S9" s="28">
        <f>G9-M9</f>
        <v>768.75</v>
      </c>
      <c r="T9" s="28">
        <f>H9-N9</f>
        <v>772.5</v>
      </c>
    </row>
    <row r="10" spans="2:20" x14ac:dyDescent="0.25">
      <c r="B10" s="6"/>
      <c r="C10" s="34">
        <v>2</v>
      </c>
      <c r="D10" s="42">
        <f t="shared" ref="D10:D42" si="4">D9 +(D9*D$7)</f>
        <v>1530.15</v>
      </c>
      <c r="E10" s="30">
        <f t="shared" ref="E10:E42" si="5">E9 +(E9*E$7)</f>
        <v>1545.3375000000001</v>
      </c>
      <c r="F10" s="30">
        <f t="shared" ref="F10:H42" si="6">F9 +(F9*F$7)</f>
        <v>1560.6</v>
      </c>
      <c r="G10" s="30">
        <f t="shared" si="6"/>
        <v>1575.9375</v>
      </c>
      <c r="H10" s="21">
        <f t="shared" ref="H10:H18" si="7">H9 +(H9*H$7)</f>
        <v>1591.35</v>
      </c>
      <c r="I10" s="18"/>
      <c r="J10" s="42">
        <f t="shared" ref="J10:J42" si="8">J9 +(J9*J$7)</f>
        <v>765.07500000000005</v>
      </c>
      <c r="K10" s="30">
        <f t="shared" ref="K10:K42" si="9">K9 +(K9*K$7)</f>
        <v>772.66875000000005</v>
      </c>
      <c r="L10" s="30">
        <f t="shared" ref="L10:L42" si="10">L9 +(L9*L$7)</f>
        <v>780.3</v>
      </c>
      <c r="M10" s="30">
        <f t="shared" ref="M10:N42" si="11">M9 +(M9*M$7)</f>
        <v>787.96875</v>
      </c>
      <c r="N10" s="21">
        <f t="shared" si="11"/>
        <v>795.67499999999995</v>
      </c>
      <c r="O10" s="19"/>
      <c r="P10" s="28">
        <f t="shared" si="2"/>
        <v>765.07500000000005</v>
      </c>
      <c r="Q10" s="28">
        <f>E10-K10</f>
        <v>772.66875000000005</v>
      </c>
      <c r="R10" s="28">
        <f t="shared" si="3"/>
        <v>780.3</v>
      </c>
      <c r="S10" s="28">
        <f>G10-M10</f>
        <v>787.96875</v>
      </c>
      <c r="T10" s="28">
        <f>H10-N10</f>
        <v>795.67499999999995</v>
      </c>
    </row>
    <row r="11" spans="2:20" x14ac:dyDescent="0.25">
      <c r="B11" s="6"/>
      <c r="C11" s="34">
        <v>3</v>
      </c>
      <c r="D11" s="42">
        <f t="shared" si="4"/>
        <v>1545.4515000000001</v>
      </c>
      <c r="E11" s="30">
        <f t="shared" si="5"/>
        <v>1568.5175625000002</v>
      </c>
      <c r="F11" s="30">
        <f t="shared" si="6"/>
        <v>1591.8119999999999</v>
      </c>
      <c r="G11" s="30">
        <f t="shared" si="6"/>
        <v>1615.3359375</v>
      </c>
      <c r="H11" s="21">
        <f t="shared" si="7"/>
        <v>1639.0904999999998</v>
      </c>
      <c r="I11" s="18"/>
      <c r="J11" s="42">
        <f t="shared" si="8"/>
        <v>772.72575000000006</v>
      </c>
      <c r="K11" s="30">
        <f t="shared" si="9"/>
        <v>784.25878125000008</v>
      </c>
      <c r="L11" s="30">
        <f t="shared" si="10"/>
        <v>795.90599999999995</v>
      </c>
      <c r="M11" s="30">
        <f t="shared" si="11"/>
        <v>807.66796875</v>
      </c>
      <c r="N11" s="21">
        <f t="shared" si="11"/>
        <v>819.5452499999999</v>
      </c>
      <c r="O11" s="19"/>
      <c r="P11" s="28">
        <f t="shared" si="2"/>
        <v>772.72575000000006</v>
      </c>
      <c r="Q11" s="28">
        <f>E11-K11</f>
        <v>784.25878125000008</v>
      </c>
      <c r="R11" s="28">
        <f t="shared" si="3"/>
        <v>795.90599999999995</v>
      </c>
      <c r="S11" s="28">
        <f>G11-M11</f>
        <v>807.66796875</v>
      </c>
      <c r="T11" s="28">
        <f>H11-N11</f>
        <v>819.5452499999999</v>
      </c>
    </row>
    <row r="12" spans="2:20" x14ac:dyDescent="0.25">
      <c r="B12" s="6"/>
      <c r="C12" s="34">
        <v>4</v>
      </c>
      <c r="D12" s="42">
        <f t="shared" si="4"/>
        <v>1560.906015</v>
      </c>
      <c r="E12" s="30">
        <f t="shared" si="5"/>
        <v>1592.0453259375001</v>
      </c>
      <c r="F12" s="30">
        <f t="shared" si="6"/>
        <v>1623.64824</v>
      </c>
      <c r="G12" s="30">
        <f t="shared" si="6"/>
        <v>1655.7193359375001</v>
      </c>
      <c r="H12" s="21">
        <f t="shared" si="7"/>
        <v>1688.2632149999997</v>
      </c>
      <c r="I12" s="18"/>
      <c r="J12" s="42">
        <f t="shared" si="8"/>
        <v>780.45300750000001</v>
      </c>
      <c r="K12" s="30">
        <f t="shared" si="9"/>
        <v>796.02266296875007</v>
      </c>
      <c r="L12" s="30">
        <f t="shared" si="10"/>
        <v>811.82411999999999</v>
      </c>
      <c r="M12" s="30">
        <f t="shared" si="11"/>
        <v>827.85966796875005</v>
      </c>
      <c r="N12" s="21">
        <f t="shared" si="11"/>
        <v>844.13160749999986</v>
      </c>
      <c r="O12" s="19"/>
      <c r="P12" s="28">
        <f t="shared" si="2"/>
        <v>780.45300750000001</v>
      </c>
      <c r="Q12" s="28">
        <f>E12-K12</f>
        <v>796.02266296875007</v>
      </c>
      <c r="R12" s="28">
        <f t="shared" si="3"/>
        <v>811.82411999999999</v>
      </c>
      <c r="S12" s="28">
        <f>G12-M12</f>
        <v>827.85966796875005</v>
      </c>
      <c r="T12" s="28">
        <f>H12-N12</f>
        <v>844.13160749999986</v>
      </c>
    </row>
    <row r="13" spans="2:20" x14ac:dyDescent="0.25">
      <c r="B13" s="6"/>
      <c r="C13" s="34">
        <v>5</v>
      </c>
      <c r="D13" s="42">
        <f t="shared" si="4"/>
        <v>1576.51507515</v>
      </c>
      <c r="E13" s="30">
        <f t="shared" si="5"/>
        <v>1615.9260058265627</v>
      </c>
      <c r="F13" s="30">
        <f t="shared" si="6"/>
        <v>1656.1212048</v>
      </c>
      <c r="G13" s="30">
        <f t="shared" si="6"/>
        <v>1697.1123193359376</v>
      </c>
      <c r="H13" s="21">
        <f t="shared" si="7"/>
        <v>1738.9111114499997</v>
      </c>
      <c r="I13" s="18"/>
      <c r="J13" s="42">
        <f t="shared" si="8"/>
        <v>788.25753757500001</v>
      </c>
      <c r="K13" s="30">
        <f t="shared" si="9"/>
        <v>807.96300291328134</v>
      </c>
      <c r="L13" s="30">
        <f t="shared" si="10"/>
        <v>828.06060239999999</v>
      </c>
      <c r="M13" s="30">
        <f t="shared" si="11"/>
        <v>848.55615966796881</v>
      </c>
      <c r="N13" s="21">
        <f t="shared" si="11"/>
        <v>869.45555572499984</v>
      </c>
      <c r="O13" s="19"/>
      <c r="P13" s="28">
        <f t="shared" si="2"/>
        <v>788.25753757500001</v>
      </c>
      <c r="Q13" s="28">
        <f>E13-K13</f>
        <v>807.96300291328134</v>
      </c>
      <c r="R13" s="28">
        <f t="shared" si="3"/>
        <v>828.06060239999999</v>
      </c>
      <c r="S13" s="28">
        <f>G13-M13</f>
        <v>848.55615966796881</v>
      </c>
      <c r="T13" s="28">
        <f>H13-N13</f>
        <v>869.45555572499984</v>
      </c>
    </row>
    <row r="14" spans="2:20" x14ac:dyDescent="0.25">
      <c r="B14" s="6"/>
      <c r="C14" s="34">
        <v>6</v>
      </c>
      <c r="D14" s="42">
        <f t="shared" si="4"/>
        <v>1592.2802259015</v>
      </c>
      <c r="E14" s="30">
        <f t="shared" si="5"/>
        <v>1640.1648959139611</v>
      </c>
      <c r="F14" s="30">
        <f t="shared" si="6"/>
        <v>1689.243628896</v>
      </c>
      <c r="G14" s="30">
        <f t="shared" si="6"/>
        <v>1739.5401273193361</v>
      </c>
      <c r="H14" s="21">
        <f t="shared" si="7"/>
        <v>1791.0784447934998</v>
      </c>
      <c r="I14" s="18"/>
      <c r="J14" s="42">
        <f t="shared" si="8"/>
        <v>796.14011295074999</v>
      </c>
      <c r="K14" s="30">
        <f t="shared" si="9"/>
        <v>820.08244795698056</v>
      </c>
      <c r="L14" s="30">
        <f t="shared" si="10"/>
        <v>844.62181444800001</v>
      </c>
      <c r="M14" s="30">
        <f t="shared" si="11"/>
        <v>869.77006365966804</v>
      </c>
      <c r="N14" s="21">
        <f t="shared" si="11"/>
        <v>895.53922239674989</v>
      </c>
      <c r="O14" s="19"/>
      <c r="P14" s="28">
        <f t="shared" si="2"/>
        <v>796.14011295074999</v>
      </c>
      <c r="Q14" s="28">
        <f>E14-K14</f>
        <v>820.08244795698056</v>
      </c>
      <c r="R14" s="28">
        <f t="shared" si="3"/>
        <v>844.62181444800001</v>
      </c>
      <c r="S14" s="28">
        <f>G14-M14</f>
        <v>869.77006365966804</v>
      </c>
      <c r="T14" s="28">
        <f>H14-N14</f>
        <v>895.53922239674989</v>
      </c>
    </row>
    <row r="15" spans="2:20" x14ac:dyDescent="0.25">
      <c r="B15" s="6"/>
      <c r="C15" s="34">
        <v>7</v>
      </c>
      <c r="D15" s="42">
        <f t="shared" si="4"/>
        <v>1608.203028160515</v>
      </c>
      <c r="E15" s="30">
        <f t="shared" si="5"/>
        <v>1664.7673693526706</v>
      </c>
      <c r="F15" s="30">
        <f t="shared" si="6"/>
        <v>1723.02850147392</v>
      </c>
      <c r="G15" s="30">
        <f t="shared" si="6"/>
        <v>1783.0286305023194</v>
      </c>
      <c r="H15" s="21">
        <f t="shared" si="7"/>
        <v>1844.8107981373048</v>
      </c>
      <c r="I15" s="18"/>
      <c r="J15" s="42">
        <f t="shared" si="8"/>
        <v>804.10151408025752</v>
      </c>
      <c r="K15" s="30">
        <f t="shared" si="9"/>
        <v>832.38368467633529</v>
      </c>
      <c r="L15" s="30">
        <f t="shared" si="10"/>
        <v>861.51425073695998</v>
      </c>
      <c r="M15" s="30">
        <f t="shared" si="11"/>
        <v>891.5143152511597</v>
      </c>
      <c r="N15" s="21">
        <f t="shared" si="11"/>
        <v>922.4053990686524</v>
      </c>
      <c r="O15" s="19"/>
      <c r="P15" s="28">
        <f t="shared" si="2"/>
        <v>804.10151408025752</v>
      </c>
      <c r="Q15" s="28">
        <f>E15-K15</f>
        <v>832.38368467633529</v>
      </c>
      <c r="R15" s="28">
        <f t="shared" si="3"/>
        <v>861.51425073695998</v>
      </c>
      <c r="S15" s="28">
        <f>G15-M15</f>
        <v>891.5143152511597</v>
      </c>
      <c r="T15" s="28">
        <f>H15-N15</f>
        <v>922.4053990686524</v>
      </c>
    </row>
    <row r="16" spans="2:20" x14ac:dyDescent="0.25">
      <c r="B16" s="6"/>
      <c r="C16" s="34">
        <v>8</v>
      </c>
      <c r="D16" s="42">
        <f t="shared" si="4"/>
        <v>1624.2850584421201</v>
      </c>
      <c r="E16" s="30">
        <f t="shared" si="5"/>
        <v>1689.7388798929605</v>
      </c>
      <c r="F16" s="30">
        <f t="shared" si="6"/>
        <v>1757.4890715033985</v>
      </c>
      <c r="G16" s="30">
        <f t="shared" si="6"/>
        <v>1827.6043462648774</v>
      </c>
      <c r="H16" s="21">
        <f t="shared" si="7"/>
        <v>1900.155122081424</v>
      </c>
      <c r="I16" s="18"/>
      <c r="J16" s="42">
        <f t="shared" si="8"/>
        <v>812.14252922106004</v>
      </c>
      <c r="K16" s="30">
        <f t="shared" si="9"/>
        <v>844.86943994648027</v>
      </c>
      <c r="L16" s="30">
        <f t="shared" si="10"/>
        <v>878.74453575169923</v>
      </c>
      <c r="M16" s="30">
        <f t="shared" si="11"/>
        <v>913.80217313243872</v>
      </c>
      <c r="N16" s="21">
        <f t="shared" si="11"/>
        <v>950.077561040712</v>
      </c>
      <c r="O16" s="19"/>
      <c r="P16" s="28">
        <f t="shared" si="2"/>
        <v>812.14252922106004</v>
      </c>
      <c r="Q16" s="28">
        <f>E16-K16</f>
        <v>844.86943994648027</v>
      </c>
      <c r="R16" s="28">
        <f t="shared" si="3"/>
        <v>878.74453575169923</v>
      </c>
      <c r="S16" s="28">
        <f>G16-M16</f>
        <v>913.80217313243872</v>
      </c>
      <c r="T16" s="28">
        <f>H16-N16</f>
        <v>950.077561040712</v>
      </c>
    </row>
    <row r="17" spans="2:20" x14ac:dyDescent="0.25">
      <c r="B17" s="6"/>
      <c r="C17" s="34">
        <v>9</v>
      </c>
      <c r="D17" s="42">
        <f t="shared" si="4"/>
        <v>1640.5279090265412</v>
      </c>
      <c r="E17" s="30">
        <f t="shared" si="5"/>
        <v>1715.0849630913549</v>
      </c>
      <c r="F17" s="30">
        <f t="shared" si="6"/>
        <v>1792.6388529334665</v>
      </c>
      <c r="G17" s="30">
        <f t="shared" si="6"/>
        <v>1873.2944549214994</v>
      </c>
      <c r="H17" s="21">
        <f t="shared" si="7"/>
        <v>1957.1597757438667</v>
      </c>
      <c r="I17" s="18"/>
      <c r="J17" s="42">
        <f t="shared" si="8"/>
        <v>820.26395451327062</v>
      </c>
      <c r="K17" s="30">
        <f t="shared" si="9"/>
        <v>857.54248154567745</v>
      </c>
      <c r="L17" s="30">
        <f t="shared" si="10"/>
        <v>896.31942646673326</v>
      </c>
      <c r="M17" s="30">
        <f t="shared" si="11"/>
        <v>936.64722746074972</v>
      </c>
      <c r="N17" s="21">
        <f t="shared" si="11"/>
        <v>978.57988787193335</v>
      </c>
      <c r="O17" s="19"/>
      <c r="P17" s="28">
        <f t="shared" si="2"/>
        <v>820.26395451327062</v>
      </c>
      <c r="Q17" s="28">
        <f>E17-K17</f>
        <v>857.54248154567745</v>
      </c>
      <c r="R17" s="28">
        <f t="shared" si="3"/>
        <v>896.31942646673326</v>
      </c>
      <c r="S17" s="28">
        <f>G17-M17</f>
        <v>936.64722746074972</v>
      </c>
      <c r="T17" s="28">
        <f>H17-N17</f>
        <v>978.57988787193335</v>
      </c>
    </row>
    <row r="18" spans="2:20" x14ac:dyDescent="0.25">
      <c r="B18" s="6"/>
      <c r="C18" s="35">
        <v>10</v>
      </c>
      <c r="D18" s="42">
        <f t="shared" si="4"/>
        <v>1656.9331881168066</v>
      </c>
      <c r="E18" s="30">
        <f t="shared" si="5"/>
        <v>1740.8112375377252</v>
      </c>
      <c r="F18" s="30">
        <f t="shared" si="6"/>
        <v>1828.4916299921358</v>
      </c>
      <c r="G18" s="30">
        <f t="shared" si="6"/>
        <v>1920.1268162945369</v>
      </c>
      <c r="H18" s="21">
        <f t="shared" si="7"/>
        <v>2015.8745690161827</v>
      </c>
      <c r="I18" s="18"/>
      <c r="J18" s="42">
        <f t="shared" si="8"/>
        <v>828.4665940584033</v>
      </c>
      <c r="K18" s="30">
        <f t="shared" si="9"/>
        <v>870.40561876886261</v>
      </c>
      <c r="L18" s="30">
        <f t="shared" si="10"/>
        <v>914.24581499606791</v>
      </c>
      <c r="M18" s="30">
        <f t="shared" si="11"/>
        <v>960.06340814726843</v>
      </c>
      <c r="N18" s="21">
        <f t="shared" si="11"/>
        <v>1007.9372845080914</v>
      </c>
      <c r="O18" s="19"/>
      <c r="P18" s="28">
        <f t="shared" si="2"/>
        <v>828.4665940584033</v>
      </c>
      <c r="Q18" s="28">
        <f>E18-K18</f>
        <v>870.40561876886261</v>
      </c>
      <c r="R18" s="28">
        <f t="shared" si="3"/>
        <v>914.24581499606791</v>
      </c>
      <c r="S18" s="28">
        <f>G18-M18</f>
        <v>960.06340814726843</v>
      </c>
      <c r="T18" s="28">
        <f>H18-N18</f>
        <v>1007.9372845080914</v>
      </c>
    </row>
    <row r="19" spans="2:20" x14ac:dyDescent="0.25">
      <c r="B19" s="6"/>
      <c r="C19" s="17" t="s">
        <v>2</v>
      </c>
      <c r="D19" s="46">
        <f t="shared" ref="D19:E19" si="12">SUM(D8:D18)</f>
        <v>17350.251999797481</v>
      </c>
      <c r="E19" s="47">
        <f t="shared" si="12"/>
        <v>17794.893740052732</v>
      </c>
      <c r="F19" s="47">
        <f>SUM(F8:F18)</f>
        <v>18253.073129598921</v>
      </c>
      <c r="G19" s="47">
        <f>SUM(G8:G18)</f>
        <v>18725.199468076011</v>
      </c>
      <c r="H19" s="22">
        <f>SUM(H8:H18)</f>
        <v>19211.693536222279</v>
      </c>
      <c r="I19" s="53" t="s">
        <v>7</v>
      </c>
      <c r="J19" s="57">
        <f t="shared" ref="J19" si="13">SUM(J8:J18)</f>
        <v>8675.1259998987407</v>
      </c>
      <c r="K19" s="58">
        <f t="shared" ref="K19" si="14">SUM(K8:K18)</f>
        <v>8897.446870026366</v>
      </c>
      <c r="L19" s="58">
        <f>SUM(L8:L18)</f>
        <v>9126.5365647994604</v>
      </c>
      <c r="M19" s="58">
        <f>SUM(M8:M18)</f>
        <v>9362.5997340380054</v>
      </c>
      <c r="N19" s="23">
        <f>SUM(N8:N18)</f>
        <v>9605.8467681111397</v>
      </c>
      <c r="O19" s="70" t="s">
        <v>4</v>
      </c>
      <c r="P19" s="71">
        <f>D19-J19</f>
        <v>8675.1259998987407</v>
      </c>
      <c r="Q19" s="71">
        <f>E19-K19</f>
        <v>8897.446870026366</v>
      </c>
      <c r="R19" s="71">
        <f t="shared" si="3"/>
        <v>9126.5365647994604</v>
      </c>
      <c r="S19" s="71">
        <f>G19-M19</f>
        <v>9362.5997340380054</v>
      </c>
      <c r="T19" s="72">
        <f>H19-N19</f>
        <v>9605.8467681111397</v>
      </c>
    </row>
    <row r="20" spans="2:20" x14ac:dyDescent="0.25">
      <c r="B20" s="15" t="s">
        <v>13</v>
      </c>
      <c r="C20" s="36"/>
      <c r="D20" s="48">
        <f>D19-($G$5*10)</f>
        <v>2350.2519997974814</v>
      </c>
      <c r="E20" s="49">
        <f>E19-($G$5*10)</f>
        <v>2794.893740052732</v>
      </c>
      <c r="F20" s="49">
        <f>F19-($G$5*10)</f>
        <v>3253.0731295989208</v>
      </c>
      <c r="G20" s="49">
        <f>G19-($G$5*10)</f>
        <v>3725.1994680760108</v>
      </c>
      <c r="H20" s="50">
        <f>H19-($G$5*10)</f>
        <v>4211.6935362222794</v>
      </c>
      <c r="I20" s="18"/>
      <c r="J20" s="59">
        <f>J19-($M$5*10)</f>
        <v>1175.1259998987407</v>
      </c>
      <c r="K20" s="60">
        <f>K19-($M$5*10)</f>
        <v>1397.446870026366</v>
      </c>
      <c r="L20" s="60">
        <f>L19-($M$5*10)</f>
        <v>1626.5365647994604</v>
      </c>
      <c r="M20" s="60">
        <f>M19-($M$5*10)</f>
        <v>1862.5997340380054</v>
      </c>
      <c r="N20" s="61">
        <f>N19-($M$5*10)</f>
        <v>2105.8467681111397</v>
      </c>
      <c r="O20" s="19"/>
      <c r="P20" s="20"/>
      <c r="Q20" s="20"/>
      <c r="R20" s="20"/>
      <c r="S20" s="20"/>
      <c r="T20" s="20"/>
    </row>
    <row r="21" spans="2:20" x14ac:dyDescent="0.25">
      <c r="B21" s="6"/>
      <c r="C21" s="34">
        <v>11</v>
      </c>
      <c r="D21" s="42">
        <f>D18 +(D18*D$7)</f>
        <v>1673.5025199979746</v>
      </c>
      <c r="E21" s="30">
        <f>E18 +(E18*E$7)</f>
        <v>1766.923406100791</v>
      </c>
      <c r="F21" s="30">
        <f>F18 +(F18*F$7)</f>
        <v>1865.0614625919786</v>
      </c>
      <c r="G21" s="30">
        <f>G18 +(G18*G$7)</f>
        <v>1968.1299867019002</v>
      </c>
      <c r="H21" s="21">
        <f>H18 +(H18*H$7)</f>
        <v>2076.3508060866684</v>
      </c>
      <c r="I21" s="18"/>
      <c r="J21" s="42">
        <f>J18 +(J18*J$7)</f>
        <v>836.75125999898728</v>
      </c>
      <c r="K21" s="30">
        <f>K18 +(K18*K$7)</f>
        <v>883.4617030503955</v>
      </c>
      <c r="L21" s="30">
        <f>L18 +(L18*L$7)</f>
        <v>932.53073129598931</v>
      </c>
      <c r="M21" s="30">
        <f>M18 +(M18*M$7)</f>
        <v>984.06499335095009</v>
      </c>
      <c r="N21" s="21">
        <f>N18 +(N18*N$7)</f>
        <v>1038.1754030433342</v>
      </c>
      <c r="O21" s="19"/>
      <c r="P21" s="28">
        <f t="shared" ref="P21:P43" si="15">D21-J21</f>
        <v>836.75125999898728</v>
      </c>
      <c r="Q21" s="28">
        <f t="shared" ref="Q21:Q43" si="16">E21-K21</f>
        <v>883.4617030503955</v>
      </c>
      <c r="R21" s="28">
        <f t="shared" ref="R21:R43" si="17">F21-L21</f>
        <v>932.53073129598931</v>
      </c>
      <c r="S21" s="28">
        <f t="shared" ref="S21:T43" si="18">G21-M21</f>
        <v>984.06499335095009</v>
      </c>
      <c r="T21" s="28">
        <f t="shared" si="18"/>
        <v>1038.1754030433342</v>
      </c>
    </row>
    <row r="22" spans="2:20" x14ac:dyDescent="0.25">
      <c r="B22" s="6"/>
      <c r="C22" s="34">
        <v>12</v>
      </c>
      <c r="D22" s="42">
        <f t="shared" si="4"/>
        <v>1690.2375451979542</v>
      </c>
      <c r="E22" s="30">
        <f t="shared" si="5"/>
        <v>1793.4272571923029</v>
      </c>
      <c r="F22" s="30">
        <f t="shared" si="6"/>
        <v>1902.3626918438181</v>
      </c>
      <c r="G22" s="30">
        <f t="shared" si="6"/>
        <v>2017.3332363694476</v>
      </c>
      <c r="H22" s="21">
        <f t="shared" si="6"/>
        <v>2138.6413302692686</v>
      </c>
      <c r="I22" s="18"/>
      <c r="J22" s="42">
        <f t="shared" ref="J22:J44" si="19">J21 +(J21*J$7)</f>
        <v>845.1187725989771</v>
      </c>
      <c r="K22" s="30">
        <f t="shared" ref="K22:K44" si="20">K21 +(K21*K$7)</f>
        <v>896.71362859615147</v>
      </c>
      <c r="L22" s="30">
        <f t="shared" ref="L22:L44" si="21">L21 +(L21*L$7)</f>
        <v>951.18134592190904</v>
      </c>
      <c r="M22" s="30">
        <f t="shared" ref="M22:N44" si="22">M21 +(M21*M$7)</f>
        <v>1008.6666181847238</v>
      </c>
      <c r="N22" s="21">
        <f t="shared" si="22"/>
        <v>1069.3206651346343</v>
      </c>
      <c r="O22" s="19"/>
      <c r="P22" s="28">
        <f t="shared" si="15"/>
        <v>845.1187725989771</v>
      </c>
      <c r="Q22" s="28">
        <f t="shared" si="16"/>
        <v>896.71362859615147</v>
      </c>
      <c r="R22" s="28">
        <f t="shared" si="17"/>
        <v>951.18134592190904</v>
      </c>
      <c r="S22" s="28">
        <f t="shared" si="18"/>
        <v>1008.6666181847238</v>
      </c>
      <c r="T22" s="28">
        <f t="shared" si="18"/>
        <v>1069.3206651346343</v>
      </c>
    </row>
    <row r="23" spans="2:20" x14ac:dyDescent="0.25">
      <c r="B23" s="6"/>
      <c r="C23" s="34">
        <v>13</v>
      </c>
      <c r="D23" s="42">
        <f t="shared" si="4"/>
        <v>1707.1399206499339</v>
      </c>
      <c r="E23" s="30">
        <f t="shared" si="5"/>
        <v>1820.3286660501874</v>
      </c>
      <c r="F23" s="30">
        <f t="shared" si="6"/>
        <v>1940.4099456806944</v>
      </c>
      <c r="G23" s="30">
        <f t="shared" si="6"/>
        <v>2067.7665672786839</v>
      </c>
      <c r="H23" s="21">
        <f t="shared" si="6"/>
        <v>2202.8005701773468</v>
      </c>
      <c r="I23" s="18"/>
      <c r="J23" s="42">
        <f t="shared" si="19"/>
        <v>853.56996032496693</v>
      </c>
      <c r="K23" s="30">
        <f t="shared" si="20"/>
        <v>910.1643330250937</v>
      </c>
      <c r="L23" s="30">
        <f t="shared" si="21"/>
        <v>970.20497284034718</v>
      </c>
      <c r="M23" s="30">
        <f t="shared" si="22"/>
        <v>1033.8832836393419</v>
      </c>
      <c r="N23" s="21">
        <f t="shared" si="22"/>
        <v>1101.4002850886734</v>
      </c>
      <c r="O23" s="19"/>
      <c r="P23" s="28">
        <f t="shared" si="15"/>
        <v>853.56996032496693</v>
      </c>
      <c r="Q23" s="28">
        <f t="shared" si="16"/>
        <v>910.1643330250937</v>
      </c>
      <c r="R23" s="28">
        <f t="shared" si="17"/>
        <v>970.20497284034718</v>
      </c>
      <c r="S23" s="28">
        <f t="shared" si="18"/>
        <v>1033.8832836393419</v>
      </c>
      <c r="T23" s="28">
        <f t="shared" si="18"/>
        <v>1101.4002850886734</v>
      </c>
    </row>
    <row r="24" spans="2:20" x14ac:dyDescent="0.25">
      <c r="B24" s="6"/>
      <c r="C24" s="34">
        <v>14</v>
      </c>
      <c r="D24" s="42">
        <f t="shared" si="4"/>
        <v>1724.2113198564332</v>
      </c>
      <c r="E24" s="30">
        <f t="shared" si="5"/>
        <v>1847.6335960409401</v>
      </c>
      <c r="F24" s="30">
        <f t="shared" si="6"/>
        <v>1979.2181445943083</v>
      </c>
      <c r="G24" s="30">
        <f t="shared" si="6"/>
        <v>2119.460731460651</v>
      </c>
      <c r="H24" s="21">
        <f t="shared" si="6"/>
        <v>2268.8845872826673</v>
      </c>
      <c r="I24" s="18"/>
      <c r="J24" s="42">
        <f t="shared" si="19"/>
        <v>862.1056599282166</v>
      </c>
      <c r="K24" s="30">
        <f t="shared" si="20"/>
        <v>923.81679802047006</v>
      </c>
      <c r="L24" s="30">
        <f t="shared" si="21"/>
        <v>989.60907229715417</v>
      </c>
      <c r="M24" s="30">
        <f t="shared" si="22"/>
        <v>1059.7303657303255</v>
      </c>
      <c r="N24" s="21">
        <f t="shared" si="22"/>
        <v>1134.4422936413337</v>
      </c>
      <c r="O24" s="19"/>
      <c r="P24" s="28">
        <f t="shared" si="15"/>
        <v>862.1056599282166</v>
      </c>
      <c r="Q24" s="28">
        <f t="shared" si="16"/>
        <v>923.81679802047006</v>
      </c>
      <c r="R24" s="28">
        <f t="shared" si="17"/>
        <v>989.60907229715417</v>
      </c>
      <c r="S24" s="28">
        <f t="shared" si="18"/>
        <v>1059.7303657303255</v>
      </c>
      <c r="T24" s="28">
        <f t="shared" si="18"/>
        <v>1134.4422936413337</v>
      </c>
    </row>
    <row r="25" spans="2:20" x14ac:dyDescent="0.25">
      <c r="B25" s="6"/>
      <c r="C25" s="34">
        <v>15</v>
      </c>
      <c r="D25" s="42">
        <f t="shared" si="4"/>
        <v>1741.4534330549975</v>
      </c>
      <c r="E25" s="30">
        <f t="shared" si="5"/>
        <v>1875.3480999815542</v>
      </c>
      <c r="F25" s="30">
        <f t="shared" si="6"/>
        <v>2018.8025074861946</v>
      </c>
      <c r="G25" s="30">
        <f t="shared" si="6"/>
        <v>2172.4472497471675</v>
      </c>
      <c r="H25" s="21">
        <f t="shared" si="6"/>
        <v>2336.9511249011475</v>
      </c>
      <c r="I25" s="18"/>
      <c r="J25" s="42">
        <f t="shared" si="19"/>
        <v>870.72671652749875</v>
      </c>
      <c r="K25" s="30">
        <f t="shared" si="20"/>
        <v>937.67404999077712</v>
      </c>
      <c r="L25" s="30">
        <f t="shared" si="21"/>
        <v>1009.4012537430973</v>
      </c>
      <c r="M25" s="30">
        <f t="shared" si="22"/>
        <v>1086.2236248735837</v>
      </c>
      <c r="N25" s="21">
        <f t="shared" si="22"/>
        <v>1168.4755624505738</v>
      </c>
      <c r="O25" s="19"/>
      <c r="P25" s="28">
        <f t="shared" si="15"/>
        <v>870.72671652749875</v>
      </c>
      <c r="Q25" s="28">
        <f t="shared" si="16"/>
        <v>937.67404999077712</v>
      </c>
      <c r="R25" s="28">
        <f t="shared" si="17"/>
        <v>1009.4012537430973</v>
      </c>
      <c r="S25" s="28">
        <f t="shared" si="18"/>
        <v>1086.2236248735837</v>
      </c>
      <c r="T25" s="28">
        <f t="shared" si="18"/>
        <v>1168.4755624505738</v>
      </c>
    </row>
    <row r="26" spans="2:20" x14ac:dyDescent="0.25">
      <c r="B26" s="6"/>
      <c r="C26" s="34">
        <v>16</v>
      </c>
      <c r="D26" s="42">
        <f t="shared" si="4"/>
        <v>1758.8679673855474</v>
      </c>
      <c r="E26" s="30">
        <f t="shared" si="5"/>
        <v>1903.4783214812776</v>
      </c>
      <c r="F26" s="30">
        <f t="shared" si="6"/>
        <v>2059.1785576359184</v>
      </c>
      <c r="G26" s="30">
        <f t="shared" si="6"/>
        <v>2226.7584309908466</v>
      </c>
      <c r="H26" s="21">
        <f t="shared" si="6"/>
        <v>2407.059658648182</v>
      </c>
      <c r="I26" s="18"/>
      <c r="J26" s="42">
        <f t="shared" si="19"/>
        <v>879.43398369277372</v>
      </c>
      <c r="K26" s="30">
        <f t="shared" si="20"/>
        <v>951.73916074063879</v>
      </c>
      <c r="L26" s="30">
        <f t="shared" si="21"/>
        <v>1029.5892788179592</v>
      </c>
      <c r="M26" s="30">
        <f t="shared" si="22"/>
        <v>1113.3792154954233</v>
      </c>
      <c r="N26" s="21">
        <f t="shared" si="22"/>
        <v>1203.529829324091</v>
      </c>
      <c r="O26" s="19"/>
      <c r="P26" s="28">
        <f t="shared" si="15"/>
        <v>879.43398369277372</v>
      </c>
      <c r="Q26" s="28">
        <f t="shared" si="16"/>
        <v>951.73916074063879</v>
      </c>
      <c r="R26" s="28">
        <f t="shared" si="17"/>
        <v>1029.5892788179592</v>
      </c>
      <c r="S26" s="28">
        <f t="shared" si="18"/>
        <v>1113.3792154954233</v>
      </c>
      <c r="T26" s="28">
        <f t="shared" si="18"/>
        <v>1203.529829324091</v>
      </c>
    </row>
    <row r="27" spans="2:20" x14ac:dyDescent="0.25">
      <c r="B27" s="6"/>
      <c r="C27" s="34">
        <v>17</v>
      </c>
      <c r="D27" s="42">
        <f t="shared" si="4"/>
        <v>1776.4566470594029</v>
      </c>
      <c r="E27" s="30">
        <f t="shared" si="5"/>
        <v>1932.0304963034966</v>
      </c>
      <c r="F27" s="30">
        <f t="shared" si="6"/>
        <v>2100.3621287886367</v>
      </c>
      <c r="G27" s="30">
        <f t="shared" si="6"/>
        <v>2282.4273917656178</v>
      </c>
      <c r="H27" s="21">
        <f t="shared" si="6"/>
        <v>2479.2714484076273</v>
      </c>
      <c r="I27" s="18"/>
      <c r="J27" s="42">
        <f t="shared" si="19"/>
        <v>888.22832352970147</v>
      </c>
      <c r="K27" s="30">
        <f t="shared" si="20"/>
        <v>966.01524815174832</v>
      </c>
      <c r="L27" s="30">
        <f t="shared" si="21"/>
        <v>1050.1810643943184</v>
      </c>
      <c r="M27" s="30">
        <f t="shared" si="22"/>
        <v>1141.2136958828089</v>
      </c>
      <c r="N27" s="21">
        <f t="shared" si="22"/>
        <v>1239.6357242038137</v>
      </c>
      <c r="O27" s="19"/>
      <c r="P27" s="28">
        <f t="shared" si="15"/>
        <v>888.22832352970147</v>
      </c>
      <c r="Q27" s="28">
        <f t="shared" si="16"/>
        <v>966.01524815174832</v>
      </c>
      <c r="R27" s="28">
        <f t="shared" si="17"/>
        <v>1050.1810643943184</v>
      </c>
      <c r="S27" s="28">
        <f t="shared" si="18"/>
        <v>1141.2136958828089</v>
      </c>
      <c r="T27" s="28">
        <f t="shared" si="18"/>
        <v>1239.6357242038137</v>
      </c>
    </row>
    <row r="28" spans="2:20" x14ac:dyDescent="0.25">
      <c r="B28" s="6"/>
      <c r="C28" s="34">
        <v>18</v>
      </c>
      <c r="D28" s="42">
        <f t="shared" si="4"/>
        <v>1794.2212135299969</v>
      </c>
      <c r="E28" s="30">
        <f t="shared" si="5"/>
        <v>1961.0109537480491</v>
      </c>
      <c r="F28" s="30">
        <f t="shared" si="6"/>
        <v>2142.3693713644093</v>
      </c>
      <c r="G28" s="30">
        <f t="shared" si="6"/>
        <v>2339.4880765597582</v>
      </c>
      <c r="H28" s="21">
        <f t="shared" si="6"/>
        <v>2553.6495918598562</v>
      </c>
      <c r="I28" s="18"/>
      <c r="J28" s="42">
        <f t="shared" si="19"/>
        <v>897.11060676499847</v>
      </c>
      <c r="K28" s="30">
        <f t="shared" si="20"/>
        <v>980.50547687402457</v>
      </c>
      <c r="L28" s="30">
        <f t="shared" si="21"/>
        <v>1071.1846856822046</v>
      </c>
      <c r="M28" s="30">
        <f t="shared" si="22"/>
        <v>1169.7440382798791</v>
      </c>
      <c r="N28" s="21">
        <f t="shared" si="22"/>
        <v>1276.8247959299281</v>
      </c>
      <c r="O28" s="19"/>
      <c r="P28" s="28">
        <f t="shared" si="15"/>
        <v>897.11060676499847</v>
      </c>
      <c r="Q28" s="28">
        <f t="shared" si="16"/>
        <v>980.50547687402457</v>
      </c>
      <c r="R28" s="28">
        <f t="shared" si="17"/>
        <v>1071.1846856822046</v>
      </c>
      <c r="S28" s="28">
        <f t="shared" si="18"/>
        <v>1169.7440382798791</v>
      </c>
      <c r="T28" s="28">
        <f t="shared" si="18"/>
        <v>1276.8247959299281</v>
      </c>
    </row>
    <row r="29" spans="2:20" x14ac:dyDescent="0.25">
      <c r="B29" s="6"/>
      <c r="C29" s="34">
        <v>19</v>
      </c>
      <c r="D29" s="42">
        <f t="shared" si="4"/>
        <v>1812.1634256652969</v>
      </c>
      <c r="E29" s="30">
        <f t="shared" si="5"/>
        <v>1990.4261180542699</v>
      </c>
      <c r="F29" s="30">
        <f t="shared" si="6"/>
        <v>2185.2167587916974</v>
      </c>
      <c r="G29" s="30">
        <f t="shared" si="6"/>
        <v>2397.975278473752</v>
      </c>
      <c r="H29" s="21">
        <f t="shared" si="6"/>
        <v>2630.2590796156519</v>
      </c>
      <c r="I29" s="18"/>
      <c r="J29" s="42">
        <f t="shared" si="19"/>
        <v>906.08171283264846</v>
      </c>
      <c r="K29" s="30">
        <f t="shared" si="20"/>
        <v>995.21305902713493</v>
      </c>
      <c r="L29" s="30">
        <f t="shared" si="21"/>
        <v>1092.6083793958487</v>
      </c>
      <c r="M29" s="30">
        <f t="shared" si="22"/>
        <v>1198.987639236876</v>
      </c>
      <c r="N29" s="21">
        <f t="shared" si="22"/>
        <v>1315.1295398078259</v>
      </c>
      <c r="O29" s="19"/>
      <c r="P29" s="28">
        <f t="shared" si="15"/>
        <v>906.08171283264846</v>
      </c>
      <c r="Q29" s="28">
        <f t="shared" si="16"/>
        <v>995.21305902713493</v>
      </c>
      <c r="R29" s="28">
        <f t="shared" si="17"/>
        <v>1092.6083793958487</v>
      </c>
      <c r="S29" s="28">
        <f t="shared" si="18"/>
        <v>1198.987639236876</v>
      </c>
      <c r="T29" s="28">
        <f t="shared" si="18"/>
        <v>1315.1295398078259</v>
      </c>
    </row>
    <row r="30" spans="2:20" x14ac:dyDescent="0.25">
      <c r="B30" s="6"/>
      <c r="C30" s="35">
        <v>20</v>
      </c>
      <c r="D30" s="42">
        <f t="shared" si="4"/>
        <v>1830.2850599219498</v>
      </c>
      <c r="E30" s="30">
        <f t="shared" si="5"/>
        <v>2020.2825098250839</v>
      </c>
      <c r="F30" s="30">
        <f t="shared" si="6"/>
        <v>2228.9210939675313</v>
      </c>
      <c r="G30" s="30">
        <f t="shared" si="6"/>
        <v>2457.9246604355958</v>
      </c>
      <c r="H30" s="21">
        <f t="shared" si="6"/>
        <v>2709.1668520041217</v>
      </c>
      <c r="I30" s="18"/>
      <c r="J30" s="42">
        <f t="shared" si="19"/>
        <v>915.14252996097491</v>
      </c>
      <c r="K30" s="30">
        <f t="shared" si="20"/>
        <v>1010.141254912542</v>
      </c>
      <c r="L30" s="30">
        <f t="shared" si="21"/>
        <v>1114.4605469837657</v>
      </c>
      <c r="M30" s="30">
        <f t="shared" si="22"/>
        <v>1228.9623302177979</v>
      </c>
      <c r="N30" s="21">
        <f t="shared" si="22"/>
        <v>1354.5834260020608</v>
      </c>
      <c r="O30" s="19"/>
      <c r="P30" s="28">
        <f t="shared" si="15"/>
        <v>915.14252996097491</v>
      </c>
      <c r="Q30" s="28">
        <f t="shared" si="16"/>
        <v>1010.141254912542</v>
      </c>
      <c r="R30" s="28">
        <f t="shared" si="17"/>
        <v>1114.4605469837657</v>
      </c>
      <c r="S30" s="28">
        <f t="shared" si="18"/>
        <v>1228.9623302177979</v>
      </c>
      <c r="T30" s="28">
        <f t="shared" si="18"/>
        <v>1354.5834260020608</v>
      </c>
    </row>
    <row r="31" spans="2:20" x14ac:dyDescent="0.25">
      <c r="B31" s="6"/>
      <c r="C31" s="37" t="s">
        <v>3</v>
      </c>
      <c r="D31" s="46">
        <f t="shared" ref="D31" si="23">SUM(D8:D18) +SUM(D21:D30)</f>
        <v>34858.791052116969</v>
      </c>
      <c r="E31" s="47">
        <f t="shared" ref="E31" si="24">SUM(E8:E18) +SUM(E21:E30)</f>
        <v>36705.783164830689</v>
      </c>
      <c r="F31" s="47">
        <f>SUM(F8:F18) +SUM(F21:F30)</f>
        <v>38674.975792344107</v>
      </c>
      <c r="G31" s="47">
        <f>SUM(G8:G18) +SUM(G21:G30)</f>
        <v>40774.911077859426</v>
      </c>
      <c r="H31" s="22">
        <f>SUM(H8:H18) +SUM(H21:H30)</f>
        <v>43014.728585474819</v>
      </c>
      <c r="I31" s="62" t="s">
        <v>8</v>
      </c>
      <c r="J31" s="57">
        <f t="shared" ref="J31" si="25">SUM(J8:J18) +SUM(J21:J30)</f>
        <v>17429.395526058484</v>
      </c>
      <c r="K31" s="58">
        <f t="shared" ref="K31" si="26">SUM(K8:K18) +SUM(K21:K30)</f>
        <v>18352.891582415345</v>
      </c>
      <c r="L31" s="58">
        <f>SUM(L8:L18) +SUM(L21:L30)</f>
        <v>19337.487896172053</v>
      </c>
      <c r="M31" s="58">
        <f>SUM(M8:M18) +SUM(M21:M30)</f>
        <v>20387.455538929713</v>
      </c>
      <c r="N31" s="23">
        <f>SUM(N8:N18) +SUM(N21:N30)</f>
        <v>21507.364292737409</v>
      </c>
      <c r="O31" s="70" t="s">
        <v>5</v>
      </c>
      <c r="P31" s="71">
        <f t="shared" si="15"/>
        <v>17429.395526058484</v>
      </c>
      <c r="Q31" s="71">
        <f t="shared" si="16"/>
        <v>18352.891582415345</v>
      </c>
      <c r="R31" s="71">
        <f t="shared" si="17"/>
        <v>19337.487896172053</v>
      </c>
      <c r="S31" s="71">
        <f t="shared" si="18"/>
        <v>20387.455538929713</v>
      </c>
      <c r="T31" s="72">
        <f t="shared" si="18"/>
        <v>21507.364292737409</v>
      </c>
    </row>
    <row r="32" spans="2:20" x14ac:dyDescent="0.25">
      <c r="B32" s="15" t="s">
        <v>14</v>
      </c>
      <c r="C32" s="36"/>
      <c r="D32" s="48">
        <f>D31-($G$5*20)</f>
        <v>4858.7910521169688</v>
      </c>
      <c r="E32" s="49">
        <f>E31-($G$5*20)</f>
        <v>6705.7831648306892</v>
      </c>
      <c r="F32" s="49">
        <f>F31-($G$5*20)</f>
        <v>8674.9757923441066</v>
      </c>
      <c r="G32" s="49">
        <f>G31-($G$5*20)</f>
        <v>10774.911077859426</v>
      </c>
      <c r="H32" s="50">
        <f>H31-($G$5*20)</f>
        <v>13014.728585474819</v>
      </c>
      <c r="I32" s="18"/>
      <c r="J32" s="59">
        <f>J31-($M$5*20)</f>
        <v>2429.3955260584844</v>
      </c>
      <c r="K32" s="60">
        <f>K31-($M$5*20)</f>
        <v>3352.8915824153446</v>
      </c>
      <c r="L32" s="60">
        <f>L31-($M$5*20)</f>
        <v>4337.4878961720533</v>
      </c>
      <c r="M32" s="60">
        <f>M31-($M$5*20)</f>
        <v>5387.4555389297129</v>
      </c>
      <c r="N32" s="61">
        <f>N31-($M$5*20)</f>
        <v>6507.3642927374094</v>
      </c>
      <c r="O32" s="19"/>
      <c r="P32" s="20"/>
      <c r="Q32" s="20"/>
      <c r="R32" s="20"/>
      <c r="S32" s="20"/>
      <c r="T32" s="20"/>
    </row>
    <row r="33" spans="2:20" x14ac:dyDescent="0.25">
      <c r="B33" s="6"/>
      <c r="C33" s="34">
        <v>21</v>
      </c>
      <c r="D33" s="42">
        <f>D30 +(D30*D$7)</f>
        <v>1848.5879105211693</v>
      </c>
      <c r="E33" s="30">
        <f>E30 +(E30*E$7)</f>
        <v>2050.58674747246</v>
      </c>
      <c r="F33" s="30">
        <f>F30 +(F30*F$7)</f>
        <v>2273.4995158468819</v>
      </c>
      <c r="G33" s="30">
        <f>G30 +(G30*G$7)</f>
        <v>2519.3727769464858</v>
      </c>
      <c r="H33" s="21">
        <f>H30 +(H30*H$7)</f>
        <v>2790.4418575642453</v>
      </c>
      <c r="I33" s="18"/>
      <c r="J33" s="42">
        <f>J30 +(J30*J$7)</f>
        <v>924.29395526058465</v>
      </c>
      <c r="K33" s="30">
        <f>K30 +(K30*K$7)</f>
        <v>1025.29337373623</v>
      </c>
      <c r="L33" s="30">
        <f>L30 +(L30*L$7)</f>
        <v>1136.7497579234409</v>
      </c>
      <c r="M33" s="30">
        <f>M30 +(M30*M$7)</f>
        <v>1259.6863884732429</v>
      </c>
      <c r="N33" s="21">
        <f>N30 +(N30*N$7)</f>
        <v>1395.2209287821227</v>
      </c>
      <c r="O33" s="19"/>
      <c r="P33" s="28">
        <f t="shared" si="15"/>
        <v>924.29395526058465</v>
      </c>
      <c r="Q33" s="28">
        <f t="shared" si="16"/>
        <v>1025.29337373623</v>
      </c>
      <c r="R33" s="28">
        <f t="shared" si="17"/>
        <v>1136.7497579234409</v>
      </c>
      <c r="S33" s="28">
        <f t="shared" si="18"/>
        <v>1259.6863884732429</v>
      </c>
      <c r="T33" s="28">
        <f t="shared" si="18"/>
        <v>1395.2209287821227</v>
      </c>
    </row>
    <row r="34" spans="2:20" x14ac:dyDescent="0.25">
      <c r="B34" s="6"/>
      <c r="C34" s="34">
        <v>22</v>
      </c>
      <c r="D34" s="42">
        <f t="shared" si="4"/>
        <v>1867.0737896263811</v>
      </c>
      <c r="E34" s="30">
        <f t="shared" si="5"/>
        <v>2081.3455486845469</v>
      </c>
      <c r="F34" s="30">
        <f t="shared" si="6"/>
        <v>2318.9695061638195</v>
      </c>
      <c r="G34" s="30">
        <f t="shared" si="6"/>
        <v>2582.3570963701482</v>
      </c>
      <c r="H34" s="21">
        <f t="shared" si="6"/>
        <v>2874.1551132911727</v>
      </c>
      <c r="I34" s="18"/>
      <c r="J34" s="42">
        <f t="shared" ref="J34:J44" si="27">J33 +(J33*J$7)</f>
        <v>933.53689481319054</v>
      </c>
      <c r="K34" s="30">
        <f t="shared" ref="K34:K44" si="28">K33 +(K33*K$7)</f>
        <v>1040.6727743422734</v>
      </c>
      <c r="L34" s="30">
        <f t="shared" ref="L34:L44" si="29">L33 +(L33*L$7)</f>
        <v>1159.4847530819097</v>
      </c>
      <c r="M34" s="30">
        <f t="shared" ref="M34:N44" si="30">M33 +(M33*M$7)</f>
        <v>1291.1785481850741</v>
      </c>
      <c r="N34" s="21">
        <f t="shared" si="30"/>
        <v>1437.0775566455864</v>
      </c>
      <c r="O34" s="19"/>
      <c r="P34" s="28">
        <f t="shared" si="15"/>
        <v>933.53689481319054</v>
      </c>
      <c r="Q34" s="28">
        <f t="shared" si="16"/>
        <v>1040.6727743422734</v>
      </c>
      <c r="R34" s="28">
        <f t="shared" si="17"/>
        <v>1159.4847530819097</v>
      </c>
      <c r="S34" s="28">
        <f t="shared" si="18"/>
        <v>1291.1785481850741</v>
      </c>
      <c r="T34" s="28">
        <f t="shared" si="18"/>
        <v>1437.0775566455864</v>
      </c>
    </row>
    <row r="35" spans="2:20" x14ac:dyDescent="0.25">
      <c r="B35" s="6"/>
      <c r="C35" s="34">
        <v>23</v>
      </c>
      <c r="D35" s="42">
        <f t="shared" si="4"/>
        <v>1885.7445275226448</v>
      </c>
      <c r="E35" s="30">
        <f t="shared" si="5"/>
        <v>2112.5657319148149</v>
      </c>
      <c r="F35" s="30">
        <f t="shared" si="6"/>
        <v>2365.3488962870961</v>
      </c>
      <c r="G35" s="30">
        <f t="shared" si="6"/>
        <v>2646.9160237794017</v>
      </c>
      <c r="H35" s="21">
        <f t="shared" si="6"/>
        <v>2960.3797666899077</v>
      </c>
      <c r="I35" s="18"/>
      <c r="J35" s="42">
        <f t="shared" si="27"/>
        <v>942.87226376132242</v>
      </c>
      <c r="K35" s="30">
        <f t="shared" si="28"/>
        <v>1056.2828659574075</v>
      </c>
      <c r="L35" s="30">
        <f t="shared" si="29"/>
        <v>1182.674448143548</v>
      </c>
      <c r="M35" s="30">
        <f t="shared" si="30"/>
        <v>1323.4580118897009</v>
      </c>
      <c r="N35" s="21">
        <f t="shared" si="30"/>
        <v>1480.1898833449538</v>
      </c>
      <c r="O35" s="19"/>
      <c r="P35" s="28">
        <f t="shared" si="15"/>
        <v>942.87226376132242</v>
      </c>
      <c r="Q35" s="28">
        <f t="shared" si="16"/>
        <v>1056.2828659574075</v>
      </c>
      <c r="R35" s="28">
        <f t="shared" si="17"/>
        <v>1182.674448143548</v>
      </c>
      <c r="S35" s="28">
        <f t="shared" si="18"/>
        <v>1323.4580118897009</v>
      </c>
      <c r="T35" s="28">
        <f t="shared" si="18"/>
        <v>1480.1898833449538</v>
      </c>
    </row>
    <row r="36" spans="2:20" x14ac:dyDescent="0.25">
      <c r="B36" s="6"/>
      <c r="C36" s="34">
        <v>24</v>
      </c>
      <c r="D36" s="42">
        <f t="shared" si="4"/>
        <v>1904.6019727978712</v>
      </c>
      <c r="E36" s="30">
        <f t="shared" si="5"/>
        <v>2144.2542178935373</v>
      </c>
      <c r="F36" s="30">
        <f t="shared" si="6"/>
        <v>2412.6558742128382</v>
      </c>
      <c r="G36" s="30">
        <f t="shared" si="6"/>
        <v>2713.0889243738866</v>
      </c>
      <c r="H36" s="21">
        <f t="shared" si="6"/>
        <v>3049.1911596906048</v>
      </c>
      <c r="I36" s="18"/>
      <c r="J36" s="42">
        <f t="shared" si="27"/>
        <v>952.30098639893561</v>
      </c>
      <c r="K36" s="30">
        <f t="shared" si="28"/>
        <v>1072.1271089467687</v>
      </c>
      <c r="L36" s="30">
        <f t="shared" si="29"/>
        <v>1206.3279371064191</v>
      </c>
      <c r="M36" s="30">
        <f t="shared" si="30"/>
        <v>1356.5444621869433</v>
      </c>
      <c r="N36" s="21">
        <f t="shared" si="30"/>
        <v>1524.5955798453024</v>
      </c>
      <c r="O36" s="19"/>
      <c r="P36" s="28">
        <f t="shared" si="15"/>
        <v>952.30098639893561</v>
      </c>
      <c r="Q36" s="28">
        <f t="shared" si="16"/>
        <v>1072.1271089467687</v>
      </c>
      <c r="R36" s="28">
        <f t="shared" si="17"/>
        <v>1206.3279371064191</v>
      </c>
      <c r="S36" s="28">
        <f t="shared" si="18"/>
        <v>1356.5444621869433</v>
      </c>
      <c r="T36" s="28">
        <f t="shared" si="18"/>
        <v>1524.5955798453024</v>
      </c>
    </row>
    <row r="37" spans="2:20" x14ac:dyDescent="0.25">
      <c r="B37" s="6"/>
      <c r="C37" s="34">
        <v>25</v>
      </c>
      <c r="D37" s="42">
        <f t="shared" si="4"/>
        <v>1923.64799252585</v>
      </c>
      <c r="E37" s="30">
        <f t="shared" si="5"/>
        <v>2176.4180311619402</v>
      </c>
      <c r="F37" s="30">
        <f t="shared" si="6"/>
        <v>2460.9089916970947</v>
      </c>
      <c r="G37" s="30">
        <f t="shared" si="6"/>
        <v>2780.9161474832335</v>
      </c>
      <c r="H37" s="21">
        <f t="shared" si="6"/>
        <v>3140.6668944813227</v>
      </c>
      <c r="I37" s="18"/>
      <c r="J37" s="42">
        <f t="shared" si="27"/>
        <v>961.82399626292499</v>
      </c>
      <c r="K37" s="30">
        <f t="shared" si="28"/>
        <v>1088.2090155809701</v>
      </c>
      <c r="L37" s="30">
        <f t="shared" si="29"/>
        <v>1230.4544958485474</v>
      </c>
      <c r="M37" s="30">
        <f t="shared" si="30"/>
        <v>1390.4580737416168</v>
      </c>
      <c r="N37" s="21">
        <f t="shared" si="30"/>
        <v>1570.3334472406614</v>
      </c>
      <c r="O37" s="19"/>
      <c r="P37" s="28">
        <f t="shared" si="15"/>
        <v>961.82399626292499</v>
      </c>
      <c r="Q37" s="28">
        <f t="shared" si="16"/>
        <v>1088.2090155809701</v>
      </c>
      <c r="R37" s="28">
        <f t="shared" si="17"/>
        <v>1230.4544958485474</v>
      </c>
      <c r="S37" s="28">
        <f t="shared" si="18"/>
        <v>1390.4580737416168</v>
      </c>
      <c r="T37" s="28">
        <f t="shared" si="18"/>
        <v>1570.3334472406614</v>
      </c>
    </row>
    <row r="38" spans="2:20" x14ac:dyDescent="0.25">
      <c r="B38" s="6"/>
      <c r="C38" s="34">
        <v>26</v>
      </c>
      <c r="D38" s="42">
        <f t="shared" si="4"/>
        <v>1942.8844724511084</v>
      </c>
      <c r="E38" s="30">
        <f t="shared" si="5"/>
        <v>2209.0643016293693</v>
      </c>
      <c r="F38" s="30">
        <f t="shared" si="6"/>
        <v>2510.1271715310368</v>
      </c>
      <c r="G38" s="30">
        <f t="shared" si="6"/>
        <v>2850.4390511703145</v>
      </c>
      <c r="H38" s="21">
        <f t="shared" si="6"/>
        <v>3234.8869013157623</v>
      </c>
      <c r="I38" s="18"/>
      <c r="J38" s="42">
        <f t="shared" si="27"/>
        <v>971.44223622555421</v>
      </c>
      <c r="K38" s="30">
        <f t="shared" si="28"/>
        <v>1104.5321508146847</v>
      </c>
      <c r="L38" s="30">
        <f t="shared" si="29"/>
        <v>1255.0635857655184</v>
      </c>
      <c r="M38" s="30">
        <f t="shared" si="30"/>
        <v>1425.2195255851573</v>
      </c>
      <c r="N38" s="21">
        <f t="shared" si="30"/>
        <v>1617.4434506578812</v>
      </c>
      <c r="O38" s="19"/>
      <c r="P38" s="28">
        <f t="shared" si="15"/>
        <v>971.44223622555421</v>
      </c>
      <c r="Q38" s="28">
        <f t="shared" si="16"/>
        <v>1104.5321508146847</v>
      </c>
      <c r="R38" s="28">
        <f t="shared" si="17"/>
        <v>1255.0635857655184</v>
      </c>
      <c r="S38" s="28">
        <f t="shared" si="18"/>
        <v>1425.2195255851573</v>
      </c>
      <c r="T38" s="28">
        <f t="shared" si="18"/>
        <v>1617.4434506578812</v>
      </c>
    </row>
    <row r="39" spans="2:20" x14ac:dyDescent="0.25">
      <c r="B39" s="6"/>
      <c r="C39" s="34">
        <v>27</v>
      </c>
      <c r="D39" s="42">
        <f t="shared" si="4"/>
        <v>1962.3133171756194</v>
      </c>
      <c r="E39" s="30">
        <f t="shared" si="5"/>
        <v>2242.2002661538099</v>
      </c>
      <c r="F39" s="30">
        <f t="shared" si="6"/>
        <v>2560.3297149616574</v>
      </c>
      <c r="G39" s="30">
        <f t="shared" si="6"/>
        <v>2921.7000274495722</v>
      </c>
      <c r="H39" s="21">
        <f t="shared" si="6"/>
        <v>3331.9335083552351</v>
      </c>
      <c r="I39" s="18"/>
      <c r="J39" s="42">
        <f t="shared" si="27"/>
        <v>981.15665858780972</v>
      </c>
      <c r="K39" s="30">
        <f t="shared" si="28"/>
        <v>1121.100133076905</v>
      </c>
      <c r="L39" s="30">
        <f t="shared" si="29"/>
        <v>1280.1648574808287</v>
      </c>
      <c r="M39" s="30">
        <f t="shared" si="30"/>
        <v>1460.8500137247861</v>
      </c>
      <c r="N39" s="21">
        <f t="shared" si="30"/>
        <v>1665.9667541776175</v>
      </c>
      <c r="O39" s="19"/>
      <c r="P39" s="28">
        <f t="shared" si="15"/>
        <v>981.15665858780972</v>
      </c>
      <c r="Q39" s="28">
        <f t="shared" si="16"/>
        <v>1121.100133076905</v>
      </c>
      <c r="R39" s="28">
        <f t="shared" si="17"/>
        <v>1280.1648574808287</v>
      </c>
      <c r="S39" s="28">
        <f t="shared" si="18"/>
        <v>1460.8500137247861</v>
      </c>
      <c r="T39" s="28">
        <f t="shared" si="18"/>
        <v>1665.9667541776175</v>
      </c>
    </row>
    <row r="40" spans="2:20" x14ac:dyDescent="0.25">
      <c r="B40" s="6"/>
      <c r="C40" s="34">
        <v>28</v>
      </c>
      <c r="D40" s="42">
        <f t="shared" si="4"/>
        <v>1981.9364503473757</v>
      </c>
      <c r="E40" s="30">
        <f t="shared" si="5"/>
        <v>2275.8332701461172</v>
      </c>
      <c r="F40" s="30">
        <f t="shared" si="6"/>
        <v>2611.5363092608904</v>
      </c>
      <c r="G40" s="30">
        <f t="shared" si="6"/>
        <v>2994.7425281358114</v>
      </c>
      <c r="H40" s="21">
        <f t="shared" si="6"/>
        <v>3431.8915136058922</v>
      </c>
      <c r="I40" s="18"/>
      <c r="J40" s="42">
        <f t="shared" si="27"/>
        <v>990.96822517368787</v>
      </c>
      <c r="K40" s="30">
        <f t="shared" si="28"/>
        <v>1137.9166350730586</v>
      </c>
      <c r="L40" s="30">
        <f t="shared" si="29"/>
        <v>1305.7681546304452</v>
      </c>
      <c r="M40" s="30">
        <f t="shared" si="30"/>
        <v>1497.3712640679057</v>
      </c>
      <c r="N40" s="21">
        <f t="shared" si="30"/>
        <v>1715.9457568029461</v>
      </c>
      <c r="O40" s="19"/>
      <c r="P40" s="28">
        <f t="shared" si="15"/>
        <v>990.96822517368787</v>
      </c>
      <c r="Q40" s="28">
        <f t="shared" si="16"/>
        <v>1137.9166350730586</v>
      </c>
      <c r="R40" s="28">
        <f t="shared" si="17"/>
        <v>1305.7681546304452</v>
      </c>
      <c r="S40" s="28">
        <f t="shared" si="18"/>
        <v>1497.3712640679057</v>
      </c>
      <c r="T40" s="28">
        <f t="shared" si="18"/>
        <v>1715.9457568029461</v>
      </c>
    </row>
    <row r="41" spans="2:20" x14ac:dyDescent="0.25">
      <c r="B41" s="6"/>
      <c r="C41" s="34">
        <v>29</v>
      </c>
      <c r="D41" s="42">
        <f t="shared" si="4"/>
        <v>2001.7558148508494</v>
      </c>
      <c r="E41" s="30">
        <f t="shared" si="5"/>
        <v>2309.970769198309</v>
      </c>
      <c r="F41" s="30">
        <f t="shared" si="6"/>
        <v>2663.7670354461084</v>
      </c>
      <c r="G41" s="30">
        <f t="shared" si="6"/>
        <v>3069.6110913392067</v>
      </c>
      <c r="H41" s="21">
        <f t="shared" si="6"/>
        <v>3534.8482590140688</v>
      </c>
      <c r="I41" s="18"/>
      <c r="J41" s="42">
        <f t="shared" si="27"/>
        <v>1000.8779074254247</v>
      </c>
      <c r="K41" s="30">
        <f t="shared" si="28"/>
        <v>1154.9853845991545</v>
      </c>
      <c r="L41" s="30">
        <f t="shared" si="29"/>
        <v>1331.8835177230542</v>
      </c>
      <c r="M41" s="30">
        <f t="shared" si="30"/>
        <v>1534.8055456696034</v>
      </c>
      <c r="N41" s="21">
        <f t="shared" si="30"/>
        <v>1767.4241295070344</v>
      </c>
      <c r="O41" s="19"/>
      <c r="P41" s="28">
        <f t="shared" si="15"/>
        <v>1000.8779074254247</v>
      </c>
      <c r="Q41" s="28">
        <f t="shared" si="16"/>
        <v>1154.9853845991545</v>
      </c>
      <c r="R41" s="28">
        <f t="shared" si="17"/>
        <v>1331.8835177230542</v>
      </c>
      <c r="S41" s="28">
        <f t="shared" si="18"/>
        <v>1534.8055456696034</v>
      </c>
      <c r="T41" s="28">
        <f t="shared" si="18"/>
        <v>1767.4241295070344</v>
      </c>
    </row>
    <row r="42" spans="2:20" x14ac:dyDescent="0.25">
      <c r="B42" s="6"/>
      <c r="C42" s="35">
        <v>30</v>
      </c>
      <c r="D42" s="42">
        <f t="shared" si="4"/>
        <v>2021.7733729993579</v>
      </c>
      <c r="E42" s="30">
        <f t="shared" si="5"/>
        <v>2344.6203307362834</v>
      </c>
      <c r="F42" s="30">
        <f t="shared" si="6"/>
        <v>2717.0423761550305</v>
      </c>
      <c r="G42" s="30">
        <f t="shared" si="6"/>
        <v>3146.351368622687</v>
      </c>
      <c r="H42" s="21">
        <f t="shared" si="6"/>
        <v>3640.8937067844909</v>
      </c>
      <c r="I42" s="18"/>
      <c r="J42" s="42">
        <f t="shared" si="27"/>
        <v>1010.8866864996789</v>
      </c>
      <c r="K42" s="30">
        <f t="shared" si="28"/>
        <v>1172.3101653681417</v>
      </c>
      <c r="L42" s="30">
        <f t="shared" si="29"/>
        <v>1358.5211880775153</v>
      </c>
      <c r="M42" s="30">
        <f t="shared" si="30"/>
        <v>1573.1756843113435</v>
      </c>
      <c r="N42" s="21">
        <f t="shared" si="30"/>
        <v>1820.4468533922454</v>
      </c>
      <c r="O42" s="19"/>
      <c r="P42" s="28">
        <f t="shared" si="15"/>
        <v>1010.8866864996789</v>
      </c>
      <c r="Q42" s="28">
        <f t="shared" si="16"/>
        <v>1172.3101653681417</v>
      </c>
      <c r="R42" s="28">
        <f t="shared" si="17"/>
        <v>1358.5211880775153</v>
      </c>
      <c r="S42" s="28">
        <f t="shared" si="18"/>
        <v>1573.1756843113435</v>
      </c>
      <c r="T42" s="28">
        <f t="shared" si="18"/>
        <v>1820.4468533922454</v>
      </c>
    </row>
    <row r="43" spans="2:20" x14ac:dyDescent="0.25">
      <c r="C43" s="16" t="s">
        <v>1</v>
      </c>
      <c r="D43" s="46">
        <f t="shared" ref="D43:E43" si="31">SUM(D8:D18)+SUM(D21:D30) +SUM(D33:D42)</f>
        <v>54199.110672935196</v>
      </c>
      <c r="E43" s="47">
        <f t="shared" si="31"/>
        <v>58652.642379821875</v>
      </c>
      <c r="F43" s="47">
        <f>SUM(F8:F18)+SUM(F21:F30) +SUM(F33:F42)</f>
        <v>63569.161183906559</v>
      </c>
      <c r="G43" s="47">
        <f>SUM(G8:G18)+SUM(G21:G30) +SUM(G33:G42)</f>
        <v>69000.406113530174</v>
      </c>
      <c r="H43" s="22">
        <f>SUM(H8:H18)+SUM(H21:H30) +SUM(H33:H42)</f>
        <v>75004.017266267532</v>
      </c>
      <c r="I43" s="62" t="s">
        <v>9</v>
      </c>
      <c r="J43" s="57">
        <f t="shared" ref="J43" si="32">SUM(J8:J18)+SUM(J21:J30) +SUM(J33:J42)</f>
        <v>27099.555336467598</v>
      </c>
      <c r="K43" s="58">
        <f t="shared" ref="K43" si="33">SUM(K8:K18)+SUM(K21:K30) +SUM(K33:K42)</f>
        <v>29326.321189910937</v>
      </c>
      <c r="L43" s="58">
        <f>SUM(L8:L18)+SUM(L21:L30) +SUM(L33:L42)</f>
        <v>31784.58059195328</v>
      </c>
      <c r="M43" s="58">
        <f>SUM(M8:M18)+SUM(M21:M30) +SUM(M33:M42)</f>
        <v>34500.203056765087</v>
      </c>
      <c r="N43" s="23">
        <f>SUM(N8:N18)+SUM(N21:N30) +SUM(N33:N42)</f>
        <v>37502.008633133766</v>
      </c>
      <c r="O43" s="70" t="s">
        <v>6</v>
      </c>
      <c r="P43" s="71">
        <f t="shared" si="15"/>
        <v>27099.555336467598</v>
      </c>
      <c r="Q43" s="71">
        <f t="shared" si="16"/>
        <v>29326.321189910937</v>
      </c>
      <c r="R43" s="71">
        <f t="shared" si="17"/>
        <v>31784.58059195328</v>
      </c>
      <c r="S43" s="71">
        <f t="shared" si="18"/>
        <v>34500.203056765087</v>
      </c>
      <c r="T43" s="72">
        <f t="shared" si="18"/>
        <v>37502.008633133766</v>
      </c>
    </row>
    <row r="44" spans="2:20" x14ac:dyDescent="0.25">
      <c r="B44" s="15" t="s">
        <v>15</v>
      </c>
      <c r="C44" s="36"/>
      <c r="D44" s="43">
        <f>D43-($G$5*30)</f>
        <v>9199.1106729351959</v>
      </c>
      <c r="E44" s="44">
        <f>E43-($G$5*30)</f>
        <v>13652.642379821875</v>
      </c>
      <c r="F44" s="44">
        <f>F43-($G$5*30)</f>
        <v>18569.161183906559</v>
      </c>
      <c r="G44" s="44">
        <f>G43-($G$5*30)</f>
        <v>24000.406113530174</v>
      </c>
      <c r="H44" s="24">
        <f>H43-($G$5*30)</f>
        <v>30004.017266267532</v>
      </c>
      <c r="I44" s="18"/>
      <c r="J44" s="59">
        <f>J43-($M$5*30)</f>
        <v>4599.555336467598</v>
      </c>
      <c r="K44" s="60">
        <f>K43-($M$5*30)</f>
        <v>6826.3211899109374</v>
      </c>
      <c r="L44" s="60">
        <f>L43-($M$5*30)</f>
        <v>9284.5805919532795</v>
      </c>
      <c r="M44" s="60">
        <f>M43-($M$5*30)</f>
        <v>12000.203056765087</v>
      </c>
      <c r="N44" s="61">
        <f>N43-($M$5*30)</f>
        <v>15002.008633133766</v>
      </c>
      <c r="O44" s="19"/>
      <c r="P44" s="20"/>
      <c r="Q44" s="20"/>
      <c r="R44" s="20"/>
      <c r="S44" s="20"/>
    </row>
    <row r="47" spans="2:20" x14ac:dyDescent="0.25">
      <c r="C47" s="7"/>
    </row>
    <row r="49" spans="2:2" x14ac:dyDescent="0.25">
      <c r="B49" s="7"/>
    </row>
  </sheetData>
  <mergeCells count="12">
    <mergeCell ref="O5:T5"/>
    <mergeCell ref="D3:I3"/>
    <mergeCell ref="D2:I2"/>
    <mergeCell ref="B20:C20"/>
    <mergeCell ref="B32:C32"/>
    <mergeCell ref="B44:C44"/>
    <mergeCell ref="B2:C2"/>
    <mergeCell ref="D6:H6"/>
    <mergeCell ref="J6:N6"/>
    <mergeCell ref="J5:L5"/>
    <mergeCell ref="O6:T6"/>
    <mergeCell ref="D5:F5"/>
  </mergeCells>
  <pageMargins left="0.31496062992125984" right="0.31496062992125984" top="0.74803149606299213" bottom="0.74803149606299213" header="0.31496062992125984" footer="0.31496062992125984"/>
  <pageSetup paperSize="9" scale="44" orientation="portrait" horizontalDpi="300" verticalDpi="300" r:id="rId1"/>
  <headerFooter>
    <oddHeader>&amp;CCalcul coût sur longue période</oddHeader>
    <oddFooter>&amp;C&amp;Z&amp;F&amp;R&amp;D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Nous</dc:creator>
  <cp:lastModifiedBy>Nous</cp:lastModifiedBy>
  <dcterms:created xsi:type="dcterms:W3CDTF">2017-12-09T12:28:37Z</dcterms:created>
  <dcterms:modified xsi:type="dcterms:W3CDTF">2017-12-09T15:27:11Z</dcterms:modified>
</cp:coreProperties>
</file>