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048" xr2:uid="{00000000-000D-0000-FFFF-FFFF00000000}"/>
  </bookViews>
  <sheets>
    <sheet name="Rapport quotidien" sheetId="1" r:id="rId1"/>
    <sheet name="Rapport hebdomadaire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1" i="1" l="1"/>
  <c r="T17" i="1"/>
  <c r="S15" i="1"/>
  <c r="S13" i="1"/>
  <c r="S10" i="1"/>
  <c r="Q15" i="1"/>
  <c r="Q14" i="1"/>
  <c r="Q13" i="1"/>
  <c r="Q12" i="1"/>
  <c r="Q11" i="1"/>
  <c r="Q10" i="1"/>
  <c r="O15" i="1"/>
  <c r="O14" i="1"/>
  <c r="O13" i="1"/>
  <c r="O12" i="1"/>
  <c r="O11" i="1"/>
  <c r="O10" i="1"/>
  <c r="H15" i="1"/>
  <c r="H27" i="1"/>
  <c r="H26" i="1"/>
  <c r="H25" i="1"/>
  <c r="H24" i="1"/>
  <c r="H12" i="1"/>
  <c r="H11" i="1"/>
  <c r="H10" i="1"/>
  <c r="H9" i="1"/>
  <c r="H30" i="1" l="1"/>
  <c r="F13" i="2"/>
  <c r="E13" i="2"/>
  <c r="D13" i="2"/>
  <c r="C13" i="2"/>
</calcChain>
</file>

<file path=xl/sharedStrings.xml><?xml version="1.0" encoding="utf-8"?>
<sst xmlns="http://schemas.openxmlformats.org/spreadsheetml/2006/main" count="59" uniqueCount="34">
  <si>
    <t>Mine d'or n°86</t>
  </si>
  <si>
    <t>Mine d'or n°120</t>
  </si>
  <si>
    <t>Mine de fer n°116</t>
  </si>
  <si>
    <t>Carrière de pierre n°123</t>
  </si>
  <si>
    <t>Production</t>
  </si>
  <si>
    <t>Totaux :</t>
  </si>
  <si>
    <t>FER</t>
  </si>
  <si>
    <t>OR</t>
  </si>
  <si>
    <t>PIERRE</t>
  </si>
  <si>
    <t>ARGILE</t>
  </si>
  <si>
    <t>Mine d'argile n° ??</t>
  </si>
  <si>
    <t>Argile</t>
  </si>
  <si>
    <t>///</t>
  </si>
  <si>
    <t>////</t>
  </si>
  <si>
    <t>Entretien Pierre</t>
  </si>
  <si>
    <t>Entretien Fer</t>
  </si>
  <si>
    <t>Bénéfice net</t>
  </si>
  <si>
    <t>ECUS</t>
  </si>
  <si>
    <t>Mercredi 14</t>
  </si>
  <si>
    <t>Jeudi 15</t>
  </si>
  <si>
    <t>vendredi 16</t>
  </si>
  <si>
    <t>Samedi 17</t>
  </si>
  <si>
    <t>Dimanche 18</t>
  </si>
  <si>
    <t>Lundi 19</t>
  </si>
  <si>
    <t>Mardi 20</t>
  </si>
  <si>
    <t>Février</t>
  </si>
  <si>
    <t>Bénéfice net quotidien</t>
  </si>
  <si>
    <t>SALAIRE</t>
  </si>
  <si>
    <t>Mine d'or</t>
  </si>
  <si>
    <t>Salaires journalier</t>
  </si>
  <si>
    <t>Mine de fer</t>
  </si>
  <si>
    <t>Mercredi 14 février 1466</t>
  </si>
  <si>
    <t>Carrière de pierre</t>
  </si>
  <si>
    <t>Total salaire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</si>
</sst>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4" xfId="0" applyFont="1" applyBorder="1"/>
    <xf numFmtId="0" fontId="1" fillId="0" borderId="5" xfId="0" applyFon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2" borderId="1" xfId="0" applyFill="1" applyBorder="1"/>
    <xf numFmtId="0" fontId="0" fillId="2" borderId="12" xfId="0" applyFill="1" applyBorder="1"/>
    <xf numFmtId="0" fontId="0" fillId="2" borderId="3" xfId="0" applyFill="1" applyBorder="1"/>
    <xf numFmtId="0" fontId="1" fillId="2" borderId="1" xfId="0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/>
    <xf numFmtId="0" fontId="1" fillId="4" borderId="5" xfId="0" applyFont="1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2" borderId="16" xfId="0" applyFill="1" applyBorder="1"/>
    <xf numFmtId="0" fontId="0" fillId="0" borderId="13" xfId="0" applyBorder="1"/>
    <xf numFmtId="0" fontId="1" fillId="0" borderId="1" xfId="0" applyFont="1" applyFill="1" applyBorder="1"/>
    <xf numFmtId="0" fontId="0" fillId="0" borderId="1" xfId="0" applyBorder="1"/>
    <xf numFmtId="0" fontId="3" fillId="5" borderId="4" xfId="0" applyFont="1" applyFill="1" applyBorder="1"/>
    <xf numFmtId="0" fontId="4" fillId="0" borderId="0" xfId="0" applyFont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1"/>
  <sheetViews>
    <sheetView tabSelected="1" topLeftCell="G1" workbookViewId="0">
      <selection activeCell="V12" sqref="V12"/>
    </sheetView>
  </sheetViews>
  <sheetFormatPr baseColWidth="10" defaultRowHeight="14.4" x14ac:dyDescent="0.3"/>
  <cols>
    <col min="1" max="1" width="22" customWidth="1"/>
    <col min="2" max="2" width="23" customWidth="1"/>
    <col min="3" max="3" width="23.109375" customWidth="1"/>
    <col min="4" max="5" width="22.88671875" customWidth="1"/>
    <col min="6" max="6" width="23" customWidth="1"/>
    <col min="13" max="13" width="12.44140625" customWidth="1"/>
    <col min="19" max="19" width="14.77734375" customWidth="1"/>
  </cols>
  <sheetData>
    <row r="2" spans="1:22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22" x14ac:dyDescent="0.3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22" x14ac:dyDescent="0.3">
      <c r="A4" s="2"/>
      <c r="B4" s="2" t="s">
        <v>0</v>
      </c>
      <c r="C4" s="2" t="s">
        <v>1</v>
      </c>
      <c r="D4" s="2" t="s">
        <v>2</v>
      </c>
      <c r="E4" s="2" t="s">
        <v>3</v>
      </c>
      <c r="F4" s="2" t="s">
        <v>10</v>
      </c>
      <c r="G4" s="16"/>
      <c r="H4" s="16"/>
      <c r="I4" s="16"/>
      <c r="J4" s="16"/>
    </row>
    <row r="5" spans="1:22" x14ac:dyDescent="0.3">
      <c r="A5" s="2"/>
      <c r="B5" s="2"/>
      <c r="C5" s="2"/>
      <c r="D5" s="2"/>
      <c r="E5" s="2"/>
      <c r="F5" s="2"/>
      <c r="G5" s="16"/>
      <c r="H5" s="16"/>
      <c r="I5" s="16"/>
      <c r="J5" s="16"/>
    </row>
    <row r="6" spans="1:22" x14ac:dyDescent="0.3">
      <c r="A6" s="2" t="s">
        <v>4</v>
      </c>
      <c r="B6" s="17"/>
      <c r="C6" s="2" t="s">
        <v>13</v>
      </c>
      <c r="D6" s="2"/>
      <c r="E6" s="2"/>
      <c r="F6" s="2" t="s">
        <v>12</v>
      </c>
      <c r="G6" s="16"/>
      <c r="H6" s="16"/>
      <c r="I6" s="16"/>
      <c r="J6" s="16"/>
    </row>
    <row r="7" spans="1:22" x14ac:dyDescent="0.3">
      <c r="A7" s="18" t="s">
        <v>14</v>
      </c>
      <c r="B7" s="18"/>
      <c r="C7" s="18" t="s">
        <v>12</v>
      </c>
      <c r="D7" s="18"/>
      <c r="E7" s="18"/>
      <c r="F7" s="18" t="s">
        <v>12</v>
      </c>
      <c r="G7" s="16"/>
      <c r="H7" s="16"/>
      <c r="I7" s="16"/>
      <c r="J7" s="16"/>
      <c r="K7">
        <v>590.5</v>
      </c>
      <c r="O7" s="36" t="s">
        <v>29</v>
      </c>
      <c r="P7" s="36"/>
      <c r="Q7" s="36"/>
      <c r="R7" s="36"/>
      <c r="S7" s="36"/>
      <c r="T7" s="36"/>
    </row>
    <row r="8" spans="1:22" x14ac:dyDescent="0.3">
      <c r="A8" s="2" t="s">
        <v>15</v>
      </c>
      <c r="B8" s="2"/>
      <c r="C8" s="2"/>
      <c r="D8" s="2"/>
      <c r="E8" s="2"/>
      <c r="F8" s="2"/>
      <c r="G8" s="16"/>
      <c r="H8" s="16"/>
      <c r="I8" s="16"/>
      <c r="J8" s="16"/>
      <c r="O8" s="36" t="s">
        <v>31</v>
      </c>
      <c r="P8" s="36"/>
      <c r="Q8" s="36"/>
      <c r="R8" s="36"/>
      <c r="S8" s="36"/>
      <c r="T8" s="36"/>
    </row>
    <row r="9" spans="1:22" x14ac:dyDescent="0.3">
      <c r="A9" s="16"/>
      <c r="B9" s="16"/>
      <c r="C9" s="16"/>
      <c r="D9" s="16"/>
      <c r="E9" s="16"/>
      <c r="F9" s="16"/>
      <c r="G9" s="16" t="s">
        <v>5</v>
      </c>
      <c r="H9" s="16">
        <f>D6-B8-D8-E8</f>
        <v>0</v>
      </c>
      <c r="I9" s="16" t="s">
        <v>6</v>
      </c>
      <c r="J9" s="16"/>
      <c r="O9" t="s">
        <v>28</v>
      </c>
      <c r="Q9" t="s">
        <v>30</v>
      </c>
      <c r="S9" t="s">
        <v>32</v>
      </c>
    </row>
    <row r="10" spans="1:22" x14ac:dyDescent="0.3">
      <c r="A10" s="16"/>
      <c r="B10" s="16"/>
      <c r="C10" s="16"/>
      <c r="D10" s="16"/>
      <c r="E10" s="16"/>
      <c r="F10" s="16"/>
      <c r="G10" s="16"/>
      <c r="H10" s="16">
        <f>B6</f>
        <v>0</v>
      </c>
      <c r="I10" s="16" t="s">
        <v>7</v>
      </c>
      <c r="J10" s="16"/>
      <c r="K10" s="33"/>
      <c r="L10" s="33"/>
      <c r="M10" s="33"/>
      <c r="O10">
        <f>63*2.047</f>
        <v>128.96100000000001</v>
      </c>
      <c r="Q10">
        <f>33*2.31</f>
        <v>76.23</v>
      </c>
      <c r="S10">
        <f>32*2.31</f>
        <v>73.92</v>
      </c>
    </row>
    <row r="11" spans="1:22" x14ac:dyDescent="0.3">
      <c r="A11" s="16"/>
      <c r="B11" s="16"/>
      <c r="C11" s="16"/>
      <c r="D11" s="16"/>
      <c r="E11" s="16"/>
      <c r="F11" s="16"/>
      <c r="G11" s="16"/>
      <c r="H11" s="16">
        <f>E6-B7-D7-E7</f>
        <v>0</v>
      </c>
      <c r="I11" s="16" t="s">
        <v>8</v>
      </c>
      <c r="J11" s="16"/>
      <c r="K11" s="34"/>
      <c r="L11" s="33"/>
      <c r="M11" s="33"/>
      <c r="O11">
        <f>2*2.72</f>
        <v>5.44</v>
      </c>
      <c r="Q11">
        <f>6*3.08</f>
        <v>18.48</v>
      </c>
      <c r="V11">
        <f>K7-T17</f>
        <v>21.509000000000015</v>
      </c>
    </row>
    <row r="12" spans="1:22" x14ac:dyDescent="0.3">
      <c r="A12" s="16"/>
      <c r="B12" s="16"/>
      <c r="C12" s="16"/>
      <c r="D12" s="16"/>
      <c r="E12" s="16"/>
      <c r="F12" s="16"/>
      <c r="G12" s="16"/>
      <c r="H12" s="16" t="str">
        <f>F6</f>
        <v>///</v>
      </c>
      <c r="I12" s="16" t="s">
        <v>9</v>
      </c>
      <c r="J12" s="16"/>
      <c r="K12" s="34"/>
      <c r="L12" s="33"/>
      <c r="M12" s="33"/>
      <c r="O12">
        <f>4*5.52</f>
        <v>22.08</v>
      </c>
      <c r="Q12">
        <f>4*6.25</f>
        <v>25</v>
      </c>
    </row>
    <row r="13" spans="1:22" x14ac:dyDescent="0.3">
      <c r="A13" s="16"/>
      <c r="B13" s="16"/>
      <c r="C13" s="16"/>
      <c r="D13" s="16"/>
      <c r="E13" s="16"/>
      <c r="F13" s="16"/>
      <c r="G13" s="16"/>
      <c r="H13" s="16">
        <v>0</v>
      </c>
      <c r="I13" s="16" t="s">
        <v>27</v>
      </c>
      <c r="J13" s="16"/>
      <c r="K13" s="34"/>
      <c r="L13" s="33"/>
      <c r="M13" s="33"/>
      <c r="O13">
        <f>8*7.84</f>
        <v>62.72</v>
      </c>
      <c r="Q13">
        <f>4*8.88</f>
        <v>35.520000000000003</v>
      </c>
      <c r="S13">
        <f>3*8.88</f>
        <v>26.64</v>
      </c>
    </row>
    <row r="14" spans="1:22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34"/>
      <c r="L14" s="33"/>
      <c r="M14" s="33"/>
      <c r="O14">
        <f>4*15</f>
        <v>60</v>
      </c>
      <c r="Q14">
        <f>17</f>
        <v>17</v>
      </c>
      <c r="S14">
        <v>17</v>
      </c>
    </row>
    <row r="15" spans="1:22" x14ac:dyDescent="0.3">
      <c r="A15" s="16"/>
      <c r="B15" s="16"/>
      <c r="C15" s="16"/>
      <c r="D15" s="16"/>
      <c r="E15" s="16"/>
      <c r="F15" s="16"/>
      <c r="G15" s="16" t="s">
        <v>16</v>
      </c>
      <c r="H15" s="16">
        <f>(H10-H13)+(H11*14)+(H9*19)</f>
        <v>0</v>
      </c>
      <c r="I15" s="16" t="s">
        <v>17</v>
      </c>
      <c r="J15" s="16"/>
      <c r="K15" s="34"/>
      <c r="L15" s="33"/>
      <c r="M15" s="33"/>
      <c r="O15" s="35">
        <f>O10+O11+O12+O13+O14</f>
        <v>279.20100000000002</v>
      </c>
      <c r="Q15" s="35">
        <f>Q10+Q11+Q12+Q13+Q14</f>
        <v>172.23000000000002</v>
      </c>
      <c r="S15" s="35">
        <f>S10+S11+S12+S13+S14</f>
        <v>117.56</v>
      </c>
    </row>
    <row r="16" spans="1:22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</row>
    <row r="17" spans="1:20" x14ac:dyDescent="0.3">
      <c r="A17" s="16"/>
      <c r="B17" s="16"/>
      <c r="C17" s="16"/>
      <c r="D17" s="16"/>
      <c r="E17" s="16"/>
      <c r="F17" s="16"/>
      <c r="G17" s="16"/>
      <c r="H17" s="16"/>
      <c r="I17" s="16"/>
      <c r="J17" s="16"/>
      <c r="M17" t="s">
        <v>33</v>
      </c>
      <c r="T17">
        <f>O15+Q15+S15</f>
        <v>568.99099999999999</v>
      </c>
    </row>
    <row r="18" spans="1:20" x14ac:dyDescent="0.3">
      <c r="A18" s="16"/>
      <c r="B18" s="16"/>
      <c r="C18" s="16"/>
      <c r="D18" s="16"/>
      <c r="E18" s="16"/>
      <c r="F18" s="16"/>
      <c r="G18" s="16"/>
      <c r="H18" s="16"/>
      <c r="I18" s="16"/>
    </row>
    <row r="19" spans="1:20" x14ac:dyDescent="0.3">
      <c r="A19" s="2"/>
      <c r="B19" s="2" t="s">
        <v>0</v>
      </c>
      <c r="C19" s="2" t="s">
        <v>1</v>
      </c>
      <c r="D19" s="2" t="s">
        <v>2</v>
      </c>
      <c r="E19" s="2" t="s">
        <v>3</v>
      </c>
      <c r="F19" s="2" t="s">
        <v>10</v>
      </c>
      <c r="G19" s="16"/>
      <c r="H19" s="16"/>
      <c r="I19" s="16"/>
    </row>
    <row r="20" spans="1:20" x14ac:dyDescent="0.3">
      <c r="A20" s="2"/>
      <c r="B20" s="2"/>
      <c r="C20" s="2"/>
      <c r="D20" s="2"/>
      <c r="E20" s="2"/>
      <c r="F20" s="2"/>
      <c r="G20" s="16"/>
      <c r="H20" s="16"/>
      <c r="I20" s="16"/>
    </row>
    <row r="21" spans="1:20" x14ac:dyDescent="0.3">
      <c r="A21" s="2" t="s">
        <v>4</v>
      </c>
      <c r="B21" s="17">
        <v>1024.1300000000001</v>
      </c>
      <c r="C21" s="2" t="s">
        <v>13</v>
      </c>
      <c r="D21" s="2">
        <v>20</v>
      </c>
      <c r="E21" s="2"/>
      <c r="F21" s="2" t="s">
        <v>12</v>
      </c>
      <c r="G21" s="16"/>
      <c r="H21" s="16"/>
      <c r="I21" s="16"/>
      <c r="M21" s="37"/>
    </row>
    <row r="22" spans="1:20" x14ac:dyDescent="0.3">
      <c r="A22" s="18" t="s">
        <v>14</v>
      </c>
      <c r="B22" s="18">
        <v>23</v>
      </c>
      <c r="C22" s="18" t="s">
        <v>12</v>
      </c>
      <c r="D22" s="18"/>
      <c r="E22" s="18"/>
      <c r="F22" s="18" t="s">
        <v>12</v>
      </c>
      <c r="G22" s="16"/>
      <c r="H22" s="16"/>
      <c r="I22" s="16"/>
    </row>
    <row r="23" spans="1:20" x14ac:dyDescent="0.3">
      <c r="A23" s="2" t="s">
        <v>15</v>
      </c>
      <c r="B23" s="2">
        <v>17</v>
      </c>
      <c r="C23" s="2"/>
      <c r="D23" s="2"/>
      <c r="E23" s="2"/>
      <c r="F23" s="2"/>
      <c r="G23" s="16"/>
      <c r="H23" s="16"/>
      <c r="I23" s="16"/>
    </row>
    <row r="24" spans="1:20" x14ac:dyDescent="0.3">
      <c r="A24" s="16"/>
      <c r="B24" s="16"/>
      <c r="C24" s="16"/>
      <c r="D24" s="16"/>
      <c r="E24" s="16"/>
      <c r="F24" s="16"/>
      <c r="G24" s="16" t="s">
        <v>5</v>
      </c>
      <c r="H24" s="16">
        <f>D21-B23-D23-E23</f>
        <v>3</v>
      </c>
      <c r="I24" s="16" t="s">
        <v>6</v>
      </c>
    </row>
    <row r="25" spans="1:20" x14ac:dyDescent="0.3">
      <c r="A25" s="16"/>
      <c r="B25" s="16"/>
      <c r="C25" s="16"/>
      <c r="D25" s="16"/>
      <c r="E25" s="16"/>
      <c r="F25" s="16"/>
      <c r="G25" s="16"/>
      <c r="H25" s="16">
        <f>B21</f>
        <v>1024.1300000000001</v>
      </c>
      <c r="I25" s="16" t="s">
        <v>7</v>
      </c>
    </row>
    <row r="26" spans="1:20" x14ac:dyDescent="0.3">
      <c r="A26" s="16"/>
      <c r="B26" s="16"/>
      <c r="C26" s="16"/>
      <c r="D26" s="16"/>
      <c r="E26" s="16"/>
      <c r="F26" s="16"/>
      <c r="G26" s="16"/>
      <c r="H26" s="16">
        <f>E21-B22-D22-E22</f>
        <v>-23</v>
      </c>
      <c r="I26" s="16" t="s">
        <v>8</v>
      </c>
    </row>
    <row r="27" spans="1:20" x14ac:dyDescent="0.3">
      <c r="A27" s="16"/>
      <c r="B27" s="16"/>
      <c r="C27" s="16"/>
      <c r="D27" s="16"/>
      <c r="E27" s="16"/>
      <c r="F27" s="16"/>
      <c r="G27" s="16"/>
      <c r="H27" s="16" t="str">
        <f>F21</f>
        <v>///</v>
      </c>
      <c r="I27" s="16" t="s">
        <v>9</v>
      </c>
    </row>
    <row r="28" spans="1:20" x14ac:dyDescent="0.3">
      <c r="A28" s="16"/>
      <c r="B28" s="16"/>
      <c r="C28" s="16"/>
      <c r="D28" s="16"/>
      <c r="E28" s="16"/>
      <c r="F28" s="16"/>
      <c r="G28" s="16"/>
      <c r="H28" s="16"/>
      <c r="I28" s="16"/>
    </row>
    <row r="29" spans="1:20" x14ac:dyDescent="0.3">
      <c r="A29" s="16"/>
      <c r="B29" s="16"/>
      <c r="C29" s="16"/>
      <c r="D29" s="16"/>
      <c r="E29" s="16"/>
      <c r="F29" s="16"/>
      <c r="G29" s="16"/>
      <c r="H29" s="16"/>
      <c r="I29" s="16"/>
    </row>
    <row r="30" spans="1:20" x14ac:dyDescent="0.3">
      <c r="A30" s="16"/>
      <c r="B30" s="16"/>
      <c r="C30" s="16"/>
      <c r="D30" s="16"/>
      <c r="E30" s="16"/>
      <c r="F30" s="16"/>
      <c r="G30" s="16" t="s">
        <v>16</v>
      </c>
      <c r="H30" s="16">
        <f>H25+(H26*14)+(H24*19)</f>
        <v>759.13000000000011</v>
      </c>
      <c r="I30" s="16" t="s">
        <v>17</v>
      </c>
    </row>
    <row r="31" spans="1:20" x14ac:dyDescent="0.3">
      <c r="A31" s="16"/>
      <c r="B31" s="16"/>
      <c r="C31" s="16"/>
      <c r="D31" s="16"/>
      <c r="E31" s="16"/>
      <c r="F31" s="16"/>
      <c r="G31" s="16"/>
      <c r="H31" s="16"/>
      <c r="I31" s="16"/>
    </row>
  </sheetData>
  <mergeCells count="2">
    <mergeCell ref="O7:T7"/>
    <mergeCell ref="O8:T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G13"/>
  <sheetViews>
    <sheetView workbookViewId="0">
      <selection activeCell="G6" sqref="G6"/>
    </sheetView>
  </sheetViews>
  <sheetFormatPr baseColWidth="10" defaultRowHeight="14.4" x14ac:dyDescent="0.3"/>
  <cols>
    <col min="7" max="7" width="19.5546875" customWidth="1"/>
  </cols>
  <sheetData>
    <row r="3" spans="2:7" ht="15" thickBot="1" x14ac:dyDescent="0.35"/>
    <row r="4" spans="2:7" ht="15" thickBot="1" x14ac:dyDescent="0.35">
      <c r="B4" s="15" t="s">
        <v>25</v>
      </c>
      <c r="C4" s="5" t="s">
        <v>6</v>
      </c>
      <c r="D4" s="6" t="s">
        <v>7</v>
      </c>
      <c r="E4" s="20" t="s">
        <v>11</v>
      </c>
      <c r="F4" s="25" t="s">
        <v>8</v>
      </c>
      <c r="G4" s="30" t="s">
        <v>26</v>
      </c>
    </row>
    <row r="5" spans="2:7" x14ac:dyDescent="0.3">
      <c r="B5" s="9" t="s">
        <v>18</v>
      </c>
      <c r="C5" s="7">
        <v>-5</v>
      </c>
      <c r="D5" s="4">
        <v>928.22</v>
      </c>
      <c r="E5" s="21"/>
      <c r="F5" s="26">
        <v>-10</v>
      </c>
      <c r="G5" s="4">
        <v>693.22</v>
      </c>
    </row>
    <row r="6" spans="2:7" x14ac:dyDescent="0.3">
      <c r="B6" s="10" t="s">
        <v>19</v>
      </c>
      <c r="C6" s="8"/>
      <c r="D6" s="1"/>
      <c r="E6" s="22"/>
      <c r="F6" s="27"/>
      <c r="G6" s="1"/>
    </row>
    <row r="7" spans="2:7" x14ac:dyDescent="0.3">
      <c r="B7" s="10" t="s">
        <v>20</v>
      </c>
      <c r="C7" s="8"/>
      <c r="D7" s="1"/>
      <c r="E7" s="22"/>
      <c r="F7" s="27"/>
      <c r="G7" s="1"/>
    </row>
    <row r="8" spans="2:7" x14ac:dyDescent="0.3">
      <c r="B8" s="10" t="s">
        <v>21</v>
      </c>
      <c r="C8" s="8"/>
      <c r="D8" s="1"/>
      <c r="E8" s="22"/>
      <c r="F8" s="27"/>
      <c r="G8" s="1"/>
    </row>
    <row r="9" spans="2:7" x14ac:dyDescent="0.3">
      <c r="B9" s="10" t="s">
        <v>22</v>
      </c>
      <c r="C9" s="8"/>
      <c r="D9" s="1"/>
      <c r="E9" s="22"/>
      <c r="F9" s="27"/>
      <c r="G9" s="1"/>
    </row>
    <row r="10" spans="2:7" x14ac:dyDescent="0.3">
      <c r="B10" s="10" t="s">
        <v>23</v>
      </c>
      <c r="C10" s="8"/>
      <c r="D10" s="1"/>
      <c r="E10" s="22"/>
      <c r="F10" s="27"/>
      <c r="G10" s="1"/>
    </row>
    <row r="11" spans="2:7" ht="15" thickBot="1" x14ac:dyDescent="0.35">
      <c r="B11" s="11" t="s">
        <v>24</v>
      </c>
      <c r="C11" s="8"/>
      <c r="D11" s="1"/>
      <c r="E11" s="22"/>
      <c r="F11" s="27"/>
      <c r="G11" s="1"/>
    </row>
    <row r="12" spans="2:7" ht="15" thickBot="1" x14ac:dyDescent="0.35">
      <c r="B12" s="12"/>
      <c r="C12" s="13"/>
      <c r="D12" s="14"/>
      <c r="E12" s="23"/>
      <c r="F12" s="28"/>
      <c r="G12" s="19"/>
    </row>
    <row r="13" spans="2:7" ht="15" thickBot="1" x14ac:dyDescent="0.35">
      <c r="B13" s="32" t="s">
        <v>5</v>
      </c>
      <c r="C13" s="3">
        <f>C5+C6+C7+C8+C9+C10+C11</f>
        <v>-5</v>
      </c>
      <c r="D13" s="3">
        <f>D5+D6+D7+D9+D8+D11+D10</f>
        <v>928.22</v>
      </c>
      <c r="E13" s="24">
        <f>E5+E6+E7+E8+E9+E10+E11</f>
        <v>0</v>
      </c>
      <c r="F13" s="29">
        <f>F5+F6+F7+F8+F9+F10+F11</f>
        <v>-10</v>
      </c>
      <c r="G13" s="3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quotidien</vt:lpstr>
      <vt:lpstr>Rapport hebdomadaire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PubSDL3</dc:creator>
  <cp:lastModifiedBy>USER</cp:lastModifiedBy>
  <dcterms:created xsi:type="dcterms:W3CDTF">2018-02-09T07:47:07Z</dcterms:created>
  <dcterms:modified xsi:type="dcterms:W3CDTF">2018-02-21T13:39:28Z</dcterms:modified>
</cp:coreProperties>
</file>