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0730" windowHeight="9795"/>
  </bookViews>
  <sheets>
    <sheet name="Feuil1" sheetId="1" r:id="rId1"/>
    <sheet name="Feuil2" sheetId="2" r:id="rId2"/>
    <sheet name="Feuil3" sheetId="3" r:id="rId3"/>
  </sheets>
  <calcPr calcId="124519"/>
  <customWorkbookViews>
    <customWorkbookView name="Olivier - Affichage personnalisé" guid="{F93DF8DD-AD4A-4D90-8D4B-5A3BFB7931AB}" mergeInterval="0" personalView="1" maximized="1" xWindow="1" yWindow="1" windowWidth="1366" windowHeight="547" activeSheetId="1"/>
  </customWorkbookViews>
</workbook>
</file>

<file path=xl/calcChain.xml><?xml version="1.0" encoding="utf-8"?>
<calcChain xmlns="http://schemas.openxmlformats.org/spreadsheetml/2006/main">
  <c r="I3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I2"/>
  <c r="H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"/>
  <c r="H2" i="2"/>
  <c r="H4"/>
  <c r="H5"/>
  <c r="H6"/>
  <c r="H7"/>
  <c r="H8"/>
  <c r="H3"/>
  <c r="G22" i="1"/>
  <c r="B22"/>
  <c r="P12" l="1"/>
  <c r="L16"/>
  <c r="J2"/>
  <c r="P8"/>
  <c r="M12"/>
  <c r="L4"/>
  <c r="E2"/>
  <c r="P4"/>
  <c r="M4"/>
  <c r="M8"/>
  <c r="M16"/>
  <c r="L12"/>
  <c r="O4"/>
  <c r="O12"/>
  <c r="L8"/>
  <c r="O8"/>
</calcChain>
</file>

<file path=xl/sharedStrings.xml><?xml version="1.0" encoding="utf-8"?>
<sst xmlns="http://schemas.openxmlformats.org/spreadsheetml/2006/main" count="165" uniqueCount="79">
  <si>
    <t>Jerem.Bond</t>
  </si>
  <si>
    <t>Chevel</t>
  </si>
  <si>
    <t>Mac Murdock</t>
  </si>
  <si>
    <t>Jond</t>
  </si>
  <si>
    <t>Tchicha</t>
  </si>
  <si>
    <t>Cowgrill</t>
  </si>
  <si>
    <t>Miss Térieuse</t>
  </si>
  <si>
    <t>Clint Mille</t>
  </si>
  <si>
    <t>Jimmy Mac Clure</t>
  </si>
  <si>
    <t>Ségara</t>
  </si>
  <si>
    <t>Sherlocked</t>
  </si>
  <si>
    <t>la becasse</t>
  </si>
  <si>
    <t>arbiteur96</t>
  </si>
  <si>
    <t>Belynda</t>
  </si>
  <si>
    <t>ATTAQUE</t>
  </si>
  <si>
    <t>DEFENSE</t>
  </si>
  <si>
    <t>CalamityCat</t>
  </si>
  <si>
    <t>t</t>
  </si>
  <si>
    <t>*June*</t>
  </si>
  <si>
    <t>Ξȴɑ ßɑiɛ ȡɛs AnɠɛsϞ</t>
  </si>
  <si>
    <t>Calamitycat</t>
  </si>
  <si>
    <t>yanoch dzarote</t>
  </si>
  <si>
    <t>chevel</t>
  </si>
  <si>
    <t>ségara</t>
  </si>
  <si>
    <t>pierre49400</t>
  </si>
  <si>
    <t>sackville</t>
  </si>
  <si>
    <t>Ξ ڪoℓdieяs Ϟ</t>
  </si>
  <si>
    <t>TRISTELUNE2</t>
  </si>
  <si>
    <t>Ξ zσℊσтσυηgα Ϟ</t>
  </si>
  <si>
    <t>=Gambit=</t>
  </si>
  <si>
    <t>ptigibus</t>
  </si>
  <si>
    <t>M O M O</t>
  </si>
  <si>
    <t>django stars</t>
  </si>
  <si>
    <t>Tala Nokomis</t>
  </si>
  <si>
    <t>Ξ Tunkashila Ϟ</t>
  </si>
  <si>
    <t>cowgrill</t>
  </si>
  <si>
    <t>Ξ Cowgrill Town Ϟ</t>
  </si>
  <si>
    <t>Pseudo</t>
  </si>
  <si>
    <t>Ville</t>
  </si>
  <si>
    <t>Point de Vie</t>
  </si>
  <si>
    <t>killing</t>
  </si>
  <si>
    <t>joran38</t>
  </si>
  <si>
    <t>tartagueule</t>
  </si>
  <si>
    <t>Ξ Blue Lagoon Ϟ</t>
  </si>
  <si>
    <t>Mimi 37</t>
  </si>
  <si>
    <t>Green Lagoon ⑦</t>
  </si>
  <si>
    <t>tourejr</t>
  </si>
  <si>
    <t>CAMP NOU</t>
  </si>
  <si>
    <t>El Coyote Tequila</t>
  </si>
  <si>
    <t>davidcrocket54</t>
  </si>
  <si>
    <t>Horackhty</t>
  </si>
  <si>
    <t>nagchampa</t>
  </si>
  <si>
    <t>iroisehugo</t>
  </si>
  <si>
    <t>Decade</t>
  </si>
  <si>
    <t>Bob the mystic</t>
  </si>
  <si>
    <t>*Rose*</t>
  </si>
  <si>
    <t>wendy grey</t>
  </si>
  <si>
    <t>mic le bon</t>
  </si>
  <si>
    <t>marelle12</t>
  </si>
  <si>
    <t>Sergent Wayne</t>
  </si>
  <si>
    <t>golgotho</t>
  </si>
  <si>
    <t>Django Stars</t>
  </si>
  <si>
    <t>tony116</t>
  </si>
  <si>
    <t>Immany</t>
  </si>
  <si>
    <t>Branuts</t>
  </si>
  <si>
    <t>Attaque</t>
  </si>
  <si>
    <t>Défense</t>
  </si>
  <si>
    <t>Eve71</t>
  </si>
  <si>
    <t>Ybisse</t>
  </si>
  <si>
    <t>PV</t>
  </si>
  <si>
    <t>Yanoch Dzarote</t>
  </si>
  <si>
    <t>la Becasse</t>
  </si>
  <si>
    <t>Mac murdock</t>
  </si>
  <si>
    <t>Pierre49400</t>
  </si>
  <si>
    <t>Nagchampa</t>
  </si>
  <si>
    <t>PtiGibus</t>
  </si>
  <si>
    <t>Tristelune2</t>
  </si>
  <si>
    <t>Golgotho</t>
  </si>
  <si>
    <t>El Coyote tequila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</si>
</sst>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8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21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thick">
        <color rgb="FFFF0000"/>
      </top>
      <bottom style="medium">
        <color rgb="FFFF0000"/>
      </bottom>
      <diagonal/>
    </border>
    <border>
      <left/>
      <right/>
      <top style="thick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 style="medium">
        <color rgb="FF00B0F0"/>
      </left>
      <right/>
      <top style="thick">
        <color rgb="FF00B0F0"/>
      </top>
      <bottom style="medium">
        <color rgb="FF00B0F0"/>
      </bottom>
      <diagonal/>
    </border>
    <border>
      <left/>
      <right/>
      <top style="thick">
        <color rgb="FF00B0F0"/>
      </top>
      <bottom style="medium">
        <color rgb="FF00B0F0"/>
      </bottom>
      <diagonal/>
    </border>
    <border>
      <left/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hair">
        <color rgb="FFFF0000"/>
      </left>
      <right style="medium">
        <color rgb="FFFF0000"/>
      </right>
      <top/>
      <bottom style="thick">
        <color rgb="FFFF0000"/>
      </bottom>
      <diagonal/>
    </border>
    <border>
      <left style="hair">
        <color rgb="FFFF0000"/>
      </left>
      <right style="medium">
        <color rgb="FFFF0000"/>
      </right>
      <top/>
      <bottom/>
      <diagonal/>
    </border>
    <border>
      <left style="hair">
        <color rgb="FF00B0F0"/>
      </left>
      <right style="medium">
        <color rgb="FF00B0F0"/>
      </right>
      <top/>
      <bottom style="thick">
        <color rgb="FF00B0F0"/>
      </bottom>
      <diagonal/>
    </border>
    <border>
      <left style="hair">
        <color rgb="FF00B0F0"/>
      </left>
      <right style="medium">
        <color rgb="FF00B0F0"/>
      </right>
      <top/>
      <bottom/>
      <diagonal/>
    </border>
    <border>
      <left style="medium">
        <color rgb="FFFF0000"/>
      </left>
      <right/>
      <top/>
      <bottom style="thick">
        <color rgb="FFFF0000"/>
      </bottom>
      <diagonal/>
    </border>
    <border>
      <left style="medium">
        <color rgb="FF00B0F0"/>
      </left>
      <right/>
      <top/>
      <bottom style="thick">
        <color rgb="FF00B0F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wrapText="1"/>
    </xf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 vertical="top"/>
    </xf>
    <xf numFmtId="0" fontId="10" fillId="5" borderId="15" xfId="0" applyFont="1" applyFill="1" applyBorder="1" applyAlignment="1">
      <alignment horizontal="center" vertical="top"/>
    </xf>
    <xf numFmtId="0" fontId="8" fillId="5" borderId="18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 vertical="top"/>
    </xf>
    <xf numFmtId="0" fontId="9" fillId="5" borderId="17" xfId="0" applyFont="1" applyFill="1" applyBorder="1" applyAlignment="1">
      <alignment horizontal="center" vertical="top"/>
    </xf>
    <xf numFmtId="0" fontId="4" fillId="6" borderId="0" xfId="0" applyFont="1" applyFill="1" applyAlignment="1">
      <alignment horizontal="center"/>
    </xf>
    <xf numFmtId="49" fontId="1" fillId="5" borderId="4" xfId="0" applyNumberFormat="1" applyFont="1" applyFill="1" applyBorder="1" applyAlignment="1" applyProtection="1">
      <alignment vertical="center"/>
      <protection locked="0"/>
    </xf>
    <xf numFmtId="49" fontId="1" fillId="5" borderId="19" xfId="0" applyNumberFormat="1" applyFont="1" applyFill="1" applyBorder="1" applyAlignment="1" applyProtection="1">
      <alignment vertical="center"/>
      <protection locked="0"/>
    </xf>
    <xf numFmtId="49" fontId="1" fillId="5" borderId="11" xfId="0" applyNumberFormat="1" applyFont="1" applyFill="1" applyBorder="1" applyProtection="1">
      <protection locked="0"/>
    </xf>
    <xf numFmtId="49" fontId="1" fillId="5" borderId="20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tabSelected="1" workbookViewId="0">
      <selection activeCell="G17" sqref="G17"/>
    </sheetView>
  </sheetViews>
  <sheetFormatPr baseColWidth="10" defaultRowHeight="15"/>
  <cols>
    <col min="1" max="1" width="5.7109375" style="1" customWidth="1"/>
    <col min="2" max="2" width="16.7109375" style="1" customWidth="1"/>
    <col min="3" max="3" width="6.7109375" style="1" customWidth="1"/>
    <col min="4" max="4" width="21.7109375" style="1" customWidth="1"/>
    <col min="5" max="5" width="11.42578125" style="1"/>
    <col min="6" max="6" width="5.7109375" style="1" customWidth="1"/>
    <col min="7" max="7" width="16.7109375" style="1" customWidth="1"/>
    <col min="8" max="8" width="6.7109375" style="1" customWidth="1"/>
    <col min="9" max="9" width="21.7109375" style="1" customWidth="1"/>
    <col min="10" max="10" width="11.42578125" style="1"/>
    <col min="11" max="11" width="5.7109375" style="1" customWidth="1"/>
    <col min="12" max="13" width="11.42578125" style="1"/>
    <col min="14" max="14" width="5.7109375" style="1" customWidth="1"/>
    <col min="15" max="16384" width="11.42578125" style="1"/>
  </cols>
  <sheetData>
    <row r="1" spans="1:16" ht="21">
      <c r="A1" s="2"/>
      <c r="B1" s="11" t="s">
        <v>14</v>
      </c>
      <c r="C1" s="12"/>
      <c r="D1" s="12"/>
      <c r="E1" s="13"/>
      <c r="G1" s="14" t="s">
        <v>15</v>
      </c>
      <c r="H1" s="15"/>
      <c r="I1" s="15"/>
      <c r="J1" s="16"/>
    </row>
    <row r="2" spans="1:16" ht="15.75">
      <c r="A2" s="2"/>
      <c r="B2" s="30" t="s">
        <v>7</v>
      </c>
      <c r="C2" s="4">
        <f>IF(B2="","",VLOOKUP(B2,Feuil2!$A$2:$C$49,3,FALSE))</f>
        <v>10760</v>
      </c>
      <c r="D2" s="5" t="str">
        <f>IF(B2="","",VLOOKUP(B2,Feuil2!$A$2:$C$49,2,FALSE))</f>
        <v>Ξȴɑ ßɑiɛ ȡɛs AnɠɛsϞ</v>
      </c>
      <c r="E2" s="23">
        <f>SUM(C2:C21)</f>
        <v>124506</v>
      </c>
      <c r="G2" s="32" t="s">
        <v>33</v>
      </c>
      <c r="H2" s="4">
        <f>IF(G2="","",VLOOKUP(G2,Feuil2!$A$2:$C$49,3,FALSE))</f>
        <v>10700</v>
      </c>
      <c r="I2" s="5" t="str">
        <f>IF(G2="","",VLOOKUP(G2,Feuil2!$A$2:$C$49,2,FALSE))</f>
        <v>Ξ Tunkashila Ϟ</v>
      </c>
      <c r="J2" s="26">
        <f>SUM(H2:H21)</f>
        <v>104289</v>
      </c>
      <c r="L2" s="9" t="s">
        <v>19</v>
      </c>
      <c r="M2" s="9"/>
      <c r="O2" s="10" t="s">
        <v>26</v>
      </c>
      <c r="P2" s="10"/>
    </row>
    <row r="3" spans="1:16">
      <c r="A3" s="2"/>
      <c r="B3" s="30" t="s">
        <v>70</v>
      </c>
      <c r="C3" s="4">
        <f>IF(B3="","",VLOOKUP(B3,Feuil2!$A$2:$C$49,3,FALSE))</f>
        <v>11870</v>
      </c>
      <c r="D3" s="5" t="str">
        <f>IF(B3="","",VLOOKUP(B3,Feuil2!$A$2:$C$49,2,FALSE))</f>
        <v>Ξȴɑ ßɑiɛ ȡɛs AnɠɛsϞ</v>
      </c>
      <c r="E3" s="23"/>
      <c r="G3" s="32" t="s">
        <v>76</v>
      </c>
      <c r="H3" s="4">
        <f>IF(G3="","",VLOOKUP(G3,Feuil2!$A$2:$C$49,3,FALSE))</f>
        <v>1590</v>
      </c>
      <c r="I3" s="5" t="str">
        <f>IF(G3="","",VLOOKUP(G3,Feuil2!$A$2:$C$49,2,FALSE))</f>
        <v>Ξ ڪoℓdieяs Ϟ</v>
      </c>
      <c r="J3" s="26"/>
      <c r="L3" s="6" t="s">
        <v>65</v>
      </c>
      <c r="M3" s="7" t="s">
        <v>66</v>
      </c>
      <c r="O3" s="6" t="s">
        <v>65</v>
      </c>
      <c r="P3" s="7" t="s">
        <v>66</v>
      </c>
    </row>
    <row r="4" spans="1:16">
      <c r="A4" s="2"/>
      <c r="B4" s="30" t="s">
        <v>18</v>
      </c>
      <c r="C4" s="4">
        <f>IF(B4="","",VLOOKUP(B4,Feuil2!$A$2:$C$49,3,FALSE))</f>
        <v>8100</v>
      </c>
      <c r="D4" s="5" t="str">
        <f>IF(B4="","",VLOOKUP(B4,Feuil2!$A$2:$C$49,2,FALSE))</f>
        <v>Ξȴɑ ßɑiɛ ȡɛs AnɠɛsϞ</v>
      </c>
      <c r="E4" s="23"/>
      <c r="G4" s="32" t="s">
        <v>5</v>
      </c>
      <c r="H4" s="4">
        <f>IF(G4="","",VLOOKUP(G4,Feuil2!$A$2:$C$49,3,FALSE))</f>
        <v>9835</v>
      </c>
      <c r="I4" s="5" t="str">
        <f>IF(G4="","",VLOOKUP(G4,Feuil2!$A$2:$C$49,2,FALSE))</f>
        <v>Ξ Cowgrill Town Ϟ</v>
      </c>
      <c r="J4" s="26"/>
      <c r="L4" s="6">
        <f>COUNTIF(D2:D21,Feuil2!F2)</f>
        <v>14</v>
      </c>
      <c r="M4" s="7">
        <f>COUNTIF(I2:I21,Feuil2!F2)</f>
        <v>0</v>
      </c>
      <c r="O4" s="6">
        <f>COUNTIF(D2:D21,Feuil2!F3)</f>
        <v>0</v>
      </c>
      <c r="P4" s="7">
        <f>COUNTIF(I2:I21,Feuil2!F3)</f>
        <v>7</v>
      </c>
    </row>
    <row r="5" spans="1:16">
      <c r="A5" s="2"/>
      <c r="B5" s="30" t="s">
        <v>16</v>
      </c>
      <c r="C5" s="4">
        <f>IF(B5="","",VLOOKUP(B5,Feuil2!$A$2:$C$49,3,FALSE))</f>
        <v>12195</v>
      </c>
      <c r="D5" s="5" t="str">
        <f>IF(B5="","",VLOOKUP(B5,Feuil2!$A$2:$C$49,2,FALSE))</f>
        <v>Ξȴɑ ßɑiɛ ȡɛs AnɠɛsϞ</v>
      </c>
      <c r="E5" s="23"/>
      <c r="G5" s="32" t="s">
        <v>44</v>
      </c>
      <c r="H5" s="4">
        <f>IF(G5="","",VLOOKUP(G5,Feuil2!$A$2:$C$49,3,FALSE))</f>
        <v>1540</v>
      </c>
      <c r="I5" s="5" t="str">
        <f>IF(G5="","",VLOOKUP(G5,Feuil2!$A$2:$C$49,2,FALSE))</f>
        <v>Green Lagoon ⑦</v>
      </c>
      <c r="J5" s="26"/>
      <c r="L5" s="8"/>
      <c r="M5" s="8"/>
      <c r="O5" s="8"/>
      <c r="P5" s="8"/>
    </row>
    <row r="6" spans="1:16" ht="15.75">
      <c r="A6" s="2"/>
      <c r="B6" s="30" t="s">
        <v>1</v>
      </c>
      <c r="C6" s="4">
        <f>IF(B6="","",VLOOKUP(B6,Feuil2!$A$2:$C$49,3,FALSE))</f>
        <v>3340</v>
      </c>
      <c r="D6" s="5" t="str">
        <f>IF(B6="","",VLOOKUP(B6,Feuil2!$A$2:$C$49,2,FALSE))</f>
        <v>Ξȴɑ ßɑiɛ ȡɛs AnɠɛsϞ</v>
      </c>
      <c r="E6" s="23"/>
      <c r="G6" s="32" t="s">
        <v>55</v>
      </c>
      <c r="H6" s="4">
        <f>IF(G6="","",VLOOKUP(G6,Feuil2!$A$2:$C$49,3,FALSE))</f>
        <v>1980</v>
      </c>
      <c r="I6" s="5" t="str">
        <f>IF(G6="","",VLOOKUP(G6,Feuil2!$A$2:$C$49,2,FALSE))</f>
        <v>Ξ ڪoℓdieяs Ϟ</v>
      </c>
      <c r="J6" s="26"/>
      <c r="L6" s="10" t="s">
        <v>28</v>
      </c>
      <c r="M6" s="10"/>
      <c r="O6" s="10" t="s">
        <v>43</v>
      </c>
      <c r="P6" s="10"/>
    </row>
    <row r="7" spans="1:16">
      <c r="A7" s="2"/>
      <c r="B7" s="30" t="s">
        <v>71</v>
      </c>
      <c r="C7" s="4">
        <f>IF(B7="","",VLOOKUP(B7,Feuil2!$A$2:$C$49,3,FALSE))</f>
        <v>1720</v>
      </c>
      <c r="D7" s="5" t="str">
        <f>IF(B7="","",VLOOKUP(B7,Feuil2!$A$2:$C$49,2,FALSE))</f>
        <v>Ξȴɑ ßɑiɛ ȡɛs AnɠɛsϞ</v>
      </c>
      <c r="E7" s="23"/>
      <c r="G7" s="32" t="s">
        <v>64</v>
      </c>
      <c r="H7" s="4">
        <f>IF(G7="","",VLOOKUP(G7,Feuil2!$A$2:$C$49,3,FALSE))</f>
        <v>6410</v>
      </c>
      <c r="I7" s="5" t="str">
        <f>IF(G7="","",VLOOKUP(G7,Feuil2!$A$2:$C$49,2,FALSE))</f>
        <v>Ξ ڪoℓdieяs Ϟ</v>
      </c>
      <c r="J7" s="26"/>
      <c r="L7" s="6" t="s">
        <v>65</v>
      </c>
      <c r="M7" s="7" t="s">
        <v>66</v>
      </c>
      <c r="O7" s="6" t="s">
        <v>65</v>
      </c>
      <c r="P7" s="7" t="s">
        <v>66</v>
      </c>
    </row>
    <row r="8" spans="1:16">
      <c r="A8" s="2"/>
      <c r="B8" s="30" t="s">
        <v>72</v>
      </c>
      <c r="C8" s="4">
        <f>IF(B8="","",VLOOKUP(B8,Feuil2!$A$2:$C$49,3,FALSE))</f>
        <v>7000</v>
      </c>
      <c r="D8" s="5" t="str">
        <f>IF(B8="","",VLOOKUP(B8,Feuil2!$A$2:$C$49,2,FALSE))</f>
        <v>Ξȴɑ ßɑiɛ ȡɛs AnɠɛsϞ</v>
      </c>
      <c r="E8" s="23"/>
      <c r="G8" s="32" t="s">
        <v>0</v>
      </c>
      <c r="H8" s="4">
        <f>IF(G8="","",VLOOKUP(G8,Feuil2!$A$2:$C$49,3,FALSE))</f>
        <v>16680</v>
      </c>
      <c r="I8" s="5" t="str">
        <f>IF(G8="","",VLOOKUP(G8,Feuil2!$A$2:$C$49,2,FALSE))</f>
        <v>Ξ ڪoℓdieяs Ϟ</v>
      </c>
      <c r="J8" s="26"/>
      <c r="L8" s="6">
        <f>COUNTIF(D2:D21,Feuil2!F4)</f>
        <v>4</v>
      </c>
      <c r="M8" s="7">
        <f>COUNTIF(I2:I21,Feuil2!F4)</f>
        <v>0</v>
      </c>
      <c r="O8" s="6">
        <f>COUNTIF(D2:D21,Feuil2!F7)</f>
        <v>0</v>
      </c>
      <c r="P8" s="7">
        <f>COUNTIF(I2:I21,Feuil2!F7)</f>
        <v>3</v>
      </c>
    </row>
    <row r="9" spans="1:16">
      <c r="A9" s="2"/>
      <c r="B9" s="30" t="s">
        <v>8</v>
      </c>
      <c r="C9" s="4">
        <f>IF(B9="","",VLOOKUP(B9,Feuil2!$A$2:$C$49,3,FALSE))</f>
        <v>1090</v>
      </c>
      <c r="D9" s="5" t="str">
        <f>IF(B9="","",VLOOKUP(B9,Feuil2!$A$2:$C$49,2,FALSE))</f>
        <v>Ξȴɑ ßɑiɛ ȡɛs AnɠɛsϞ</v>
      </c>
      <c r="E9" s="23"/>
      <c r="G9" s="32" t="s">
        <v>12</v>
      </c>
      <c r="H9" s="4">
        <f>IF(G9="","",VLOOKUP(G9,Feuil2!$A$2:$C$49,3,FALSE))</f>
        <v>2101</v>
      </c>
      <c r="I9" s="5" t="str">
        <f>IF(G9="","",VLOOKUP(G9,Feuil2!$A$2:$C$49,2,FALSE))</f>
        <v>Ξ ڪoℓdieяs Ϟ</v>
      </c>
      <c r="J9" s="26"/>
      <c r="L9" s="8"/>
      <c r="M9" s="8"/>
      <c r="O9" s="8"/>
      <c r="P9" s="8"/>
    </row>
    <row r="10" spans="1:16" ht="15.75">
      <c r="A10" s="2"/>
      <c r="B10" s="30" t="s">
        <v>10</v>
      </c>
      <c r="C10" s="4">
        <f>IF(B10="","",VLOOKUP(B10,Feuil2!$A$2:$C$49,3,FALSE))</f>
        <v>1510</v>
      </c>
      <c r="D10" s="5" t="str">
        <f>IF(B10="","",VLOOKUP(B10,Feuil2!$A$2:$C$49,2,FALSE))</f>
        <v>Ξȴɑ ßɑiɛ ȡɛs AnɠɛsϞ</v>
      </c>
      <c r="E10" s="23"/>
      <c r="G10" s="32" t="s">
        <v>77</v>
      </c>
      <c r="H10" s="4">
        <f>IF(G10="","",VLOOKUP(G10,Feuil2!$A$2:$C$49,3,FALSE))</f>
        <v>9501</v>
      </c>
      <c r="I10" s="5" t="str">
        <f>IF(G10="","",VLOOKUP(G10,Feuil2!$A$2:$C$49,2,FALSE))</f>
        <v>Ξ ڪoℓdieяs Ϟ</v>
      </c>
      <c r="J10" s="26"/>
      <c r="L10" s="10" t="s">
        <v>36</v>
      </c>
      <c r="M10" s="10"/>
      <c r="O10" s="10" t="s">
        <v>45</v>
      </c>
      <c r="P10" s="10"/>
    </row>
    <row r="11" spans="1:16">
      <c r="A11" s="2"/>
      <c r="B11" s="30" t="s">
        <v>3</v>
      </c>
      <c r="C11" s="4">
        <f>IF(B11="","",VLOOKUP(B11,Feuil2!$A$2:$C$49,3,FALSE))</f>
        <v>15540</v>
      </c>
      <c r="D11" s="5" t="str">
        <f>IF(B11="","",VLOOKUP(B11,Feuil2!$A$2:$C$49,2,FALSE))</f>
        <v>Ξȴɑ ßɑiɛ ȡɛs AnɠɛsϞ</v>
      </c>
      <c r="E11" s="23"/>
      <c r="G11" s="32" t="s">
        <v>25</v>
      </c>
      <c r="H11" s="4">
        <f>IF(G11="","",VLOOKUP(G11,Feuil2!$A$2:$C$49,3,FALSE))</f>
        <v>5540</v>
      </c>
      <c r="I11" s="5" t="str">
        <f>IF(G11="","",VLOOKUP(G11,Feuil2!$A$2:$C$49,2,FALSE))</f>
        <v>Ξ ڪoℓdieяs Ϟ</v>
      </c>
      <c r="J11" s="26"/>
      <c r="L11" s="6" t="s">
        <v>65</v>
      </c>
      <c r="M11" s="7" t="s">
        <v>66</v>
      </c>
      <c r="O11" s="6" t="s">
        <v>65</v>
      </c>
      <c r="P11" s="7" t="s">
        <v>66</v>
      </c>
    </row>
    <row r="12" spans="1:16">
      <c r="A12" s="2"/>
      <c r="B12" s="30" t="s">
        <v>73</v>
      </c>
      <c r="C12" s="4">
        <f>IF(B12="","",VLOOKUP(B12,Feuil2!$A$2:$C$49,3,FALSE))</f>
        <v>3000</v>
      </c>
      <c r="D12" s="5" t="str">
        <f>IF(B12="","",VLOOKUP(B12,Feuil2!$A$2:$C$49,2,FALSE))</f>
        <v>Ξȴɑ ßɑiɛ ȡɛs AnɠɛsϞ</v>
      </c>
      <c r="E12" s="24" t="s">
        <v>69</v>
      </c>
      <c r="G12" s="32" t="s">
        <v>52</v>
      </c>
      <c r="H12" s="4">
        <f>IF(G12="","",VLOOKUP(G12,Feuil2!$A$2:$C$49,3,FALSE))</f>
        <v>4875</v>
      </c>
      <c r="I12" s="5" t="str">
        <f>IF(G12="","",VLOOKUP(G12,Feuil2!$A$2:$C$49,2,FALSE))</f>
        <v>Ξ Blue Lagoon Ϟ</v>
      </c>
      <c r="J12" s="27" t="s">
        <v>69</v>
      </c>
      <c r="L12" s="6">
        <f>COUNTIF(D2:D21,Feuil2!F6)</f>
        <v>0</v>
      </c>
      <c r="M12" s="7">
        <f>COUNTIF(I2:I21,Feuil2!F6)</f>
        <v>2</v>
      </c>
      <c r="O12" s="6">
        <f>COUNTIF(D2:D21,Feuil2!F5)</f>
        <v>0</v>
      </c>
      <c r="P12" s="7">
        <f>COUNTIF(I2:I21,Feuil2!F5)</f>
        <v>1</v>
      </c>
    </row>
    <row r="13" spans="1:16">
      <c r="A13" s="2"/>
      <c r="B13" s="30" t="s">
        <v>49</v>
      </c>
      <c r="C13" s="4">
        <f>IF(B13="","",VLOOKUP(B13,Feuil2!$A$2:$C$49,3,FALSE))</f>
        <v>3750</v>
      </c>
      <c r="D13" s="5" t="str">
        <f>IF(B13="","",VLOOKUP(B13,Feuil2!$A$2:$C$49,2,FALSE))</f>
        <v>Ξȴɑ ßɑiɛ ȡɛs AnɠɛsϞ</v>
      </c>
      <c r="E13" s="24"/>
      <c r="G13" s="32" t="s">
        <v>42</v>
      </c>
      <c r="H13" s="4">
        <f>IF(G13="","",VLOOKUP(G13,Feuil2!$A$2:$C$49,3,FALSE))</f>
        <v>6680</v>
      </c>
      <c r="I13" s="5" t="str">
        <f>IF(G13="","",VLOOKUP(G13,Feuil2!$A$2:$C$49,2,FALSE))</f>
        <v>Ξ Blue Lagoon Ϟ</v>
      </c>
      <c r="J13" s="27"/>
      <c r="L13" s="8"/>
      <c r="M13" s="8"/>
    </row>
    <row r="14" spans="1:16">
      <c r="A14" s="2"/>
      <c r="B14" s="30" t="s">
        <v>9</v>
      </c>
      <c r="C14" s="4">
        <f>IF(B14="","",VLOOKUP(B14,Feuil2!$A$2:$C$49,3,FALSE))</f>
        <v>2146</v>
      </c>
      <c r="D14" s="5" t="str">
        <f>IF(B14="","",VLOOKUP(B14,Feuil2!$A$2:$C$49,2,FALSE))</f>
        <v>Ξȴɑ ßɑiɛ ȡɛs AnɠɛsϞ</v>
      </c>
      <c r="E14" s="24"/>
      <c r="G14" s="32" t="s">
        <v>78</v>
      </c>
      <c r="H14" s="4">
        <f>IF(G14="","",VLOOKUP(G14,Feuil2!$A$2:$C$49,3,FALSE))</f>
        <v>6427</v>
      </c>
      <c r="I14" s="5" t="str">
        <f>IF(G14="","",VLOOKUP(G14,Feuil2!$A$2:$C$49,2,FALSE))</f>
        <v>Ξ Blue Lagoon Ϟ</v>
      </c>
      <c r="J14" s="27"/>
      <c r="L14" s="29" t="s">
        <v>47</v>
      </c>
      <c r="M14" s="29"/>
    </row>
    <row r="15" spans="1:16">
      <c r="A15" s="2"/>
      <c r="B15" s="30" t="s">
        <v>74</v>
      </c>
      <c r="C15" s="4">
        <f>IF(B15="","",VLOOKUP(B15,Feuil2!$A$2:$C$49,3,FALSE))</f>
        <v>3320</v>
      </c>
      <c r="D15" s="5" t="str">
        <f>IF(B15="","",VLOOKUP(B15,Feuil2!$A$2:$C$49,2,FALSE))</f>
        <v>Ξȴɑ ßɑiɛ ȡɛs AnɠɛsϞ</v>
      </c>
      <c r="E15" s="24"/>
      <c r="G15" s="32" t="s">
        <v>62</v>
      </c>
      <c r="H15" s="4">
        <f>IF(G15="","",VLOOKUP(G15,Feuil2!$A$2:$C$49,3,FALSE))</f>
        <v>10000</v>
      </c>
      <c r="I15" s="5" t="str">
        <f>IF(G15="","",VLOOKUP(G15,Feuil2!$A$2:$C$49,2,FALSE))</f>
        <v>Ξ Cowgrill Town Ϟ</v>
      </c>
      <c r="J15" s="27"/>
      <c r="L15" s="6" t="s">
        <v>65</v>
      </c>
      <c r="M15" s="7" t="s">
        <v>66</v>
      </c>
    </row>
    <row r="16" spans="1:16">
      <c r="A16" s="2"/>
      <c r="B16" s="30" t="s">
        <v>75</v>
      </c>
      <c r="C16" s="4">
        <f>IF(B16="","",VLOOKUP(B16,Feuil2!$A$2:$C$49,3,FALSE))</f>
        <v>11610</v>
      </c>
      <c r="D16" s="5" t="str">
        <f>IF(B16="","",VLOOKUP(B16,Feuil2!$A$2:$C$49,2,FALSE))</f>
        <v>Ξ zσℊσтσυηgα Ϟ</v>
      </c>
      <c r="E16" s="24"/>
      <c r="G16" s="32" t="s">
        <v>46</v>
      </c>
      <c r="H16" s="4">
        <f>IF(G16="","",VLOOKUP(G16,Feuil2!$A$2:$C$49,3,FALSE))</f>
        <v>10430</v>
      </c>
      <c r="I16" s="5" t="str">
        <f>IF(G16="","",VLOOKUP(G16,Feuil2!$A$2:$C$49,2,FALSE))</f>
        <v>CAMP NOU</v>
      </c>
      <c r="J16" s="27"/>
      <c r="L16" s="6">
        <f>COUNTIF(D2:D21,Feuil2!F8)</f>
        <v>0</v>
      </c>
      <c r="M16" s="7">
        <f>COUNTIF(I2:I21,Feuil2!F8)</f>
        <v>1</v>
      </c>
    </row>
    <row r="17" spans="1:10">
      <c r="A17" s="2"/>
      <c r="B17" s="30" t="s">
        <v>61</v>
      </c>
      <c r="C17" s="4">
        <f>IF(B17="","",VLOOKUP(B17,Feuil2!$A$2:$C$49,3,FALSE))</f>
        <v>5810</v>
      </c>
      <c r="D17" s="5" t="str">
        <f>IF(B17="","",VLOOKUP(B17,Feuil2!$A$2:$C$49,2,FALSE))</f>
        <v>Ξ zσℊσтσυηgα Ϟ</v>
      </c>
      <c r="E17" s="24"/>
      <c r="G17" s="32"/>
      <c r="H17" s="4" t="str">
        <f>IF(G17="","",VLOOKUP(G17,Feuil2!$A$2:$C$49,3,FALSE))</f>
        <v/>
      </c>
      <c r="I17" s="5" t="str">
        <f>IF(G17="","",VLOOKUP(G17,Feuil2!$A$2:$C$49,2,FALSE))</f>
        <v/>
      </c>
      <c r="J17" s="27"/>
    </row>
    <row r="18" spans="1:10">
      <c r="A18" s="2"/>
      <c r="B18" s="30" t="s">
        <v>4</v>
      </c>
      <c r="C18" s="4">
        <f>IF(B18="","",VLOOKUP(B18,Feuil2!$A$2:$C$49,3,FALSE))</f>
        <v>14240</v>
      </c>
      <c r="D18" s="5" t="str">
        <f>IF(B18="","",VLOOKUP(B18,Feuil2!$A$2:$C$49,2,FALSE))</f>
        <v>Ξ zσℊσтσυηgα Ϟ</v>
      </c>
      <c r="E18" s="24"/>
      <c r="G18" s="32"/>
      <c r="H18" s="4" t="str">
        <f>IF(G18="","",VLOOKUP(G18,Feuil2!$A$2:$C$49,3,FALSE))</f>
        <v/>
      </c>
      <c r="I18" s="5" t="str">
        <f>IF(G18="","",VLOOKUP(G18,Feuil2!$A$2:$C$49,2,FALSE))</f>
        <v/>
      </c>
      <c r="J18" s="27"/>
    </row>
    <row r="19" spans="1:10">
      <c r="A19" s="2"/>
      <c r="B19" s="30" t="s">
        <v>31</v>
      </c>
      <c r="C19" s="4">
        <f>IF(B19="","",VLOOKUP(B19,Feuil2!$A$2:$C$49,3,FALSE))</f>
        <v>7505</v>
      </c>
      <c r="D19" s="5" t="str">
        <f>IF(B19="","",VLOOKUP(B19,Feuil2!$A$2:$C$49,2,FALSE))</f>
        <v>Ξ zσℊσтσυηgα Ϟ</v>
      </c>
      <c r="E19" s="24"/>
      <c r="G19" s="32"/>
      <c r="H19" s="4" t="str">
        <f>IF(G19="","",VLOOKUP(G19,Feuil2!$A$2:$C$49,3,FALSE))</f>
        <v/>
      </c>
      <c r="I19" s="5" t="str">
        <f>IF(G19="","",VLOOKUP(G19,Feuil2!$A$2:$C$49,2,FALSE))</f>
        <v/>
      </c>
      <c r="J19" s="27"/>
    </row>
    <row r="20" spans="1:10">
      <c r="A20" s="2"/>
      <c r="B20" s="30"/>
      <c r="C20" s="4" t="str">
        <f>IF(B20="","",VLOOKUP(B20,Feuil2!$A$2:$C$49,3,FALSE))</f>
        <v/>
      </c>
      <c r="D20" s="5" t="str">
        <f>IF(B20="","",VLOOKUP(B20,Feuil2!$A$2:$C$49,2,FALSE))</f>
        <v/>
      </c>
      <c r="E20" s="24"/>
      <c r="G20" s="32"/>
      <c r="H20" s="4" t="str">
        <f>IF(G20="","",VLOOKUP(G20,Feuil2!$A$2:$C$49,3,FALSE))</f>
        <v/>
      </c>
      <c r="I20" s="5" t="str">
        <f>IF(G20="","",VLOOKUP(G20,Feuil2!$A$2:$C$49,2,FALSE))</f>
        <v/>
      </c>
      <c r="J20" s="27"/>
    </row>
    <row r="21" spans="1:10" ht="15.75" thickBot="1">
      <c r="A21" s="2" t="s">
        <v>17</v>
      </c>
      <c r="B21" s="31"/>
      <c r="C21" s="4" t="str">
        <f>IF(B21="","",VLOOKUP(B21,Feuil2!$A$2:$C$49,3,FALSE))</f>
        <v/>
      </c>
      <c r="D21" s="5" t="str">
        <f>IF(B21="","",VLOOKUP(B21,Feuil2!$A$2:$C$49,2,FALSE))</f>
        <v/>
      </c>
      <c r="E21" s="25"/>
      <c r="G21" s="33"/>
      <c r="H21" s="4" t="str">
        <f>IF(G21="","",VLOOKUP(G21,Feuil2!$A$2:$C$49,3,FALSE))</f>
        <v/>
      </c>
      <c r="I21" s="5" t="str">
        <f>IF(G21="","",VLOOKUP(G21,Feuil2!$A$2:$C$49,2,FALSE))</f>
        <v/>
      </c>
      <c r="J21" s="28"/>
    </row>
    <row r="22" spans="1:10" ht="22.5" thickTop="1" thickBot="1">
      <c r="A22" s="2"/>
      <c r="B22" s="17">
        <f>COUNTA(B2:B21)</f>
        <v>18</v>
      </c>
      <c r="C22" s="18"/>
      <c r="D22" s="18"/>
      <c r="E22" s="19"/>
      <c r="G22" s="20">
        <f>COUNTA(G2:G21)</f>
        <v>15</v>
      </c>
      <c r="H22" s="21"/>
      <c r="I22" s="21"/>
      <c r="J22" s="22"/>
    </row>
  </sheetData>
  <sheetProtection sheet="1" objects="1" scenarios="1" selectLockedCells="1"/>
  <customSheetViews>
    <customSheetView guid="{F93DF8DD-AD4A-4D90-8D4B-5A3BFB7931AB}">
      <selection activeCell="G17" sqref="G17"/>
      <pageMargins left="0.7" right="0.7" top="0.75" bottom="0.75" header="0.3" footer="0.3"/>
      <pageSetup paperSize="9" orientation="portrait" r:id="rId1"/>
    </customSheetView>
  </customSheetViews>
  <mergeCells count="15">
    <mergeCell ref="L14:M14"/>
    <mergeCell ref="B1:E1"/>
    <mergeCell ref="G1:J1"/>
    <mergeCell ref="B22:E22"/>
    <mergeCell ref="G22:J22"/>
    <mergeCell ref="E2:E11"/>
    <mergeCell ref="E12:E21"/>
    <mergeCell ref="J2:J11"/>
    <mergeCell ref="J12:J21"/>
    <mergeCell ref="L2:M2"/>
    <mergeCell ref="O2:P2"/>
    <mergeCell ref="O6:P6"/>
    <mergeCell ref="L10:M10"/>
    <mergeCell ref="O10:P10"/>
    <mergeCell ref="L6:M6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9"/>
  <sheetViews>
    <sheetView workbookViewId="0">
      <selection activeCell="D3" sqref="D3"/>
    </sheetView>
  </sheetViews>
  <sheetFormatPr baseColWidth="10" defaultRowHeight="15"/>
  <cols>
    <col min="1" max="1" width="16.7109375" customWidth="1"/>
    <col min="2" max="2" width="22" customWidth="1"/>
  </cols>
  <sheetData>
    <row r="1" spans="1:12">
      <c r="A1" t="s">
        <v>37</v>
      </c>
      <c r="B1" t="s">
        <v>38</v>
      </c>
      <c r="C1" t="s">
        <v>39</v>
      </c>
    </row>
    <row r="2" spans="1:12">
      <c r="A2" t="s">
        <v>46</v>
      </c>
      <c r="B2" t="s">
        <v>47</v>
      </c>
      <c r="C2" s="3">
        <v>10430</v>
      </c>
      <c r="F2" t="s">
        <v>19</v>
      </c>
      <c r="H2">
        <f>COUNTIF($B$2:$B$49,F2)</f>
        <v>22</v>
      </c>
      <c r="I2" s="3"/>
      <c r="K2" s="3"/>
      <c r="L2" s="3"/>
    </row>
    <row r="3" spans="1:12">
      <c r="A3" t="s">
        <v>13</v>
      </c>
      <c r="B3" t="s">
        <v>45</v>
      </c>
      <c r="C3" s="3">
        <v>2860</v>
      </c>
      <c r="F3" t="s">
        <v>26</v>
      </c>
      <c r="H3">
        <f>COUNTIF($B$2:$B$49,F3)</f>
        <v>7</v>
      </c>
      <c r="I3" s="3"/>
      <c r="J3" s="3"/>
      <c r="L3" s="3"/>
    </row>
    <row r="4" spans="1:12">
      <c r="A4" t="s">
        <v>44</v>
      </c>
      <c r="B4" t="s">
        <v>45</v>
      </c>
      <c r="C4" s="3">
        <v>1540</v>
      </c>
      <c r="F4" t="s">
        <v>28</v>
      </c>
      <c r="H4">
        <f t="shared" ref="H4:H8" si="0">COUNTIF($B$2:$B$49,F4)</f>
        <v>8</v>
      </c>
      <c r="I4" s="3"/>
      <c r="L4" s="3"/>
    </row>
    <row r="5" spans="1:12">
      <c r="A5" t="s">
        <v>48</v>
      </c>
      <c r="B5" t="s">
        <v>43</v>
      </c>
      <c r="C5" s="3">
        <v>6427</v>
      </c>
      <c r="F5" t="s">
        <v>45</v>
      </c>
      <c r="H5">
        <f t="shared" si="0"/>
        <v>2</v>
      </c>
      <c r="I5" s="3"/>
      <c r="L5" s="3"/>
    </row>
    <row r="6" spans="1:12">
      <c r="A6" t="s">
        <v>52</v>
      </c>
      <c r="B6" t="s">
        <v>43</v>
      </c>
      <c r="C6" s="3">
        <v>4875</v>
      </c>
      <c r="F6" t="s">
        <v>36</v>
      </c>
      <c r="H6">
        <f t="shared" si="0"/>
        <v>3</v>
      </c>
      <c r="I6" s="3"/>
      <c r="L6" s="3"/>
    </row>
    <row r="7" spans="1:12">
      <c r="A7" t="s">
        <v>58</v>
      </c>
      <c r="B7" t="s">
        <v>43</v>
      </c>
      <c r="C7" s="3">
        <v>7250</v>
      </c>
      <c r="F7" t="s">
        <v>43</v>
      </c>
      <c r="H7">
        <f t="shared" si="0"/>
        <v>4</v>
      </c>
      <c r="I7" s="3"/>
      <c r="L7" s="3"/>
    </row>
    <row r="8" spans="1:12">
      <c r="A8" t="s">
        <v>42</v>
      </c>
      <c r="B8" t="s">
        <v>43</v>
      </c>
      <c r="C8" s="3">
        <v>6680</v>
      </c>
      <c r="F8" t="s">
        <v>47</v>
      </c>
      <c r="H8">
        <f t="shared" si="0"/>
        <v>1</v>
      </c>
      <c r="I8" s="3"/>
      <c r="L8" s="3"/>
    </row>
    <row r="9" spans="1:12">
      <c r="A9" t="s">
        <v>35</v>
      </c>
      <c r="B9" t="s">
        <v>36</v>
      </c>
      <c r="C9" s="3">
        <v>9835</v>
      </c>
      <c r="L9" s="3"/>
    </row>
    <row r="10" spans="1:12">
      <c r="A10" t="s">
        <v>6</v>
      </c>
      <c r="B10" t="s">
        <v>36</v>
      </c>
      <c r="C10" s="3">
        <v>3070</v>
      </c>
      <c r="L10" s="3"/>
    </row>
    <row r="11" spans="1:12">
      <c r="A11" t="s">
        <v>62</v>
      </c>
      <c r="B11" t="s">
        <v>36</v>
      </c>
      <c r="C11" s="3">
        <v>10000</v>
      </c>
      <c r="L11" s="3"/>
    </row>
    <row r="12" spans="1:12">
      <c r="A12" t="s">
        <v>33</v>
      </c>
      <c r="B12" t="s">
        <v>34</v>
      </c>
      <c r="C12" s="3">
        <v>10700</v>
      </c>
      <c r="L12" s="3"/>
    </row>
    <row r="13" spans="1:12">
      <c r="A13" t="s">
        <v>29</v>
      </c>
      <c r="B13" t="s">
        <v>28</v>
      </c>
      <c r="C13" s="3">
        <v>25630</v>
      </c>
      <c r="L13" s="3"/>
    </row>
    <row r="14" spans="1:12">
      <c r="A14" t="s">
        <v>54</v>
      </c>
      <c r="B14" t="s">
        <v>28</v>
      </c>
      <c r="C14" s="3">
        <v>1650</v>
      </c>
      <c r="L14" s="3"/>
    </row>
    <row r="15" spans="1:12">
      <c r="A15" t="s">
        <v>53</v>
      </c>
      <c r="B15" t="s">
        <v>28</v>
      </c>
      <c r="C15" s="3">
        <v>4530</v>
      </c>
      <c r="L15" s="3"/>
    </row>
    <row r="16" spans="1:12">
      <c r="A16" t="s">
        <v>32</v>
      </c>
      <c r="B16" t="s">
        <v>28</v>
      </c>
      <c r="C16" s="3">
        <v>5810</v>
      </c>
      <c r="L16" s="3"/>
    </row>
    <row r="17" spans="1:12">
      <c r="A17" t="s">
        <v>31</v>
      </c>
      <c r="B17" t="s">
        <v>28</v>
      </c>
      <c r="C17" s="3">
        <v>7505</v>
      </c>
    </row>
    <row r="18" spans="1:12">
      <c r="A18" t="s">
        <v>30</v>
      </c>
      <c r="B18" t="s">
        <v>28</v>
      </c>
      <c r="C18" s="3">
        <v>11610</v>
      </c>
      <c r="L18" s="3"/>
    </row>
    <row r="19" spans="1:12">
      <c r="A19" t="s">
        <v>59</v>
      </c>
      <c r="B19" t="s">
        <v>28</v>
      </c>
      <c r="C19" s="3">
        <v>2920</v>
      </c>
      <c r="L19" s="3"/>
    </row>
    <row r="20" spans="1:12">
      <c r="A20" t="s">
        <v>4</v>
      </c>
      <c r="B20" t="s">
        <v>28</v>
      </c>
      <c r="C20" s="3">
        <v>14240</v>
      </c>
      <c r="L20" s="3"/>
    </row>
    <row r="21" spans="1:12">
      <c r="A21" t="s">
        <v>55</v>
      </c>
      <c r="B21" t="s">
        <v>26</v>
      </c>
      <c r="C21" s="3">
        <v>1980</v>
      </c>
      <c r="L21" s="3"/>
    </row>
    <row r="22" spans="1:12">
      <c r="A22" t="s">
        <v>12</v>
      </c>
      <c r="B22" t="s">
        <v>26</v>
      </c>
      <c r="C22" s="3">
        <v>2101</v>
      </c>
      <c r="L22" s="3"/>
    </row>
    <row r="23" spans="1:12">
      <c r="A23" t="s">
        <v>60</v>
      </c>
      <c r="B23" t="s">
        <v>26</v>
      </c>
      <c r="C23" s="3">
        <v>9501</v>
      </c>
      <c r="L23" s="3"/>
    </row>
    <row r="24" spans="1:12">
      <c r="A24" t="s">
        <v>0</v>
      </c>
      <c r="B24" t="s">
        <v>26</v>
      </c>
      <c r="C24" s="3">
        <v>16680</v>
      </c>
    </row>
    <row r="25" spans="1:12">
      <c r="A25" t="s">
        <v>25</v>
      </c>
      <c r="B25" t="s">
        <v>26</v>
      </c>
      <c r="C25" s="3">
        <v>5540</v>
      </c>
    </row>
    <row r="26" spans="1:12">
      <c r="A26" t="s">
        <v>27</v>
      </c>
      <c r="B26" t="s">
        <v>26</v>
      </c>
      <c r="C26" s="3">
        <v>1590</v>
      </c>
    </row>
    <row r="27" spans="1:12">
      <c r="A27" t="s">
        <v>64</v>
      </c>
      <c r="B27" t="s">
        <v>26</v>
      </c>
      <c r="C27" s="3">
        <v>6410</v>
      </c>
    </row>
    <row r="28" spans="1:12">
      <c r="A28" t="s">
        <v>18</v>
      </c>
      <c r="B28" t="s">
        <v>19</v>
      </c>
      <c r="C28" s="3">
        <v>8100</v>
      </c>
    </row>
    <row r="29" spans="1:12">
      <c r="A29" t="s">
        <v>20</v>
      </c>
      <c r="B29" t="s">
        <v>19</v>
      </c>
      <c r="C29" s="3">
        <v>12195</v>
      </c>
    </row>
    <row r="30" spans="1:12">
      <c r="A30" t="s">
        <v>22</v>
      </c>
      <c r="B30" t="s">
        <v>19</v>
      </c>
      <c r="C30" s="3">
        <v>3340</v>
      </c>
    </row>
    <row r="31" spans="1:12">
      <c r="A31" t="s">
        <v>7</v>
      </c>
      <c r="B31" t="s">
        <v>19</v>
      </c>
      <c r="C31" s="3">
        <v>10760</v>
      </c>
    </row>
    <row r="32" spans="1:12">
      <c r="A32" t="s">
        <v>49</v>
      </c>
      <c r="B32" t="s">
        <v>19</v>
      </c>
      <c r="C32" s="3">
        <v>3750</v>
      </c>
    </row>
    <row r="33" spans="1:12">
      <c r="A33" t="s">
        <v>50</v>
      </c>
      <c r="B33" t="s">
        <v>19</v>
      </c>
      <c r="C33" s="3">
        <v>2614</v>
      </c>
    </row>
    <row r="34" spans="1:12">
      <c r="A34" t="s">
        <v>8</v>
      </c>
      <c r="B34" t="s">
        <v>19</v>
      </c>
      <c r="C34" s="3">
        <v>1090</v>
      </c>
    </row>
    <row r="35" spans="1:12">
      <c r="A35" t="s">
        <v>3</v>
      </c>
      <c r="B35" t="s">
        <v>19</v>
      </c>
      <c r="C35" s="3">
        <v>15540</v>
      </c>
      <c r="D35" s="3"/>
      <c r="E35" s="3"/>
      <c r="F35" s="3"/>
      <c r="G35" s="3"/>
      <c r="H35" s="3"/>
      <c r="I35" s="3"/>
      <c r="J35" s="3"/>
      <c r="K35" s="3"/>
      <c r="L35" s="3"/>
    </row>
    <row r="36" spans="1:12">
      <c r="A36" t="s">
        <v>41</v>
      </c>
      <c r="B36" t="s">
        <v>19</v>
      </c>
      <c r="C36" s="3">
        <v>4190</v>
      </c>
    </row>
    <row r="37" spans="1:12">
      <c r="A37" t="s">
        <v>40</v>
      </c>
      <c r="B37" t="s">
        <v>19</v>
      </c>
      <c r="C37" s="3">
        <v>1520</v>
      </c>
      <c r="D37" s="3"/>
      <c r="E37" s="3"/>
      <c r="F37" s="3"/>
      <c r="G37" s="3"/>
      <c r="H37" s="3"/>
      <c r="I37" s="3"/>
      <c r="J37" s="3"/>
      <c r="K37" s="3"/>
      <c r="L37" s="3"/>
    </row>
    <row r="38" spans="1:12">
      <c r="A38" t="s">
        <v>11</v>
      </c>
      <c r="B38" t="s">
        <v>19</v>
      </c>
      <c r="C38" s="3">
        <v>1720</v>
      </c>
    </row>
    <row r="39" spans="1:12">
      <c r="A39" t="s">
        <v>2</v>
      </c>
      <c r="B39" t="s">
        <v>19</v>
      </c>
      <c r="C39" s="3">
        <v>7000</v>
      </c>
    </row>
    <row r="40" spans="1:12">
      <c r="A40" t="s">
        <v>57</v>
      </c>
      <c r="B40" t="s">
        <v>19</v>
      </c>
      <c r="C40" s="3">
        <v>1750</v>
      </c>
    </row>
    <row r="41" spans="1:12">
      <c r="A41" t="s">
        <v>51</v>
      </c>
      <c r="B41" t="s">
        <v>19</v>
      </c>
      <c r="C41" s="3">
        <v>3320</v>
      </c>
    </row>
    <row r="42" spans="1:12">
      <c r="A42" t="s">
        <v>24</v>
      </c>
      <c r="B42" t="s">
        <v>19</v>
      </c>
      <c r="C42" s="3">
        <v>3000</v>
      </c>
    </row>
    <row r="43" spans="1:12">
      <c r="A43" t="s">
        <v>23</v>
      </c>
      <c r="B43" t="s">
        <v>19</v>
      </c>
      <c r="C43" s="3">
        <v>2146</v>
      </c>
    </row>
    <row r="44" spans="1:12">
      <c r="A44" t="s">
        <v>10</v>
      </c>
      <c r="B44" t="s">
        <v>19</v>
      </c>
      <c r="C44" s="3">
        <v>1510</v>
      </c>
    </row>
    <row r="45" spans="1:12">
      <c r="A45" t="s">
        <v>56</v>
      </c>
      <c r="B45" t="s">
        <v>19</v>
      </c>
      <c r="C45" s="3">
        <v>7940</v>
      </c>
    </row>
    <row r="46" spans="1:12">
      <c r="A46" t="s">
        <v>21</v>
      </c>
      <c r="B46" t="s">
        <v>19</v>
      </c>
      <c r="C46" s="3">
        <v>11870</v>
      </c>
    </row>
    <row r="47" spans="1:12">
      <c r="A47" t="s">
        <v>63</v>
      </c>
      <c r="B47" t="s">
        <v>19</v>
      </c>
      <c r="C47" s="3">
        <v>1530</v>
      </c>
    </row>
    <row r="48" spans="1:12">
      <c r="A48" t="s">
        <v>67</v>
      </c>
      <c r="B48" t="s">
        <v>19</v>
      </c>
    </row>
    <row r="49" spans="1:2">
      <c r="A49" t="s">
        <v>68</v>
      </c>
      <c r="B49" t="s">
        <v>19</v>
      </c>
    </row>
  </sheetData>
  <sheetProtection sheet="1" objects="1" scenarios="1" selectLockedCells="1"/>
  <sortState ref="A2:C47">
    <sortCondition ref="B1"/>
  </sortState>
  <customSheetViews>
    <customSheetView guid="{F93DF8DD-AD4A-4D90-8D4B-5A3BFB7931AB}">
      <selection activeCell="D3" sqref="D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customSheetViews>
    <customSheetView guid="{F93DF8DD-AD4A-4D90-8D4B-5A3BFB7931AB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JACQUOT</dc:creator>
  <cp:lastModifiedBy>Olivier</cp:lastModifiedBy>
  <dcterms:created xsi:type="dcterms:W3CDTF">2018-03-09T11:53:22Z</dcterms:created>
  <dcterms:modified xsi:type="dcterms:W3CDTF">2018-03-10T22:07:39Z</dcterms:modified>
</cp:coreProperties>
</file>