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id\Desktop\"/>
    </mc:Choice>
  </mc:AlternateContent>
  <bookViews>
    <workbookView xWindow="0" yWindow="0" windowWidth="24000" windowHeight="9735" activeTab="2"/>
  </bookViews>
  <sheets>
    <sheet name="exercice1" sheetId="1" r:id="rId1"/>
    <sheet name="exercice2" sheetId="2" r:id="rId2"/>
    <sheet name="exercice 3" sheetId="3" r:id="rId3"/>
    <sheet name="exercice 4" sheetId="4" r:id="rId4"/>
    <sheet name="exerice 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8" i="5"/>
  <c r="H9" i="5"/>
  <c r="H10" i="5"/>
  <c r="H11" i="5"/>
  <c r="H12" i="5"/>
  <c r="H6" i="5"/>
  <c r="G10" i="5"/>
  <c r="G7" i="5"/>
  <c r="G8" i="5"/>
  <c r="G9" i="5"/>
  <c r="G11" i="5"/>
  <c r="G12" i="5"/>
  <c r="G6" i="5"/>
  <c r="F13" i="5"/>
  <c r="E13" i="5"/>
  <c r="H10" i="4"/>
  <c r="H11" i="4"/>
  <c r="H12" i="4"/>
  <c r="H13" i="4"/>
  <c r="H9" i="4"/>
  <c r="F10" i="4"/>
  <c r="F11" i="4"/>
  <c r="F12" i="4"/>
  <c r="F13" i="4"/>
  <c r="G13" i="4" s="1"/>
  <c r="F9" i="4"/>
  <c r="G9" i="4" s="1"/>
  <c r="G12" i="4"/>
  <c r="G10" i="4"/>
  <c r="G11" i="4"/>
  <c r="D14" i="4"/>
  <c r="G5" i="3"/>
  <c r="G6" i="3"/>
  <c r="G4" i="3"/>
  <c r="E6" i="3"/>
  <c r="E5" i="3"/>
  <c r="E4" i="3"/>
  <c r="D7" i="3" l="1"/>
  <c r="F19" i="2"/>
  <c r="F18" i="2"/>
  <c r="F17" i="2"/>
  <c r="F15" i="2"/>
  <c r="F14" i="2"/>
  <c r="F13" i="2"/>
  <c r="F11" i="2"/>
  <c r="F12" i="2"/>
  <c r="F10" i="2"/>
  <c r="C10" i="1"/>
  <c r="D10" i="1"/>
  <c r="E10" i="1"/>
  <c r="F10" i="1"/>
  <c r="G10" i="1"/>
  <c r="B10" i="1"/>
  <c r="C9" i="1"/>
  <c r="D9" i="1"/>
  <c r="E9" i="1"/>
  <c r="F9" i="1"/>
  <c r="G9" i="1"/>
  <c r="B9" i="1"/>
  <c r="G7" i="1"/>
  <c r="G8" i="1"/>
  <c r="G6" i="1"/>
  <c r="E6" i="1"/>
  <c r="F6" i="1"/>
  <c r="E7" i="1"/>
  <c r="F7" i="1"/>
  <c r="E8" i="1"/>
  <c r="F8" i="1"/>
</calcChain>
</file>

<file path=xl/sharedStrings.xml><?xml version="1.0" encoding="utf-8"?>
<sst xmlns="http://schemas.openxmlformats.org/spreadsheetml/2006/main" count="82" uniqueCount="76">
  <si>
    <t>B</t>
  </si>
  <si>
    <t>C</t>
  </si>
  <si>
    <t>D</t>
  </si>
  <si>
    <t>E</t>
  </si>
  <si>
    <t>F</t>
  </si>
  <si>
    <t>G</t>
  </si>
  <si>
    <t>X</t>
  </si>
  <si>
    <t>Y</t>
  </si>
  <si>
    <t>Z</t>
  </si>
  <si>
    <t>Min</t>
  </si>
  <si>
    <t>Max</t>
  </si>
  <si>
    <t>X+Y+Z</t>
  </si>
  <si>
    <t>Somme</t>
  </si>
  <si>
    <t>Moyenne</t>
  </si>
  <si>
    <t>Entreprise Factor</t>
  </si>
  <si>
    <t>13 Rue de l'abbaye</t>
  </si>
  <si>
    <t>06000 Nice</t>
  </si>
  <si>
    <t>Facture n°</t>
  </si>
  <si>
    <t>Du</t>
  </si>
  <si>
    <t>Code Article</t>
  </si>
  <si>
    <t>Désignation</t>
  </si>
  <si>
    <t>Quantité</t>
  </si>
  <si>
    <t>Prix unitaire</t>
  </si>
  <si>
    <t>Montant Total</t>
  </si>
  <si>
    <t xml:space="preserve">TOTAL marchandises </t>
  </si>
  <si>
    <t>Remise 10%</t>
  </si>
  <si>
    <t>Total Net</t>
  </si>
  <si>
    <t>Frais de port</t>
  </si>
  <si>
    <t>TOTAL Hors Taxex</t>
  </si>
  <si>
    <t>TVA à 19,6%</t>
  </si>
  <si>
    <t>TOTAL TTC</t>
  </si>
  <si>
    <t>PORTE FENETRE</t>
  </si>
  <si>
    <t>FENETRE 60 X 120</t>
  </si>
  <si>
    <t>PORTE D'ENTREE</t>
  </si>
  <si>
    <t>H</t>
  </si>
  <si>
    <t>Représentant</t>
  </si>
  <si>
    <t>Chiffre d’affaire</t>
  </si>
  <si>
    <t>Indemnité</t>
  </si>
  <si>
    <t>Salaire brut</t>
  </si>
  <si>
    <t>Salaire/ représentant</t>
  </si>
  <si>
    <t>Représentant1</t>
  </si>
  <si>
    <t>Représentant2</t>
  </si>
  <si>
    <t>Représentant 3</t>
  </si>
  <si>
    <t>Maximum de chiffre d’affaire</t>
  </si>
  <si>
    <t>Coût de formation /mois en DNT</t>
  </si>
  <si>
    <t>Candidat</t>
  </si>
  <si>
    <t xml:space="preserve">Années </t>
  </si>
  <si>
    <t>d’expérience</t>
  </si>
  <si>
    <t>Note du dossier</t>
  </si>
  <si>
    <t>Durée de</t>
  </si>
  <si>
    <t>formation</t>
  </si>
  <si>
    <t>en mois</t>
  </si>
  <si>
    <t>Coût de</t>
  </si>
  <si>
    <t xml:space="preserve">formation </t>
  </si>
  <si>
    <t>en DNT</t>
  </si>
  <si>
    <t>Décision</t>
  </si>
  <si>
    <t>Neji</t>
  </si>
  <si>
    <t>Olfa</t>
  </si>
  <si>
    <t>Fethi</t>
  </si>
  <si>
    <t xml:space="preserve">Mejda </t>
  </si>
  <si>
    <t>Sondes</t>
  </si>
  <si>
    <t>Bilan des Ventes</t>
  </si>
  <si>
    <t>TVA</t>
  </si>
  <si>
    <t>Mois</t>
  </si>
  <si>
    <t>Achats</t>
  </si>
  <si>
    <t>Ventes</t>
  </si>
  <si>
    <t>September</t>
  </si>
  <si>
    <t>October</t>
  </si>
  <si>
    <t>November</t>
  </si>
  <si>
    <t>Décember</t>
  </si>
  <si>
    <t>Février</t>
  </si>
  <si>
    <t>Mars</t>
  </si>
  <si>
    <t>Total</t>
  </si>
  <si>
    <t>Bénefice</t>
  </si>
  <si>
    <t>Janvier</t>
  </si>
  <si>
    <t>Taux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</si>
</sst>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omic Sans MS"/>
      <family val="4"/>
    </font>
    <font>
      <b/>
      <i/>
      <sz val="10"/>
      <color theme="1"/>
      <name val="Arial"/>
      <family val="2"/>
    </font>
    <font>
      <sz val="12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6" fillId="0" borderId="4" xfId="0" applyNumberFormat="1" applyFont="1" applyBorder="1" applyAlignment="1">
      <alignment vertical="center" wrapText="1"/>
    </xf>
    <xf numFmtId="0" fontId="0" fillId="0" borderId="4" xfId="0" applyBorder="1"/>
    <xf numFmtId="0" fontId="0" fillId="0" borderId="0" xfId="0" applyAlignment="1">
      <alignment horizontal="center"/>
    </xf>
    <xf numFmtId="0" fontId="1" fillId="0" borderId="4" xfId="0" applyFont="1" applyBorder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9" fontId="0" fillId="0" borderId="4" xfId="0" applyNumberFormat="1" applyBorder="1"/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courbe comparative </a:t>
            </a:r>
          </a:p>
          <a:p>
            <a:pPr>
              <a:defRPr/>
            </a:pP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exercice1!$E$5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exercice1!$E$6:$E$8</c:f>
              <c:numCache>
                <c:formatCode>General</c:formatCode>
                <c:ptCount val="3"/>
                <c:pt idx="0">
                  <c:v>20</c:v>
                </c:pt>
                <c:pt idx="1">
                  <c:v>10</c:v>
                </c:pt>
                <c:pt idx="2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exercice1!$F$5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exercice1!$F$6:$F$8</c:f>
              <c:numCache>
                <c:formatCode>General</c:formatCode>
                <c:ptCount val="3"/>
                <c:pt idx="0">
                  <c:v>85</c:v>
                </c:pt>
                <c:pt idx="1">
                  <c:v>45</c:v>
                </c:pt>
                <c:pt idx="2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960560"/>
        <c:axId val="157959472"/>
      </c:lineChart>
      <c:catAx>
        <c:axId val="157960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959472"/>
        <c:crosses val="autoZero"/>
        <c:auto val="1"/>
        <c:lblAlgn val="ctr"/>
        <c:lblOffset val="100"/>
        <c:noMultiLvlLbl val="0"/>
      </c:catAx>
      <c:valAx>
        <c:axId val="15795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96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cap="all" baseline="0">
                <a:solidFill>
                  <a:srgbClr val="FF0000"/>
                </a:solidFill>
                <a:effectLst/>
              </a:rPr>
              <a:t>bilan des ventes</a:t>
            </a:r>
            <a:endParaRPr lang="fr-FR" b="1">
              <a:solidFill>
                <a:srgbClr val="FF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'exerice 5'!$E$5</c:f>
              <c:strCache>
                <c:ptCount val="1"/>
                <c:pt idx="0">
                  <c:v>Achats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'exerice 5'!$D$6:$D$13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Décember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Total</c:v>
                </c:pt>
              </c:strCache>
            </c:strRef>
          </c:cat>
          <c:val>
            <c:numRef>
              <c:f>'exerice 5'!$E$6:$E$13</c:f>
              <c:numCache>
                <c:formatCode>General</c:formatCode>
                <c:ptCount val="8"/>
                <c:pt idx="0">
                  <c:v>2700</c:v>
                </c:pt>
                <c:pt idx="1">
                  <c:v>8200</c:v>
                </c:pt>
                <c:pt idx="2">
                  <c:v>6000</c:v>
                </c:pt>
                <c:pt idx="3">
                  <c:v>4500</c:v>
                </c:pt>
                <c:pt idx="4">
                  <c:v>4000</c:v>
                </c:pt>
                <c:pt idx="5">
                  <c:v>5000</c:v>
                </c:pt>
                <c:pt idx="6">
                  <c:v>1800</c:v>
                </c:pt>
                <c:pt idx="7">
                  <c:v>32200</c:v>
                </c:pt>
              </c:numCache>
            </c:numRef>
          </c:val>
        </c:ser>
        <c:ser>
          <c:idx val="1"/>
          <c:order val="1"/>
          <c:tx>
            <c:strRef>
              <c:f>'exerice 5'!$F$5</c:f>
              <c:strCache>
                <c:ptCount val="1"/>
                <c:pt idx="0">
                  <c:v>Ventes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'exerice 5'!$D$6:$D$13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Décember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Total</c:v>
                </c:pt>
              </c:strCache>
            </c:strRef>
          </c:cat>
          <c:val>
            <c:numRef>
              <c:f>'exerice 5'!$F$6:$F$13</c:f>
              <c:numCache>
                <c:formatCode>General</c:formatCode>
                <c:ptCount val="8"/>
                <c:pt idx="0">
                  <c:v>5000</c:v>
                </c:pt>
                <c:pt idx="1">
                  <c:v>500</c:v>
                </c:pt>
                <c:pt idx="2">
                  <c:v>1700</c:v>
                </c:pt>
                <c:pt idx="3">
                  <c:v>7800</c:v>
                </c:pt>
                <c:pt idx="4">
                  <c:v>7000</c:v>
                </c:pt>
                <c:pt idx="5">
                  <c:v>3500</c:v>
                </c:pt>
                <c:pt idx="6">
                  <c:v>2300</c:v>
                </c:pt>
                <c:pt idx="7">
                  <c:v>27800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187984"/>
        <c:axId val="2107177648"/>
      </c:barChart>
      <c:catAx>
        <c:axId val="21071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7177648"/>
        <c:crosses val="autoZero"/>
        <c:auto val="1"/>
        <c:lblAlgn val="ctr"/>
        <c:lblOffset val="100"/>
        <c:noMultiLvlLbl val="0"/>
      </c:catAx>
      <c:valAx>
        <c:axId val="210717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718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1</xdr:row>
      <xdr:rowOff>176212</xdr:rowOff>
    </xdr:from>
    <xdr:to>
      <xdr:col>14</xdr:col>
      <xdr:colOff>466725</xdr:colOff>
      <xdr:row>16</xdr:row>
      <xdr:rowOff>52387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180975</xdr:rowOff>
    </xdr:from>
    <xdr:to>
      <xdr:col>5</xdr:col>
      <xdr:colOff>28575</xdr:colOff>
      <xdr:row>3</xdr:row>
      <xdr:rowOff>57150</xdr:rowOff>
    </xdr:to>
    <xdr:sp macro="" textlink="">
      <xdr:nvSpPr>
        <xdr:cNvPr id="2" name="ZoneTexte 1"/>
        <xdr:cNvSpPr txBox="1"/>
      </xdr:nvSpPr>
      <xdr:spPr>
        <a:xfrm>
          <a:off x="3619500" y="371475"/>
          <a:ext cx="7810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/>
            <a:t>DOIT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15</xdr:row>
      <xdr:rowOff>176212</xdr:rowOff>
    </xdr:from>
    <xdr:to>
      <xdr:col>9</xdr:col>
      <xdr:colOff>361950</xdr:colOff>
      <xdr:row>30</xdr:row>
      <xdr:rowOff>61912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0"/>
  <sheetViews>
    <sheetView workbookViewId="0">
      <selection activeCell="D27" sqref="D27"/>
    </sheetView>
  </sheetViews>
  <sheetFormatPr baseColWidth="10" defaultRowHeight="15" x14ac:dyDescent="0.25"/>
  <sheetData>
    <row r="4" spans="1:7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1:7" ht="15.75" x14ac:dyDescent="0.25">
      <c r="B5" s="5" t="s">
        <v>6</v>
      </c>
      <c r="C5" s="5" t="s">
        <v>7</v>
      </c>
      <c r="D5" s="6" t="s">
        <v>8</v>
      </c>
      <c r="E5" s="5" t="s">
        <v>9</v>
      </c>
      <c r="F5" s="5" t="s">
        <v>10</v>
      </c>
      <c r="G5" s="7" t="s">
        <v>11</v>
      </c>
    </row>
    <row r="6" spans="1:7" x14ac:dyDescent="0.25">
      <c r="B6" s="3">
        <v>20</v>
      </c>
      <c r="C6" s="3">
        <v>85</v>
      </c>
      <c r="D6" s="4">
        <v>47</v>
      </c>
      <c r="E6" s="3">
        <f>MIN(B6:D6)</f>
        <v>20</v>
      </c>
      <c r="F6" s="8">
        <f>MAX(B6:D6)</f>
        <v>85</v>
      </c>
      <c r="G6" s="9">
        <f>B6+C6+D6</f>
        <v>152</v>
      </c>
    </row>
    <row r="7" spans="1:7" x14ac:dyDescent="0.25">
      <c r="B7" s="3">
        <v>10</v>
      </c>
      <c r="C7" s="3">
        <v>45</v>
      </c>
      <c r="D7" s="3">
        <v>45</v>
      </c>
      <c r="E7" s="3">
        <f t="shared" ref="E7:E8" si="0">MIN(B7:D7)</f>
        <v>10</v>
      </c>
      <c r="F7" s="8">
        <f t="shared" ref="F7:F8" si="1">MAX(B7:D7)</f>
        <v>45</v>
      </c>
      <c r="G7" s="9">
        <f t="shared" ref="G7:G8" si="2">B7+C7+D7</f>
        <v>100</v>
      </c>
    </row>
    <row r="8" spans="1:7" x14ac:dyDescent="0.25">
      <c r="B8" s="3">
        <v>15</v>
      </c>
      <c r="C8" s="3">
        <v>63</v>
      </c>
      <c r="D8" s="3">
        <v>89</v>
      </c>
      <c r="E8" s="3">
        <f t="shared" si="0"/>
        <v>15</v>
      </c>
      <c r="F8" s="8">
        <f t="shared" si="1"/>
        <v>89</v>
      </c>
      <c r="G8" s="9">
        <f t="shared" si="2"/>
        <v>167</v>
      </c>
    </row>
    <row r="9" spans="1:7" x14ac:dyDescent="0.25">
      <c r="A9" t="s">
        <v>12</v>
      </c>
      <c r="B9" s="10">
        <f>SUM(B6:B8)</f>
        <v>45</v>
      </c>
      <c r="C9" s="10">
        <f t="shared" ref="C9:G9" si="3">SUM(C6:C8)</f>
        <v>193</v>
      </c>
      <c r="D9" s="10">
        <f t="shared" si="3"/>
        <v>181</v>
      </c>
      <c r="E9" s="10">
        <f t="shared" si="3"/>
        <v>45</v>
      </c>
      <c r="F9" s="10">
        <f t="shared" si="3"/>
        <v>219</v>
      </c>
      <c r="G9" s="10">
        <f t="shared" si="3"/>
        <v>419</v>
      </c>
    </row>
    <row r="10" spans="1:7" x14ac:dyDescent="0.25">
      <c r="A10" t="s">
        <v>13</v>
      </c>
      <c r="B10" s="10">
        <f>AVERAGE(B6:B8)</f>
        <v>15</v>
      </c>
      <c r="C10" s="13">
        <f t="shared" ref="C10:G10" si="4">AVERAGE(C6:C8)</f>
        <v>64.333333333333329</v>
      </c>
      <c r="D10" s="13">
        <f t="shared" si="4"/>
        <v>60.333333333333336</v>
      </c>
      <c r="E10" s="10">
        <f t="shared" si="4"/>
        <v>15</v>
      </c>
      <c r="F10" s="10">
        <f t="shared" si="4"/>
        <v>73</v>
      </c>
      <c r="G10" s="13">
        <f t="shared" si="4"/>
        <v>139.66666666666666</v>
      </c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opLeftCell="A4" workbookViewId="0">
      <selection activeCell="I20" sqref="I20"/>
    </sheetView>
  </sheetViews>
  <sheetFormatPr baseColWidth="10" defaultRowHeight="15" x14ac:dyDescent="0.25"/>
  <cols>
    <col min="1" max="1" width="19.85546875" customWidth="1"/>
    <col min="2" max="2" width="13.5703125" customWidth="1"/>
    <col min="3" max="3" width="13.7109375" customWidth="1"/>
    <col min="6" max="6" width="19" customWidth="1"/>
  </cols>
  <sheetData>
    <row r="2" spans="1:7" x14ac:dyDescent="0.25">
      <c r="A2" t="s">
        <v>14</v>
      </c>
    </row>
    <row r="3" spans="1:7" x14ac:dyDescent="0.25">
      <c r="A3" t="s">
        <v>15</v>
      </c>
      <c r="E3" s="15"/>
      <c r="F3" s="15"/>
      <c r="G3" s="15"/>
    </row>
    <row r="4" spans="1:7" x14ac:dyDescent="0.25">
      <c r="A4" t="s">
        <v>16</v>
      </c>
      <c r="E4" s="15"/>
      <c r="F4" s="15"/>
      <c r="G4" s="15"/>
    </row>
    <row r="5" spans="1:7" x14ac:dyDescent="0.25">
      <c r="E5" s="15"/>
      <c r="F5" s="15"/>
      <c r="G5" s="15"/>
    </row>
    <row r="6" spans="1:7" x14ac:dyDescent="0.25">
      <c r="A6" t="s">
        <v>17</v>
      </c>
      <c r="E6" s="15"/>
      <c r="F6" s="15"/>
      <c r="G6" s="15"/>
    </row>
    <row r="7" spans="1:7" x14ac:dyDescent="0.25">
      <c r="A7" t="s">
        <v>18</v>
      </c>
      <c r="E7" s="15"/>
      <c r="F7" s="15"/>
      <c r="G7" s="15"/>
    </row>
    <row r="9" spans="1:7" ht="15.75" thickBot="1" x14ac:dyDescent="0.3"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</row>
    <row r="10" spans="1:7" ht="32.25" thickBot="1" x14ac:dyDescent="0.3">
      <c r="B10" s="20">
        <v>725</v>
      </c>
      <c r="C10" s="20" t="s">
        <v>31</v>
      </c>
      <c r="D10" s="22">
        <v>5</v>
      </c>
      <c r="E10" s="22">
        <v>1782</v>
      </c>
      <c r="F10" s="16">
        <f>E10*D10</f>
        <v>8910</v>
      </c>
    </row>
    <row r="11" spans="1:7" ht="32.25" thickBot="1" x14ac:dyDescent="0.3">
      <c r="B11" s="21">
        <v>532</v>
      </c>
      <c r="C11" s="21" t="s">
        <v>32</v>
      </c>
      <c r="D11" s="23">
        <v>8</v>
      </c>
      <c r="E11" s="23">
        <v>812</v>
      </c>
      <c r="F11" s="16">
        <f t="shared" ref="F11:F12" si="0">E11*D11</f>
        <v>6496</v>
      </c>
    </row>
    <row r="12" spans="1:7" ht="32.25" thickBot="1" x14ac:dyDescent="0.3">
      <c r="B12" s="21">
        <v>125</v>
      </c>
      <c r="C12" s="21" t="s">
        <v>33</v>
      </c>
      <c r="D12" s="23">
        <v>1</v>
      </c>
      <c r="E12" s="23">
        <v>2325</v>
      </c>
      <c r="F12" s="16">
        <f t="shared" si="0"/>
        <v>2325</v>
      </c>
    </row>
    <row r="13" spans="1:7" x14ac:dyDescent="0.25">
      <c r="B13" s="17"/>
      <c r="C13" s="17"/>
      <c r="D13" s="18" t="s">
        <v>24</v>
      </c>
      <c r="E13" s="18"/>
      <c r="F13" s="16">
        <f>SUM(F10:F12)</f>
        <v>17731</v>
      </c>
    </row>
    <row r="14" spans="1:7" x14ac:dyDescent="0.25">
      <c r="B14" s="17"/>
      <c r="C14" s="17"/>
      <c r="D14" s="17"/>
      <c r="E14" s="17" t="s">
        <v>25</v>
      </c>
      <c r="F14" s="16">
        <f>(F13*10/100)</f>
        <v>1773.1</v>
      </c>
    </row>
    <row r="15" spans="1:7" x14ac:dyDescent="0.25">
      <c r="B15" s="17"/>
      <c r="C15" s="17"/>
      <c r="D15" s="17"/>
      <c r="E15" s="17" t="s">
        <v>26</v>
      </c>
      <c r="F15" s="16">
        <f>F13-F14</f>
        <v>15957.9</v>
      </c>
    </row>
    <row r="16" spans="1:7" x14ac:dyDescent="0.25">
      <c r="B16" s="17"/>
      <c r="C16" s="17"/>
      <c r="D16" s="17"/>
      <c r="E16" s="17" t="s">
        <v>27</v>
      </c>
      <c r="F16" s="16">
        <v>100</v>
      </c>
    </row>
    <row r="17" spans="2:6" x14ac:dyDescent="0.25">
      <c r="B17" s="17"/>
      <c r="C17" s="17"/>
      <c r="D17" s="19" t="s">
        <v>28</v>
      </c>
      <c r="E17" s="19"/>
      <c r="F17" s="16">
        <f>F15+F16</f>
        <v>16057.9</v>
      </c>
    </row>
    <row r="18" spans="2:6" x14ac:dyDescent="0.25">
      <c r="B18" s="17"/>
      <c r="C18" s="17"/>
      <c r="D18" s="17"/>
      <c r="E18" s="17" t="s">
        <v>29</v>
      </c>
      <c r="F18" s="16">
        <f>F17*19.6%</f>
        <v>3147.3483999999999</v>
      </c>
    </row>
    <row r="19" spans="2:6" x14ac:dyDescent="0.25">
      <c r="B19" s="17"/>
      <c r="C19" s="17"/>
      <c r="D19" s="17"/>
      <c r="E19" s="17" t="s">
        <v>30</v>
      </c>
      <c r="F19" s="16">
        <f>F17+F18</f>
        <v>19205.2484</v>
      </c>
    </row>
  </sheetData>
  <mergeCells count="3">
    <mergeCell ref="D13:E13"/>
    <mergeCell ref="D17:E17"/>
    <mergeCell ref="E3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workbookViewId="0">
      <selection activeCell="G18" sqref="G18"/>
    </sheetView>
  </sheetViews>
  <sheetFormatPr baseColWidth="10" defaultRowHeight="15" x14ac:dyDescent="0.25"/>
  <cols>
    <col min="1" max="1" width="3.28515625" customWidth="1"/>
    <col min="2" max="2" width="23" customWidth="1"/>
    <col min="3" max="3" width="8.5703125" customWidth="1"/>
    <col min="4" max="4" width="34.7109375" customWidth="1"/>
    <col min="5" max="5" width="13.42578125" customWidth="1"/>
    <col min="7" max="7" width="21.42578125" customWidth="1"/>
    <col min="9" max="9" width="63" customWidth="1"/>
  </cols>
  <sheetData>
    <row r="2" spans="1:9" ht="15.75" thickBot="1" x14ac:dyDescent="0.3">
      <c r="A2" s="24"/>
      <c r="B2" s="29" t="s">
        <v>2</v>
      </c>
      <c r="C2" s="30"/>
      <c r="D2" s="25" t="s">
        <v>3</v>
      </c>
      <c r="E2" s="25" t="s">
        <v>4</v>
      </c>
      <c r="F2" s="25" t="s">
        <v>5</v>
      </c>
      <c r="G2" s="25" t="s">
        <v>34</v>
      </c>
    </row>
    <row r="3" spans="1:9" ht="26.25" thickBot="1" x14ac:dyDescent="0.3">
      <c r="A3" s="26"/>
      <c r="B3" s="33" t="s">
        <v>35</v>
      </c>
      <c r="C3" s="34"/>
      <c r="D3" s="27" t="s">
        <v>36</v>
      </c>
      <c r="E3" s="27" t="s">
        <v>37</v>
      </c>
      <c r="F3" s="28" t="s">
        <v>38</v>
      </c>
      <c r="G3" s="27" t="s">
        <v>39</v>
      </c>
    </row>
    <row r="4" spans="1:9" ht="15.75" thickBot="1" x14ac:dyDescent="0.3">
      <c r="A4" s="26"/>
      <c r="B4" s="31" t="s">
        <v>40</v>
      </c>
      <c r="C4" s="32"/>
      <c r="D4" s="1">
        <v>760000</v>
      </c>
      <c r="E4" s="1" t="str">
        <f>IF(D4&lt;D7,"20000",IF(D4&gt;=D7,"42000"))</f>
        <v>20000</v>
      </c>
      <c r="F4" s="2">
        <v>240000</v>
      </c>
      <c r="G4" s="1">
        <f>E4+F4</f>
        <v>260000</v>
      </c>
    </row>
    <row r="5" spans="1:9" ht="15.75" thickBot="1" x14ac:dyDescent="0.3">
      <c r="A5" s="26"/>
      <c r="B5" s="31" t="s">
        <v>41</v>
      </c>
      <c r="C5" s="32"/>
      <c r="D5" s="1">
        <v>990000</v>
      </c>
      <c r="E5" s="1" t="str">
        <f t="shared" ref="E5:E6" si="0">IF(D5&lt;D8,"20000",IF(D5&gt;=D8,"42000"))</f>
        <v>42000</v>
      </c>
      <c r="F5" s="1">
        <v>240000</v>
      </c>
      <c r="G5" s="1">
        <f t="shared" ref="G5:G6" si="1">E5+F5</f>
        <v>282000</v>
      </c>
    </row>
    <row r="6" spans="1:9" ht="15.75" thickBot="1" x14ac:dyDescent="0.3">
      <c r="A6" s="26"/>
      <c r="B6" s="36" t="s">
        <v>42</v>
      </c>
      <c r="C6" s="37"/>
      <c r="D6" s="38">
        <v>510000</v>
      </c>
      <c r="E6" s="1" t="str">
        <f>IF(D6&lt;D7,"20000",IF(D6&gt;=D7,"42000"))</f>
        <v>20000</v>
      </c>
      <c r="F6" s="38">
        <v>220000</v>
      </c>
      <c r="G6" s="1">
        <f t="shared" si="1"/>
        <v>240000</v>
      </c>
    </row>
    <row r="7" spans="1:9" ht="26.25" customHeight="1" x14ac:dyDescent="0.25">
      <c r="A7" s="35"/>
      <c r="B7" s="39" t="s">
        <v>43</v>
      </c>
      <c r="C7" s="39"/>
      <c r="D7" s="40">
        <f>MAX(D4:D6)</f>
        <v>990000</v>
      </c>
      <c r="E7" s="41"/>
      <c r="F7" s="42"/>
      <c r="G7" s="12"/>
    </row>
    <row r="10" spans="1:9" ht="15.75" x14ac:dyDescent="0.25">
      <c r="I10" s="43"/>
    </row>
    <row r="11" spans="1:9" ht="15.75" x14ac:dyDescent="0.25">
      <c r="I11" s="43"/>
    </row>
  </sheetData>
  <mergeCells count="5">
    <mergeCell ref="B2:C2"/>
    <mergeCell ref="B4:C4"/>
    <mergeCell ref="B5:C5"/>
    <mergeCell ref="B6:C6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9"/>
  <sheetViews>
    <sheetView workbookViewId="0">
      <selection activeCell="H21" sqref="H21"/>
    </sheetView>
  </sheetViews>
  <sheetFormatPr baseColWidth="10" defaultRowHeight="15" x14ac:dyDescent="0.25"/>
  <cols>
    <col min="4" max="4" width="18.42578125" customWidth="1"/>
    <col min="10" max="10" width="86.7109375" customWidth="1"/>
  </cols>
  <sheetData>
    <row r="1" spans="3:17" ht="15.75" thickBot="1" x14ac:dyDescent="0.3"/>
    <row r="2" spans="3:17" ht="63.75" thickBot="1" x14ac:dyDescent="0.3">
      <c r="D2" s="44" t="s">
        <v>44</v>
      </c>
    </row>
    <row r="3" spans="3:17" ht="16.5" thickBot="1" x14ac:dyDescent="0.3">
      <c r="D3" s="45">
        <v>150</v>
      </c>
    </row>
    <row r="5" spans="3:17" x14ac:dyDescent="0.25">
      <c r="C5" s="46"/>
      <c r="D5" s="47"/>
      <c r="E5" s="47"/>
      <c r="F5" s="47"/>
      <c r="G5" s="47"/>
      <c r="H5" s="47"/>
      <c r="I5" s="47"/>
    </row>
    <row r="6" spans="3:17" ht="15.75" x14ac:dyDescent="0.25">
      <c r="C6" s="48" t="s">
        <v>45</v>
      </c>
      <c r="D6" s="8" t="s">
        <v>46</v>
      </c>
      <c r="E6" s="48" t="s">
        <v>48</v>
      </c>
      <c r="F6" s="6" t="s">
        <v>49</v>
      </c>
      <c r="G6" s="8" t="s">
        <v>52</v>
      </c>
      <c r="H6" s="48" t="s">
        <v>55</v>
      </c>
    </row>
    <row r="7" spans="3:17" ht="15.75" x14ac:dyDescent="0.25">
      <c r="C7" s="48"/>
      <c r="D7" s="8" t="s">
        <v>47</v>
      </c>
      <c r="E7" s="48"/>
      <c r="F7" s="6" t="s">
        <v>50</v>
      </c>
      <c r="G7" s="8" t="s">
        <v>53</v>
      </c>
      <c r="H7" s="48"/>
      <c r="L7" t="s">
        <v>5</v>
      </c>
    </row>
    <row r="8" spans="3:17" ht="15.75" x14ac:dyDescent="0.25">
      <c r="C8" s="48"/>
      <c r="D8" s="14"/>
      <c r="E8" s="48"/>
      <c r="F8" s="6" t="s">
        <v>51</v>
      </c>
      <c r="G8" s="8" t="s">
        <v>54</v>
      </c>
      <c r="H8" s="48"/>
    </row>
    <row r="9" spans="3:17" x14ac:dyDescent="0.25">
      <c r="C9" s="8" t="s">
        <v>56</v>
      </c>
      <c r="D9" s="8">
        <v>0</v>
      </c>
      <c r="E9" s="8">
        <v>12</v>
      </c>
      <c r="F9" s="9">
        <f>IF(D9&gt;=D14,"0",D14-D9)</f>
        <v>1.4</v>
      </c>
      <c r="G9" s="3">
        <f>F9*$D$3</f>
        <v>210</v>
      </c>
      <c r="H9" s="8" t="str">
        <f>IF(E9&gt;=14,"admis","refusé")</f>
        <v>refusé</v>
      </c>
    </row>
    <row r="10" spans="3:17" x14ac:dyDescent="0.25">
      <c r="C10" s="8" t="s">
        <v>57</v>
      </c>
      <c r="D10" s="8">
        <v>4</v>
      </c>
      <c r="E10" s="8">
        <v>14</v>
      </c>
      <c r="F10" s="9" t="str">
        <f t="shared" ref="F10:F13" si="0">IF(D10&gt;=D15,"0",D15-D10)</f>
        <v>0</v>
      </c>
      <c r="G10" s="3">
        <f t="shared" ref="G10:G13" si="1">F10*$D$3</f>
        <v>0</v>
      </c>
      <c r="H10" s="8" t="str">
        <f t="shared" ref="H10:H13" si="2">IF(E10&gt;=14,"admis","refusé")</f>
        <v>admis</v>
      </c>
    </row>
    <row r="11" spans="3:17" x14ac:dyDescent="0.25">
      <c r="C11" s="8" t="s">
        <v>58</v>
      </c>
      <c r="D11" s="8">
        <v>2</v>
      </c>
      <c r="E11" s="8">
        <v>13</v>
      </c>
      <c r="F11" s="9" t="str">
        <f t="shared" si="0"/>
        <v>0</v>
      </c>
      <c r="G11" s="3">
        <f t="shared" si="1"/>
        <v>0</v>
      </c>
      <c r="H11" s="8" t="str">
        <f t="shared" si="2"/>
        <v>refusé</v>
      </c>
    </row>
    <row r="12" spans="3:17" ht="15.75" x14ac:dyDescent="0.25">
      <c r="C12" s="11" t="s">
        <v>59</v>
      </c>
      <c r="D12" s="10">
        <v>1</v>
      </c>
      <c r="E12" s="10">
        <v>12</v>
      </c>
      <c r="F12" s="9" t="str">
        <f t="shared" si="0"/>
        <v>0</v>
      </c>
      <c r="G12" s="3">
        <f t="shared" si="1"/>
        <v>0</v>
      </c>
      <c r="H12" s="8" t="str">
        <f t="shared" si="2"/>
        <v>refusé</v>
      </c>
      <c r="J12" s="43"/>
      <c r="K12" s="17"/>
      <c r="L12" s="17"/>
      <c r="M12" s="17"/>
      <c r="N12" s="17"/>
      <c r="O12" s="17"/>
      <c r="P12" s="17"/>
      <c r="Q12" s="17"/>
    </row>
    <row r="13" spans="3:17" ht="15.75" x14ac:dyDescent="0.25">
      <c r="C13" s="11" t="s">
        <v>60</v>
      </c>
      <c r="D13" s="10">
        <v>0</v>
      </c>
      <c r="E13" s="10">
        <v>11</v>
      </c>
      <c r="F13" s="9" t="str">
        <f t="shared" si="0"/>
        <v>0</v>
      </c>
      <c r="G13" s="3">
        <f t="shared" si="1"/>
        <v>0</v>
      </c>
      <c r="H13" s="8" t="str">
        <f t="shared" si="2"/>
        <v>refusé</v>
      </c>
      <c r="J13" s="43"/>
      <c r="K13" s="17"/>
      <c r="L13" s="17"/>
      <c r="M13" s="17"/>
      <c r="N13" s="17"/>
      <c r="O13" s="17"/>
      <c r="P13" s="17"/>
      <c r="Q13" s="17"/>
    </row>
    <row r="14" spans="3:17" ht="19.5" x14ac:dyDescent="0.25">
      <c r="C14" s="11" t="s">
        <v>13</v>
      </c>
      <c r="D14" s="10">
        <f>AVERAGE(D9:D13)</f>
        <v>1.4</v>
      </c>
      <c r="E14" s="10"/>
      <c r="F14" s="49"/>
      <c r="G14" s="50"/>
      <c r="H14" s="6"/>
      <c r="J14" s="17"/>
      <c r="K14" s="17"/>
      <c r="L14" s="17"/>
      <c r="M14" s="17"/>
      <c r="N14" s="17"/>
      <c r="O14" s="17"/>
      <c r="P14" s="17"/>
      <c r="Q14" s="17"/>
    </row>
    <row r="15" spans="3:17" ht="15.75" x14ac:dyDescent="0.25">
      <c r="J15" s="43"/>
      <c r="K15" s="17"/>
      <c r="L15" s="17"/>
      <c r="M15" s="17"/>
      <c r="N15" s="17"/>
      <c r="O15" s="17"/>
      <c r="P15" s="17"/>
      <c r="Q15" s="17"/>
    </row>
    <row r="16" spans="3:17" ht="15.75" x14ac:dyDescent="0.25">
      <c r="J16" s="43"/>
      <c r="K16" s="17"/>
      <c r="L16" s="17"/>
      <c r="M16" s="17"/>
      <c r="N16" s="17"/>
      <c r="O16" s="17"/>
      <c r="P16" s="17"/>
      <c r="Q16" s="17"/>
    </row>
    <row r="17" spans="10:17" x14ac:dyDescent="0.25">
      <c r="J17" s="17"/>
      <c r="K17" s="17"/>
      <c r="L17" s="17"/>
      <c r="M17" s="17"/>
      <c r="N17" s="17"/>
      <c r="O17" s="17"/>
      <c r="P17" s="17"/>
      <c r="Q17" s="17"/>
    </row>
    <row r="18" spans="10:17" x14ac:dyDescent="0.25">
      <c r="J18" s="17"/>
      <c r="K18" s="17"/>
      <c r="L18" s="17"/>
      <c r="M18" s="17"/>
      <c r="N18" s="17"/>
      <c r="O18" s="17"/>
      <c r="P18" s="17"/>
      <c r="Q18" s="17"/>
    </row>
    <row r="19" spans="10:17" x14ac:dyDescent="0.25">
      <c r="J19" s="17"/>
      <c r="K19" s="17"/>
      <c r="L19" s="17"/>
      <c r="M19" s="17"/>
      <c r="N19" s="17"/>
      <c r="O19" s="17"/>
      <c r="P19" s="17"/>
      <c r="Q19" s="17"/>
    </row>
  </sheetData>
  <mergeCells count="3">
    <mergeCell ref="C6:C8"/>
    <mergeCell ref="E6:E8"/>
    <mergeCell ref="H6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13"/>
  <sheetViews>
    <sheetView workbookViewId="0">
      <selection activeCell="K8" sqref="K8"/>
    </sheetView>
  </sheetViews>
  <sheetFormatPr baseColWidth="10" defaultRowHeight="15" x14ac:dyDescent="0.25"/>
  <sheetData>
    <row r="3" spans="4:9" x14ac:dyDescent="0.25">
      <c r="D3" s="52" t="s">
        <v>61</v>
      </c>
      <c r="E3" s="53"/>
      <c r="F3" s="53"/>
      <c r="G3" s="54"/>
      <c r="H3" s="14" t="s">
        <v>62</v>
      </c>
      <c r="I3" s="51">
        <v>0.18</v>
      </c>
    </row>
    <row r="4" spans="4:9" x14ac:dyDescent="0.25">
      <c r="D4" s="55"/>
      <c r="E4" s="56"/>
      <c r="F4" s="56"/>
      <c r="G4" s="57"/>
      <c r="H4" s="14"/>
      <c r="I4" s="14"/>
    </row>
    <row r="5" spans="4:9" x14ac:dyDescent="0.25">
      <c r="D5" s="14" t="s">
        <v>63</v>
      </c>
      <c r="E5" s="14" t="s">
        <v>64</v>
      </c>
      <c r="F5" s="14" t="s">
        <v>65</v>
      </c>
      <c r="G5" s="14" t="s">
        <v>73</v>
      </c>
      <c r="H5" s="14" t="s">
        <v>75</v>
      </c>
      <c r="I5" s="14"/>
    </row>
    <row r="6" spans="4:9" x14ac:dyDescent="0.25">
      <c r="D6" s="14" t="s">
        <v>66</v>
      </c>
      <c r="E6" s="14">
        <v>2700</v>
      </c>
      <c r="F6" s="14">
        <v>5000</v>
      </c>
      <c r="G6" s="14">
        <f>F6-E6</f>
        <v>2300</v>
      </c>
      <c r="H6" s="14">
        <f>IF(G6&gt;1,G6*$I$3,"")</f>
        <v>414</v>
      </c>
      <c r="I6" s="14"/>
    </row>
    <row r="7" spans="4:9" x14ac:dyDescent="0.25">
      <c r="D7" s="14" t="s">
        <v>67</v>
      </c>
      <c r="E7" s="14">
        <v>8200</v>
      </c>
      <c r="F7" s="14">
        <v>500</v>
      </c>
      <c r="G7" s="14">
        <f t="shared" ref="G7:G12" si="0">F7-E7</f>
        <v>-7700</v>
      </c>
      <c r="H7" s="14" t="str">
        <f t="shared" ref="H7:H12" si="1">IF(G7&gt;1,G7*$I$3,"")</f>
        <v/>
      </c>
      <c r="I7" s="14"/>
    </row>
    <row r="8" spans="4:9" x14ac:dyDescent="0.25">
      <c r="D8" s="14" t="s">
        <v>68</v>
      </c>
      <c r="E8" s="14">
        <v>6000</v>
      </c>
      <c r="F8" s="14">
        <v>1700</v>
      </c>
      <c r="G8" s="14">
        <f t="shared" si="0"/>
        <v>-4300</v>
      </c>
      <c r="H8" s="14" t="str">
        <f t="shared" si="1"/>
        <v/>
      </c>
      <c r="I8" s="14"/>
    </row>
    <row r="9" spans="4:9" x14ac:dyDescent="0.25">
      <c r="D9" s="14" t="s">
        <v>69</v>
      </c>
      <c r="E9" s="14">
        <v>4500</v>
      </c>
      <c r="F9" s="14">
        <v>7800</v>
      </c>
      <c r="G9" s="14">
        <f t="shared" si="0"/>
        <v>3300</v>
      </c>
      <c r="H9" s="14">
        <f t="shared" si="1"/>
        <v>594</v>
      </c>
      <c r="I9" s="14"/>
    </row>
    <row r="10" spans="4:9" x14ac:dyDescent="0.25">
      <c r="D10" s="14" t="s">
        <v>74</v>
      </c>
      <c r="E10" s="14">
        <v>4000</v>
      </c>
      <c r="F10" s="14">
        <v>7000</v>
      </c>
      <c r="G10" s="14">
        <f t="shared" si="0"/>
        <v>3000</v>
      </c>
      <c r="H10" s="14">
        <f t="shared" si="1"/>
        <v>540</v>
      </c>
      <c r="I10" s="14"/>
    </row>
    <row r="11" spans="4:9" x14ac:dyDescent="0.25">
      <c r="D11" s="14" t="s">
        <v>70</v>
      </c>
      <c r="E11" s="14">
        <v>5000</v>
      </c>
      <c r="F11" s="14">
        <v>3500</v>
      </c>
      <c r="G11" s="14">
        <f t="shared" si="0"/>
        <v>-1500</v>
      </c>
      <c r="H11" s="14" t="str">
        <f t="shared" si="1"/>
        <v/>
      </c>
      <c r="I11" s="14"/>
    </row>
    <row r="12" spans="4:9" x14ac:dyDescent="0.25">
      <c r="D12" s="14" t="s">
        <v>71</v>
      </c>
      <c r="E12" s="14">
        <v>1800</v>
      </c>
      <c r="F12" s="14">
        <v>2300</v>
      </c>
      <c r="G12" s="14">
        <f t="shared" si="0"/>
        <v>500</v>
      </c>
      <c r="H12" s="14">
        <f t="shared" si="1"/>
        <v>90</v>
      </c>
      <c r="I12" s="14"/>
    </row>
    <row r="13" spans="4:9" x14ac:dyDescent="0.25">
      <c r="D13" s="14" t="s">
        <v>72</v>
      </c>
      <c r="E13" s="14">
        <f>SUM(E6:E12)</f>
        <v>32200</v>
      </c>
      <c r="F13" s="14">
        <f>SUM(F6:F12)</f>
        <v>27800</v>
      </c>
      <c r="G13" s="14"/>
      <c r="H13" s="14"/>
      <c r="I13" s="14"/>
    </row>
  </sheetData>
  <mergeCells count="1">
    <mergeCell ref="D3:G4"/>
  </mergeCells>
  <conditionalFormatting sqref="G6:G12">
    <cfRule type="cellIs" dxfId="0" priority="1" operator="less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exercice1</vt:lpstr>
      <vt:lpstr>exercice2</vt:lpstr>
      <vt:lpstr>exercice 3</vt:lpstr>
      <vt:lpstr>exercice 4</vt:lpstr>
      <vt:lpstr>exerice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walid arbi</dc:creator>
  <cp:lastModifiedBy>walid arbi</cp:lastModifiedBy>
  <dcterms:created xsi:type="dcterms:W3CDTF">2018-03-28T11:13:18Z</dcterms:created>
  <dcterms:modified xsi:type="dcterms:W3CDTF">2018-03-28T12:48:16Z</dcterms:modified>
</cp:coreProperties>
</file>