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nis\Desktop\"/>
    </mc:Choice>
  </mc:AlternateContent>
  <xr:revisionPtr revIDLastSave="0" documentId="13_ncr:1_{CF30A79C-9576-446B-A386-5CD8E18B982A}" xr6:coauthVersionLast="33" xr6:coauthVersionMax="33" xr10:uidLastSave="{00000000-0000-0000-0000-000000000000}"/>
  <bookViews>
    <workbookView xWindow="0" yWindow="0" windowWidth="20490" windowHeight="7530" xr2:uid="{5C8EBF58-928C-479C-BE8E-B0A218EF6498}"/>
  </bookViews>
  <sheets>
    <sheet name="Feuil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2" i="1" l="1"/>
  <c r="I13" i="1"/>
  <c r="I14" i="1" l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B200" i="1" l="1"/>
  <c r="H201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9" i="1"/>
  <c r="G10" i="1"/>
  <c r="G11" i="1"/>
  <c r="G12" i="1"/>
  <c r="G13" i="1"/>
  <c r="G8" i="1"/>
  <c r="E11" i="1"/>
  <c r="F11" i="1" s="1"/>
  <c r="E12" i="1"/>
  <c r="F12" i="1" s="1"/>
  <c r="E13" i="1"/>
  <c r="E14" i="1"/>
  <c r="E15" i="1"/>
  <c r="E16" i="1"/>
  <c r="E17" i="1"/>
  <c r="E18" i="1"/>
  <c r="J18" i="1" s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J106" i="1" s="1"/>
  <c r="E107" i="1"/>
  <c r="E108" i="1"/>
  <c r="E109" i="1"/>
  <c r="E110" i="1"/>
  <c r="E111" i="1"/>
  <c r="E112" i="1"/>
  <c r="E113" i="1"/>
  <c r="E114" i="1"/>
  <c r="E115" i="1"/>
  <c r="J115" i="1" s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J179" i="1" s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10" i="1"/>
  <c r="F10" i="1" s="1"/>
  <c r="E9" i="1"/>
  <c r="F9" i="1" s="1"/>
  <c r="E8" i="1"/>
  <c r="F8" i="1" s="1"/>
  <c r="F195" i="1" l="1"/>
  <c r="J195" i="1"/>
  <c r="F183" i="1"/>
  <c r="J183" i="1"/>
  <c r="F171" i="1"/>
  <c r="J171" i="1"/>
  <c r="F159" i="1"/>
  <c r="J159" i="1"/>
  <c r="F139" i="1"/>
  <c r="J139" i="1"/>
  <c r="F95" i="1"/>
  <c r="J95" i="1"/>
  <c r="F83" i="1"/>
  <c r="J83" i="1"/>
  <c r="F71" i="1"/>
  <c r="J71" i="1"/>
  <c r="F55" i="1"/>
  <c r="J55" i="1"/>
  <c r="F43" i="1"/>
  <c r="J43" i="1"/>
  <c r="F31" i="1"/>
  <c r="J31" i="1"/>
  <c r="F15" i="1"/>
  <c r="J15" i="1"/>
  <c r="F186" i="1"/>
  <c r="J186" i="1"/>
  <c r="F174" i="1"/>
  <c r="J174" i="1"/>
  <c r="F154" i="1"/>
  <c r="J154" i="1"/>
  <c r="F138" i="1"/>
  <c r="J138" i="1"/>
  <c r="F118" i="1"/>
  <c r="J118" i="1"/>
  <c r="F102" i="1"/>
  <c r="J102" i="1"/>
  <c r="F86" i="1"/>
  <c r="J86" i="1"/>
  <c r="F70" i="1"/>
  <c r="J70" i="1"/>
  <c r="F50" i="1"/>
  <c r="J50" i="1"/>
  <c r="F38" i="1"/>
  <c r="J38" i="1"/>
  <c r="F18" i="1"/>
  <c r="F191" i="1"/>
  <c r="J191" i="1"/>
  <c r="F167" i="1"/>
  <c r="J167" i="1"/>
  <c r="F155" i="1"/>
  <c r="J155" i="1"/>
  <c r="F147" i="1"/>
  <c r="J147" i="1"/>
  <c r="F135" i="1"/>
  <c r="J135" i="1"/>
  <c r="F127" i="1"/>
  <c r="J127" i="1"/>
  <c r="F119" i="1"/>
  <c r="J119" i="1"/>
  <c r="F107" i="1"/>
  <c r="J107" i="1"/>
  <c r="F103" i="1"/>
  <c r="J103" i="1"/>
  <c r="F91" i="1"/>
  <c r="J91" i="1"/>
  <c r="F79" i="1"/>
  <c r="J79" i="1"/>
  <c r="F67" i="1"/>
  <c r="J67" i="1"/>
  <c r="F59" i="1"/>
  <c r="J59" i="1"/>
  <c r="F47" i="1"/>
  <c r="J47" i="1"/>
  <c r="F35" i="1"/>
  <c r="J35" i="1"/>
  <c r="F23" i="1"/>
  <c r="J23" i="1"/>
  <c r="F19" i="1"/>
  <c r="J19" i="1"/>
  <c r="F198" i="1"/>
  <c r="J198" i="1"/>
  <c r="F190" i="1"/>
  <c r="J190" i="1"/>
  <c r="F178" i="1"/>
  <c r="J178" i="1"/>
  <c r="F166" i="1"/>
  <c r="J166" i="1"/>
  <c r="F162" i="1"/>
  <c r="J162" i="1"/>
  <c r="F150" i="1"/>
  <c r="J150" i="1"/>
  <c r="F142" i="1"/>
  <c r="J142" i="1"/>
  <c r="F130" i="1"/>
  <c r="J130" i="1"/>
  <c r="F122" i="1"/>
  <c r="J122" i="1"/>
  <c r="F114" i="1"/>
  <c r="J114" i="1"/>
  <c r="F106" i="1"/>
  <c r="F94" i="1"/>
  <c r="J94" i="1"/>
  <c r="F82" i="1"/>
  <c r="J82" i="1"/>
  <c r="F74" i="1"/>
  <c r="J74" i="1"/>
  <c r="F62" i="1"/>
  <c r="J62" i="1"/>
  <c r="F54" i="1"/>
  <c r="J54" i="1"/>
  <c r="F42" i="1"/>
  <c r="J42" i="1"/>
  <c r="F30" i="1"/>
  <c r="J30" i="1"/>
  <c r="F22" i="1"/>
  <c r="J22" i="1"/>
  <c r="F14" i="1"/>
  <c r="J14" i="1"/>
  <c r="F197" i="1"/>
  <c r="J197" i="1"/>
  <c r="F193" i="1"/>
  <c r="J193" i="1"/>
  <c r="F189" i="1"/>
  <c r="J189" i="1"/>
  <c r="F185" i="1"/>
  <c r="J185" i="1"/>
  <c r="F181" i="1"/>
  <c r="J181" i="1"/>
  <c r="F177" i="1"/>
  <c r="J177" i="1"/>
  <c r="F173" i="1"/>
  <c r="J173" i="1"/>
  <c r="F169" i="1"/>
  <c r="J169" i="1"/>
  <c r="F165" i="1"/>
  <c r="J165" i="1"/>
  <c r="F161" i="1"/>
  <c r="J161" i="1"/>
  <c r="F157" i="1"/>
  <c r="J157" i="1"/>
  <c r="F153" i="1"/>
  <c r="J153" i="1"/>
  <c r="F149" i="1"/>
  <c r="J149" i="1"/>
  <c r="F145" i="1"/>
  <c r="J145" i="1"/>
  <c r="F141" i="1"/>
  <c r="J141" i="1"/>
  <c r="F137" i="1"/>
  <c r="J137" i="1"/>
  <c r="F133" i="1"/>
  <c r="J133" i="1"/>
  <c r="F129" i="1"/>
  <c r="J129" i="1"/>
  <c r="F125" i="1"/>
  <c r="J125" i="1"/>
  <c r="F121" i="1"/>
  <c r="J121" i="1"/>
  <c r="F117" i="1"/>
  <c r="J117" i="1"/>
  <c r="F113" i="1"/>
  <c r="J113" i="1"/>
  <c r="F109" i="1"/>
  <c r="J109" i="1"/>
  <c r="F105" i="1"/>
  <c r="J105" i="1"/>
  <c r="F101" i="1"/>
  <c r="J101" i="1"/>
  <c r="F97" i="1"/>
  <c r="J97" i="1"/>
  <c r="F93" i="1"/>
  <c r="J93" i="1"/>
  <c r="F89" i="1"/>
  <c r="J89" i="1"/>
  <c r="F85" i="1"/>
  <c r="J85" i="1"/>
  <c r="F81" i="1"/>
  <c r="J81" i="1"/>
  <c r="F77" i="1"/>
  <c r="J77" i="1"/>
  <c r="F73" i="1"/>
  <c r="J73" i="1"/>
  <c r="F69" i="1"/>
  <c r="J69" i="1"/>
  <c r="F65" i="1"/>
  <c r="J65" i="1"/>
  <c r="F61" i="1"/>
  <c r="J61" i="1"/>
  <c r="F57" i="1"/>
  <c r="J57" i="1"/>
  <c r="F53" i="1"/>
  <c r="J53" i="1"/>
  <c r="F49" i="1"/>
  <c r="J49" i="1"/>
  <c r="F45" i="1"/>
  <c r="J45" i="1"/>
  <c r="F41" i="1"/>
  <c r="J41" i="1"/>
  <c r="F37" i="1"/>
  <c r="J37" i="1"/>
  <c r="F33" i="1"/>
  <c r="J33" i="1"/>
  <c r="F29" i="1"/>
  <c r="J29" i="1"/>
  <c r="F25" i="1"/>
  <c r="J25" i="1"/>
  <c r="F21" i="1"/>
  <c r="J21" i="1"/>
  <c r="F17" i="1"/>
  <c r="J17" i="1"/>
  <c r="F13" i="1"/>
  <c r="J13" i="1"/>
  <c r="F115" i="1"/>
  <c r="F199" i="1"/>
  <c r="J199" i="1"/>
  <c r="F187" i="1"/>
  <c r="J187" i="1"/>
  <c r="F175" i="1"/>
  <c r="J175" i="1"/>
  <c r="F163" i="1"/>
  <c r="J163" i="1"/>
  <c r="F151" i="1"/>
  <c r="J151" i="1"/>
  <c r="F143" i="1"/>
  <c r="J143" i="1"/>
  <c r="F131" i="1"/>
  <c r="J131" i="1"/>
  <c r="F123" i="1"/>
  <c r="J123" i="1"/>
  <c r="F111" i="1"/>
  <c r="J111" i="1"/>
  <c r="F99" i="1"/>
  <c r="J99" i="1"/>
  <c r="F87" i="1"/>
  <c r="J87" i="1"/>
  <c r="F75" i="1"/>
  <c r="J75" i="1"/>
  <c r="F63" i="1"/>
  <c r="J63" i="1"/>
  <c r="F51" i="1"/>
  <c r="J51" i="1"/>
  <c r="F39" i="1"/>
  <c r="J39" i="1"/>
  <c r="F27" i="1"/>
  <c r="J27" i="1"/>
  <c r="E200" i="1"/>
  <c r="L192" i="1" s="1"/>
  <c r="F194" i="1"/>
  <c r="J194" i="1"/>
  <c r="F182" i="1"/>
  <c r="J182" i="1"/>
  <c r="F170" i="1"/>
  <c r="J170" i="1"/>
  <c r="F158" i="1"/>
  <c r="J158" i="1"/>
  <c r="F146" i="1"/>
  <c r="J146" i="1"/>
  <c r="F134" i="1"/>
  <c r="J134" i="1"/>
  <c r="F126" i="1"/>
  <c r="J126" i="1"/>
  <c r="F110" i="1"/>
  <c r="J110" i="1"/>
  <c r="F98" i="1"/>
  <c r="J98" i="1"/>
  <c r="F90" i="1"/>
  <c r="J90" i="1"/>
  <c r="F78" i="1"/>
  <c r="J78" i="1"/>
  <c r="F66" i="1"/>
  <c r="J66" i="1"/>
  <c r="F58" i="1"/>
  <c r="J58" i="1"/>
  <c r="F46" i="1"/>
  <c r="J46" i="1"/>
  <c r="F34" i="1"/>
  <c r="J34" i="1"/>
  <c r="F26" i="1"/>
  <c r="J26" i="1"/>
  <c r="F179" i="1"/>
  <c r="F196" i="1"/>
  <c r="J196" i="1"/>
  <c r="F192" i="1"/>
  <c r="J192" i="1"/>
  <c r="F188" i="1"/>
  <c r="J188" i="1"/>
  <c r="F184" i="1"/>
  <c r="J184" i="1"/>
  <c r="F180" i="1"/>
  <c r="J180" i="1"/>
  <c r="F176" i="1"/>
  <c r="J176" i="1"/>
  <c r="F172" i="1"/>
  <c r="J172" i="1"/>
  <c r="F168" i="1"/>
  <c r="J168" i="1"/>
  <c r="F164" i="1"/>
  <c r="J164" i="1"/>
  <c r="F160" i="1"/>
  <c r="J160" i="1"/>
  <c r="F156" i="1"/>
  <c r="J156" i="1"/>
  <c r="F152" i="1"/>
  <c r="J152" i="1"/>
  <c r="F148" i="1"/>
  <c r="J148" i="1"/>
  <c r="F144" i="1"/>
  <c r="J144" i="1"/>
  <c r="F140" i="1"/>
  <c r="J140" i="1"/>
  <c r="F136" i="1"/>
  <c r="J136" i="1"/>
  <c r="F132" i="1"/>
  <c r="J132" i="1"/>
  <c r="F128" i="1"/>
  <c r="J128" i="1"/>
  <c r="F124" i="1"/>
  <c r="J124" i="1"/>
  <c r="F120" i="1"/>
  <c r="J120" i="1"/>
  <c r="F116" i="1"/>
  <c r="J116" i="1"/>
  <c r="F112" i="1"/>
  <c r="J112" i="1"/>
  <c r="F108" i="1"/>
  <c r="J108" i="1"/>
  <c r="F104" i="1"/>
  <c r="J104" i="1"/>
  <c r="F100" i="1"/>
  <c r="J100" i="1"/>
  <c r="F96" i="1"/>
  <c r="J96" i="1"/>
  <c r="F92" i="1"/>
  <c r="J92" i="1"/>
  <c r="F88" i="1"/>
  <c r="J88" i="1"/>
  <c r="F84" i="1"/>
  <c r="J84" i="1"/>
  <c r="F80" i="1"/>
  <c r="J80" i="1"/>
  <c r="F76" i="1"/>
  <c r="J76" i="1"/>
  <c r="F72" i="1"/>
  <c r="J72" i="1"/>
  <c r="F68" i="1"/>
  <c r="J68" i="1"/>
  <c r="F64" i="1"/>
  <c r="J64" i="1"/>
  <c r="F60" i="1"/>
  <c r="J60" i="1"/>
  <c r="F56" i="1"/>
  <c r="J56" i="1"/>
  <c r="F52" i="1"/>
  <c r="J52" i="1"/>
  <c r="F48" i="1"/>
  <c r="J48" i="1"/>
  <c r="F44" i="1"/>
  <c r="J44" i="1"/>
  <c r="F40" i="1"/>
  <c r="J40" i="1"/>
  <c r="F36" i="1"/>
  <c r="J36" i="1"/>
  <c r="F32" i="1"/>
  <c r="J32" i="1"/>
  <c r="F28" i="1"/>
  <c r="J28" i="1"/>
  <c r="F24" i="1"/>
  <c r="J24" i="1"/>
  <c r="F20" i="1"/>
  <c r="J20" i="1"/>
  <c r="F16" i="1"/>
  <c r="F200" i="1" s="1"/>
  <c r="J16" i="1"/>
</calcChain>
</file>

<file path=xl/sharedStrings.xml><?xml version="1.0" encoding="utf-8"?>
<sst xmlns="http://schemas.openxmlformats.org/spreadsheetml/2006/main" count="248" uniqueCount="240">
  <si>
    <t>Afghanistan</t>
  </si>
  <si>
    <t>Albania</t>
  </si>
  <si>
    <t>Algeria</t>
  </si>
  <si>
    <t>Angola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</si>
  <si>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</si>
  <si>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</si>
  <si>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</si>
  <si>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</si>
  <si>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</si>
  <si>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</si>
  <si>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</si>
  <si>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</si>
  <si>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</si>
  <si>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</si>
  <si>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</si>
  <si>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</si>
  <si>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</si>
  <si>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Benin</t>
  </si>
  <si>
    <t>Bermuda</t>
  </si>
  <si>
    <t>Bhutan</t>
  </si>
  <si>
    <t>Bolivia</t>
  </si>
  <si>
    <t>Bosnia and Herzegovina</t>
  </si>
  <si>
    <t>Botswana</t>
  </si>
  <si>
    <t>Brazil</t>
  </si>
  <si>
    <t>British Virgin Islands</t>
  </si>
  <si>
    <t>Brunei Darussalam</t>
  </si>
  <si>
    <t>Bulgaria</t>
  </si>
  <si>
    <t>Burkina Faso</t>
  </si>
  <si>
    <t>Burundi</t>
  </si>
  <si>
    <t>Cabo Verde</t>
  </si>
  <si>
    <t>Cambodia</t>
  </si>
  <si>
    <t>Cameroon</t>
  </si>
  <si>
    <t>Canada</t>
  </si>
  <si>
    <t>Cayman Islands</t>
  </si>
  <si>
    <t>Central African Republic</t>
  </si>
  <si>
    <t>Chad</t>
  </si>
  <si>
    <t>Chile</t>
  </si>
  <si>
    <t>China</t>
  </si>
  <si>
    <t>Colombia</t>
  </si>
  <si>
    <t>Comoros</t>
  </si>
  <si>
    <t>Congo</t>
  </si>
  <si>
    <t>Congo, Democratic Republic of</t>
  </si>
  <si>
    <t>Cook Islands</t>
  </si>
  <si>
    <t>Costa Rica</t>
  </si>
  <si>
    <t>Côte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</si>
  <si>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</si>
  <si>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</si>
  <si>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</si>
  <si>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</si>
  <si>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</si>
  <si>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</si>
  <si>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</si>
  <si>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</si>
  <si>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</si>
  <si>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</si>
  <si>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</si>
  <si>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</si>
  <si>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</si>
  <si>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</si>
  <si>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</si>
  <si>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Fiji</t>
  </si>
  <si>
    <t>Finland</t>
  </si>
  <si>
    <t>France</t>
  </si>
  <si>
    <t>French Guiana</t>
  </si>
  <si>
    <t>French Polynesia</t>
  </si>
  <si>
    <t>Gabon</t>
  </si>
  <si>
    <t>Gambia</t>
  </si>
  <si>
    <t>Georgia</t>
  </si>
  <si>
    <t>Germany</t>
  </si>
  <si>
    <t>Ghana</t>
  </si>
  <si>
    <t>Greece</t>
  </si>
  <si>
    <t>Grenada</t>
  </si>
  <si>
    <t>Guadeloupe</t>
  </si>
  <si>
    <t>Guatemala</t>
  </si>
  <si>
    <t>Guinea</t>
  </si>
  <si>
    <t>Guinea-Bissau</t>
  </si>
  <si>
    <t>Guyana</t>
  </si>
  <si>
    <t>Haiti</t>
  </si>
  <si>
    <t>Honduras</t>
  </si>
  <si>
    <t>Hungary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</si>
  <si>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</si>
  <si>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</si>
  <si>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</si>
  <si>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</si>
  <si>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</si>
  <si>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</si>
  <si>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</si>
  <si>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</si>
  <si>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</si>
  <si>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</si>
  <si>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</si>
  <si>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</si>
  <si>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</si>
  <si>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</si>
  <si>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</si>
  <si>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</si>
  <si>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</si>
  <si>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</si>
  <si>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</si>
  <si>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</si>
  <si>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</si>
  <si>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</si>
  <si>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Lithuania</t>
  </si>
  <si>
    <t>Luxembourg</t>
  </si>
  <si>
    <t>Macedonia TFYR</t>
  </si>
  <si>
    <t>Madagascar</t>
  </si>
  <si>
    <t>Malawi</t>
  </si>
  <si>
    <t>Malaysia</t>
  </si>
  <si>
    <t>Mali</t>
  </si>
  <si>
    <t>Malta</t>
  </si>
  <si>
    <t>Martinique</t>
  </si>
  <si>
    <t>Mauritania</t>
  </si>
  <si>
    <t>Mauritius</t>
  </si>
  <si>
    <t>Mexico</t>
  </si>
  <si>
    <t>Moldova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</si>
  <si>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</si>
  <si>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</si>
  <si>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</si>
  <si>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</si>
  <si>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</si>
  <si>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</si>
  <si>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</si>
  <si>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</si>
  <si>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</si>
  <si>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</si>
  <si>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New Caledonia</t>
  </si>
  <si>
    <t>New Zealand</t>
  </si>
  <si>
    <t>Nicaragua</t>
  </si>
  <si>
    <t>Niger</t>
  </si>
  <si>
    <t>Nigeria</t>
  </si>
  <si>
    <t>Norway</t>
  </si>
  <si>
    <t>Oman</t>
  </si>
  <si>
    <t>Pakistan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</si>
  <si>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</si>
  <si>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</si>
  <si>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</si>
  <si>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</si>
  <si>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</si>
  <si>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</si>
  <si>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</si>
  <si>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</si>
  <si>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Réunion</t>
  </si>
  <si>
    <t>Romania</t>
  </si>
  <si>
    <t>Russian Federation</t>
  </si>
  <si>
    <t>Rwanda</t>
  </si>
  <si>
    <t>Saint Kitts and Nevis</t>
  </si>
  <si>
    <t>Saint Lucia</t>
  </si>
  <si>
    <t>Saint Vincent and Grenadines</t>
  </si>
  <si>
    <t>Samoa</t>
  </si>
  <si>
    <t>Sao Tome and Principe</t>
  </si>
  <si>
    <t>Saudi Arabia</t>
  </si>
  <si>
    <t>Senegal</t>
  </si>
  <si>
    <t>Serbia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</si>
  <si>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</si>
  <si>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</si>
  <si>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</si>
  <si>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</si>
  <si>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</si>
  <si>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</si>
  <si>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</si>
  <si>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</si>
  <si>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</si>
  <si>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</si>
  <si>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</si>
  <si>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</t>
  </si>
  <si>
    <t>Swaziland</t>
  </si>
  <si>
    <t>Sweden</t>
  </si>
  <si>
    <t>Switzerland</t>
  </si>
  <si>
    <t>Syrian Arab Republic</t>
  </si>
  <si>
    <t>Tajikistan</t>
  </si>
  <si>
    <t>Tanzania, United Republic of</t>
  </si>
  <si>
    <t>Thailand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</si>
  <si>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</si>
  <si>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</si>
  <si>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</si>
  <si>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</si>
  <si>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</si>
  <si>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</si>
  <si>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</si>
  <si>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Uganda</t>
  </si>
  <si>
    <t>Ukraine</t>
  </si>
  <si>
    <t>United Kingdom</t>
  </si>
  <si>
    <t>United States of America</t>
  </si>
  <si>
    <t>Uruguay</t>
  </si>
  <si>
    <t>Uzbekistan</t>
  </si>
  <si>
    <t>Vanuatu</t>
  </si>
  <si>
    <t>Venezuela, Bolivarian Republic of</t>
  </si>
  <si>
    <t>Viet Nam</t>
  </si>
  <si>
    <t>Wallis and Futuna Islands</t>
  </si>
  <si>
    <t>Yemen</t>
  </si>
  <si>
    <t>Zambia</t>
  </si>
  <si>
    <t>Zimbabwe</t>
  </si>
  <si>
    <t xml:space="preserve"> </t>
  </si>
  <si>
    <t>Repérage des pays dont</t>
  </si>
  <si>
    <t>On garde la pop des pays</t>
  </si>
  <si>
    <t xml:space="preserve"> qui sont en positif</t>
  </si>
  <si>
    <t>Divisée par "2,9"</t>
  </si>
  <si>
    <t xml:space="preserve"> la bio est supérieure à "2,9"</t>
  </si>
  <si>
    <t>Empreinte</t>
  </si>
  <si>
    <t>Gain en</t>
  </si>
  <si>
    <t>Biocapacité</t>
  </si>
  <si>
    <t>Arrondi</t>
  </si>
  <si>
    <t>Empreinte avec</t>
  </si>
  <si>
    <t>population stable</t>
  </si>
  <si>
    <t>leur population fois "2,9"</t>
  </si>
  <si>
    <t>pour les pays en positif, soit</t>
  </si>
  <si>
    <t>Les pays "en négatif" ne nous</t>
  </si>
  <si>
    <t>intéressent pas</t>
  </si>
  <si>
    <t>empreinte avec pop</t>
  </si>
  <si>
    <t>(Bio globale moins</t>
  </si>
  <si>
    <t>stable)</t>
  </si>
  <si>
    <t>Somme</t>
  </si>
  <si>
    <t>colonne</t>
  </si>
  <si>
    <t>Gain biocapacité</t>
  </si>
  <si>
    <t>sur bio globale planète</t>
  </si>
  <si>
    <t>Au-dessus</t>
  </si>
  <si>
    <t>En dessous</t>
  </si>
  <si>
    <t>PAYS</t>
  </si>
  <si>
    <t>en millions d'ha</t>
  </si>
  <si>
    <t>Population</t>
  </si>
  <si>
    <t>mondiale</t>
  </si>
  <si>
    <t xml:space="preserve">Biocapacité </t>
  </si>
  <si>
    <t>planète</t>
  </si>
  <si>
    <t>Population 3a</t>
  </si>
  <si>
    <t>Population 3b</t>
  </si>
  <si>
    <t>en millions</t>
  </si>
  <si>
    <t>individuelle (en ha)</t>
  </si>
  <si>
    <t>Globale</t>
  </si>
  <si>
    <t>Biocapacité Globale</t>
  </si>
  <si>
    <t>Au-dessus :</t>
  </si>
  <si>
    <t>(exactement par 2,869)*</t>
  </si>
  <si>
    <t>* 2,869 est l'empreinte moyenne d'un terrien</t>
  </si>
  <si>
    <t>Calcul du gain de biocapacité</t>
  </si>
  <si>
    <t>Population SOUTENABLE (3a)</t>
  </si>
  <si>
    <t>Population OPTIMALE (3b)</t>
  </si>
  <si>
    <t>Données Global Footprint Network (base 2013)</t>
  </si>
  <si>
    <t>Pays en négatif de la colonne F</t>
  </si>
  <si>
    <t>Pays en positif de la colonne B</t>
  </si>
  <si>
    <t>Bio individuelle moins "2,9"</t>
  </si>
  <si>
    <t>Sont en en positif et en rouge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</si>
</sst>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8" formatCode="0E+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  <xf numFmtId="168" fontId="0" fillId="0" borderId="0" xfId="0" applyNumberFormat="1"/>
    <xf numFmtId="1" fontId="0" fillId="0" borderId="0" xfId="0" applyNumberFormat="1"/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3" fillId="3" borderId="0" xfId="0" applyFont="1" applyFill="1"/>
  </cellXfs>
  <cellStyles count="2">
    <cellStyle name="Comma 3" xfId="1" xr:uid="{0A31DFC7-F617-4E09-A541-9614193597C0}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18715-1FDE-49F1-8B21-83B68C054902}">
  <dimension ref="A1:M206"/>
  <sheetViews>
    <sheetView tabSelected="1" topLeftCell="D1" workbookViewId="0">
      <selection activeCell="J13" sqref="J13"/>
    </sheetView>
  </sheetViews>
  <sheetFormatPr baseColWidth="10" defaultRowHeight="15" x14ac:dyDescent="0.25"/>
  <cols>
    <col min="1" max="4" width="20.85546875" customWidth="1"/>
    <col min="5" max="5" width="16.85546875" customWidth="1"/>
    <col min="6" max="6" width="26.5703125" customWidth="1"/>
    <col min="7" max="7" width="29.85546875" customWidth="1"/>
    <col min="8" max="8" width="33.85546875" customWidth="1"/>
    <col min="9" max="9" width="26" customWidth="1"/>
    <col min="10" max="10" width="18.7109375" customWidth="1"/>
  </cols>
  <sheetData>
    <row r="1" spans="1:11" x14ac:dyDescent="0.25">
      <c r="B1" s="14" t="s">
        <v>235</v>
      </c>
      <c r="C1" s="15"/>
      <c r="D1" s="15"/>
      <c r="F1" s="18" t="s">
        <v>233</v>
      </c>
      <c r="G1" s="16" t="s">
        <v>234</v>
      </c>
      <c r="H1" s="17"/>
      <c r="I1" s="12" t="s">
        <v>232</v>
      </c>
      <c r="J1" s="13"/>
      <c r="K1" s="13"/>
    </row>
    <row r="2" spans="1:11" s="1" customFormat="1" x14ac:dyDescent="0.25">
      <c r="A2" s="10" t="s">
        <v>217</v>
      </c>
      <c r="B2" s="10" t="s">
        <v>219</v>
      </c>
      <c r="C2" s="10" t="s">
        <v>198</v>
      </c>
      <c r="D2" s="10" t="s">
        <v>200</v>
      </c>
      <c r="E2" s="10" t="s">
        <v>200</v>
      </c>
      <c r="F2" s="10" t="s">
        <v>228</v>
      </c>
      <c r="G2" s="1" t="s">
        <v>193</v>
      </c>
      <c r="H2" s="1" t="s">
        <v>194</v>
      </c>
      <c r="I2" s="1" t="s">
        <v>202</v>
      </c>
      <c r="J2" s="1" t="s">
        <v>199</v>
      </c>
      <c r="K2" s="1" t="s">
        <v>201</v>
      </c>
    </row>
    <row r="3" spans="1:11" s="1" customFormat="1" x14ac:dyDescent="0.25">
      <c r="B3" s="10" t="s">
        <v>225</v>
      </c>
      <c r="C3" s="10" t="s">
        <v>226</v>
      </c>
      <c r="D3" s="10" t="s">
        <v>226</v>
      </c>
      <c r="E3" s="10" t="s">
        <v>227</v>
      </c>
      <c r="F3" s="10" t="s">
        <v>196</v>
      </c>
      <c r="G3" s="1" t="s">
        <v>197</v>
      </c>
      <c r="H3" s="1" t="s">
        <v>195</v>
      </c>
      <c r="I3" s="1" t="s">
        <v>203</v>
      </c>
      <c r="J3" s="1" t="s">
        <v>200</v>
      </c>
    </row>
    <row r="4" spans="1:11" s="1" customFormat="1" x14ac:dyDescent="0.25">
      <c r="E4" s="10" t="s">
        <v>218</v>
      </c>
      <c r="F4" s="1" t="s">
        <v>230</v>
      </c>
      <c r="G4" s="1" t="s">
        <v>238</v>
      </c>
      <c r="H4" s="1" t="s">
        <v>236</v>
      </c>
      <c r="I4" s="1" t="s">
        <v>205</v>
      </c>
      <c r="J4" s="1" t="s">
        <v>209</v>
      </c>
    </row>
    <row r="5" spans="1:11" s="1" customFormat="1" x14ac:dyDescent="0.25">
      <c r="A5" s="5"/>
      <c r="B5" s="5"/>
      <c r="C5" s="5"/>
      <c r="D5" s="5"/>
      <c r="E5" s="5"/>
      <c r="F5" s="10"/>
      <c r="G5" s="1" t="s">
        <v>239</v>
      </c>
      <c r="H5" s="1" t="s">
        <v>237</v>
      </c>
      <c r="I5" s="1" t="s">
        <v>204</v>
      </c>
      <c r="J5" s="1" t="s">
        <v>208</v>
      </c>
    </row>
    <row r="6" spans="1:11" s="1" customFormat="1" x14ac:dyDescent="0.25">
      <c r="G6" s="3"/>
      <c r="H6" s="10" t="s">
        <v>192</v>
      </c>
      <c r="J6" s="1" t="s">
        <v>210</v>
      </c>
    </row>
    <row r="7" spans="1:11" s="3" customFormat="1" x14ac:dyDescent="0.25"/>
    <row r="8" spans="1:11" x14ac:dyDescent="0.25">
      <c r="A8" t="s">
        <v>0</v>
      </c>
      <c r="B8">
        <v>30.681999999999999</v>
      </c>
      <c r="C8">
        <v>0.88880425303675603</v>
      </c>
      <c r="D8">
        <v>0.47735695443442999</v>
      </c>
      <c r="E8">
        <f>PRODUCT(B8,D8)</f>
        <v>14.646266075957181</v>
      </c>
      <c r="F8">
        <f>PRODUCT(E8,1/2.869)</f>
        <v>5.1050073460987031</v>
      </c>
      <c r="G8">
        <f>SUM(D8,-2.869)</f>
        <v>-2.3916430455655702</v>
      </c>
      <c r="H8">
        <v>5.1050073460987031</v>
      </c>
      <c r="I8" s="2" t="s">
        <v>206</v>
      </c>
    </row>
    <row r="9" spans="1:11" x14ac:dyDescent="0.25">
      <c r="A9" t="s">
        <v>1</v>
      </c>
      <c r="B9">
        <v>2.883</v>
      </c>
      <c r="C9">
        <v>2.2946735177559501</v>
      </c>
      <c r="D9">
        <v>1.22978192154489</v>
      </c>
      <c r="E9">
        <f>PRODUCT(B9,D9)</f>
        <v>3.5454612798139178</v>
      </c>
      <c r="F9">
        <f t="shared" ref="F9:F72" si="0">PRODUCT(E9,1/2.869)</f>
        <v>1.2357829486977754</v>
      </c>
      <c r="G9">
        <f t="shared" ref="G9:G72" si="1">SUM(D9,-2.869)</f>
        <v>-1.6392180784551103</v>
      </c>
      <c r="H9">
        <v>1.2357829486977754</v>
      </c>
      <c r="I9" s="2" t="s">
        <v>207</v>
      </c>
    </row>
    <row r="10" spans="1:11" x14ac:dyDescent="0.25">
      <c r="A10" t="s">
        <v>2</v>
      </c>
      <c r="B10">
        <v>38.186</v>
      </c>
      <c r="C10">
        <v>2.38194922621964</v>
      </c>
      <c r="D10">
        <v>0.59031155987481299</v>
      </c>
      <c r="E10">
        <f>PRODUCT(B10,D10)</f>
        <v>22.54163722537961</v>
      </c>
      <c r="F10">
        <f t="shared" si="0"/>
        <v>7.8569666174205679</v>
      </c>
      <c r="G10">
        <f t="shared" si="1"/>
        <v>-2.2786884401251872</v>
      </c>
      <c r="H10">
        <v>7.8569666174205679</v>
      </c>
    </row>
    <row r="11" spans="1:11" x14ac:dyDescent="0.25">
      <c r="A11" t="s">
        <v>3</v>
      </c>
      <c r="B11">
        <v>23.448</v>
      </c>
      <c r="C11">
        <v>0.97906488188360796</v>
      </c>
      <c r="D11">
        <v>2.4200926943394498</v>
      </c>
      <c r="E11">
        <f t="shared" ref="E11:E74" si="2">PRODUCT(B11,D11)</f>
        <v>56.746333496871422</v>
      </c>
      <c r="F11">
        <f t="shared" si="0"/>
        <v>19.779133320624407</v>
      </c>
      <c r="G11">
        <f t="shared" si="1"/>
        <v>-0.44890730566055037</v>
      </c>
      <c r="H11">
        <v>19.779133320624407</v>
      </c>
    </row>
    <row r="12" spans="1:11" x14ac:dyDescent="0.25">
      <c r="A12" t="s">
        <v>4</v>
      </c>
      <c r="B12">
        <v>0.09</v>
      </c>
      <c r="C12">
        <v>4.1026372784982597</v>
      </c>
      <c r="D12">
        <v>0.93760698990137903</v>
      </c>
      <c r="E12">
        <f t="shared" si="2"/>
        <v>8.4384629091124111E-2</v>
      </c>
      <c r="F12">
        <f t="shared" si="0"/>
        <v>2.9412558065919872E-2</v>
      </c>
      <c r="G12">
        <f t="shared" si="1"/>
        <v>-1.9313930100986212</v>
      </c>
      <c r="H12">
        <v>2.9412558065919872E-2</v>
      </c>
    </row>
    <row r="13" spans="1:11" s="6" customFormat="1" x14ac:dyDescent="0.25">
      <c r="A13" s="6" t="s">
        <v>5</v>
      </c>
      <c r="B13" s="6">
        <v>42.537999999999997</v>
      </c>
      <c r="C13" s="6">
        <v>3.7307466313010602</v>
      </c>
      <c r="D13" s="6">
        <v>6.7830370142079097</v>
      </c>
      <c r="E13" s="6">
        <f t="shared" si="2"/>
        <v>288.53682851037604</v>
      </c>
      <c r="F13" s="6">
        <f t="shared" si="0"/>
        <v>100.57052231104079</v>
      </c>
      <c r="G13" s="6">
        <f t="shared" si="1"/>
        <v>3.9140370142079095</v>
      </c>
      <c r="H13" s="6">
        <v>42.537999999999997</v>
      </c>
      <c r="I13" s="6">
        <f>PRODUCT(H13,2.869)</f>
        <v>122.041522</v>
      </c>
      <c r="J13" s="6">
        <f>SUM(E13,-I13)</f>
        <v>166.49530651037605</v>
      </c>
      <c r="K13" s="6">
        <v>166.5</v>
      </c>
    </row>
    <row r="14" spans="1:11" x14ac:dyDescent="0.25">
      <c r="A14" t="s">
        <v>6</v>
      </c>
      <c r="B14">
        <v>2.992</v>
      </c>
      <c r="C14">
        <v>2.0697895026812101</v>
      </c>
      <c r="D14">
        <v>0.89384083373196899</v>
      </c>
      <c r="E14">
        <f t="shared" si="2"/>
        <v>2.6743717745260511</v>
      </c>
      <c r="F14">
        <f t="shared" si="0"/>
        <v>0.9321616502356399</v>
      </c>
      <c r="G14">
        <f t="shared" si="1"/>
        <v>-1.9751591662680312</v>
      </c>
      <c r="H14">
        <v>0.9321616502356399</v>
      </c>
      <c r="I14">
        <f t="shared" ref="I14:I77" si="3">PRODUCT(H14,2.869)</f>
        <v>2.6743717745260511</v>
      </c>
      <c r="J14">
        <f t="shared" ref="J14:J77" si="4">SUM(E14,-I14)</f>
        <v>0</v>
      </c>
    </row>
    <row r="15" spans="1:11" x14ac:dyDescent="0.25">
      <c r="A15" t="s">
        <v>7</v>
      </c>
      <c r="B15">
        <v>0.10299999999999999</v>
      </c>
      <c r="C15">
        <v>6.3613643011576197</v>
      </c>
      <c r="D15">
        <v>0.57327533658519303</v>
      </c>
      <c r="E15">
        <f t="shared" si="2"/>
        <v>5.9047359668274881E-2</v>
      </c>
      <c r="F15">
        <f t="shared" si="0"/>
        <v>2.0581164053075942E-2</v>
      </c>
      <c r="G15">
        <f t="shared" si="1"/>
        <v>-2.2957246634148074</v>
      </c>
      <c r="H15">
        <v>2.0581164053075942E-2</v>
      </c>
      <c r="I15">
        <f t="shared" si="3"/>
        <v>5.9047359668274881E-2</v>
      </c>
      <c r="J15">
        <f t="shared" si="4"/>
        <v>0</v>
      </c>
    </row>
    <row r="16" spans="1:11" s="6" customFormat="1" x14ac:dyDescent="0.25">
      <c r="A16" s="6" t="s">
        <v>8</v>
      </c>
      <c r="B16" s="6">
        <v>23.27</v>
      </c>
      <c r="C16" s="6">
        <v>8.8024673061042602</v>
      </c>
      <c r="D16" s="6">
        <v>15.6667670253919</v>
      </c>
      <c r="E16" s="6">
        <f t="shared" si="2"/>
        <v>364.56566868086952</v>
      </c>
      <c r="F16" s="6">
        <f t="shared" si="0"/>
        <v>127.0706408786579</v>
      </c>
      <c r="G16" s="6">
        <f t="shared" si="1"/>
        <v>12.7977670253919</v>
      </c>
      <c r="H16" s="6">
        <v>23.27</v>
      </c>
      <c r="I16" s="6">
        <f t="shared" si="3"/>
        <v>66.761630000000011</v>
      </c>
      <c r="J16" s="6">
        <f t="shared" si="4"/>
        <v>297.8040386808695</v>
      </c>
      <c r="K16" s="6">
        <v>297.8</v>
      </c>
    </row>
    <row r="17" spans="1:11" s="6" customFormat="1" x14ac:dyDescent="0.25">
      <c r="A17" s="6" t="s">
        <v>9</v>
      </c>
      <c r="B17" s="6">
        <v>8.4870000000000001</v>
      </c>
      <c r="C17" s="6">
        <v>6.1132935691124102</v>
      </c>
      <c r="D17" s="6">
        <v>2.9984883225241399</v>
      </c>
      <c r="E17" s="6">
        <f t="shared" si="2"/>
        <v>25.448170393262377</v>
      </c>
      <c r="F17" s="6">
        <f t="shared" si="0"/>
        <v>8.8700489345633926</v>
      </c>
      <c r="G17" s="6">
        <f t="shared" si="1"/>
        <v>0.12948832252413967</v>
      </c>
      <c r="H17" s="6">
        <v>8.4870000000000001</v>
      </c>
      <c r="I17" s="6">
        <f t="shared" si="3"/>
        <v>24.349203000000003</v>
      </c>
      <c r="J17" s="6">
        <f t="shared" si="4"/>
        <v>1.0989673932623738</v>
      </c>
      <c r="K17" s="6">
        <v>1.1000000000000001</v>
      </c>
    </row>
    <row r="18" spans="1:11" x14ac:dyDescent="0.25">
      <c r="A18" t="s">
        <v>10</v>
      </c>
      <c r="B18">
        <v>9.4969999999999999</v>
      </c>
      <c r="C18">
        <v>2.3017705700945101</v>
      </c>
      <c r="D18">
        <v>0.82114532869163603</v>
      </c>
      <c r="E18">
        <f t="shared" si="2"/>
        <v>7.7984171865844676</v>
      </c>
      <c r="F18">
        <f t="shared" si="0"/>
        <v>2.7181656279485771</v>
      </c>
      <c r="G18">
        <f t="shared" si="1"/>
        <v>-2.0478546713083641</v>
      </c>
      <c r="H18">
        <v>2.7181656279485771</v>
      </c>
      <c r="I18">
        <f t="shared" si="3"/>
        <v>7.7984171865844685</v>
      </c>
      <c r="J18" s="7">
        <f>SUM(E18,-I18)</f>
        <v>-8.8817841970012523E-16</v>
      </c>
    </row>
    <row r="19" spans="1:11" s="6" customFormat="1" x14ac:dyDescent="0.25">
      <c r="A19" s="6" t="s">
        <v>11</v>
      </c>
      <c r="B19" s="6">
        <v>0.378</v>
      </c>
      <c r="C19" s="6">
        <v>4.2965887735239496</v>
      </c>
      <c r="D19" s="6">
        <v>9.4560456048325694</v>
      </c>
      <c r="E19" s="6">
        <f t="shared" si="2"/>
        <v>3.5743852386267112</v>
      </c>
      <c r="F19" s="6">
        <f t="shared" si="0"/>
        <v>1.2458644958615235</v>
      </c>
      <c r="G19" s="6">
        <f t="shared" si="1"/>
        <v>6.5870456048325696</v>
      </c>
      <c r="H19" s="6">
        <v>0.378</v>
      </c>
      <c r="I19" s="6">
        <f t="shared" si="3"/>
        <v>1.0844820000000002</v>
      </c>
      <c r="J19" s="6">
        <f t="shared" si="4"/>
        <v>2.4899032386267113</v>
      </c>
      <c r="K19" s="6">
        <v>2.5</v>
      </c>
    </row>
    <row r="20" spans="1:11" x14ac:dyDescent="0.25">
      <c r="A20" t="s">
        <v>12</v>
      </c>
      <c r="B20">
        <v>1.349</v>
      </c>
      <c r="C20">
        <v>6.4347361752738399</v>
      </c>
      <c r="D20">
        <v>0.56466274408071604</v>
      </c>
      <c r="E20">
        <f t="shared" si="2"/>
        <v>0.7617300417648859</v>
      </c>
      <c r="F20">
        <f t="shared" si="0"/>
        <v>0.2655036743690784</v>
      </c>
      <c r="G20">
        <f t="shared" si="1"/>
        <v>-2.3043372559192843</v>
      </c>
      <c r="H20">
        <v>0.2655036743690784</v>
      </c>
      <c r="I20">
        <f t="shared" si="3"/>
        <v>0.76173004176488601</v>
      </c>
      <c r="J20" s="7">
        <f t="shared" si="4"/>
        <v>-1.1102230246251565E-16</v>
      </c>
    </row>
    <row r="21" spans="1:11" x14ac:dyDescent="0.25">
      <c r="A21" t="s">
        <v>13</v>
      </c>
      <c r="B21">
        <v>157.15700000000001</v>
      </c>
      <c r="C21">
        <v>0.74939569250298299</v>
      </c>
      <c r="D21">
        <v>0.37222977930367601</v>
      </c>
      <c r="E21">
        <f t="shared" si="2"/>
        <v>58.498515426027815</v>
      </c>
      <c r="F21">
        <f t="shared" si="0"/>
        <v>20.389862469859818</v>
      </c>
      <c r="G21">
        <f t="shared" si="1"/>
        <v>-2.496770220696324</v>
      </c>
      <c r="H21">
        <v>20.389862469859818</v>
      </c>
      <c r="I21">
        <f t="shared" si="3"/>
        <v>58.498515426027822</v>
      </c>
      <c r="J21" s="7">
        <f t="shared" si="4"/>
        <v>-7.1054273576010019E-15</v>
      </c>
    </row>
    <row r="22" spans="1:11" x14ac:dyDescent="0.25">
      <c r="A22" t="s">
        <v>14</v>
      </c>
      <c r="B22">
        <v>0.28299999999999997</v>
      </c>
      <c r="C22">
        <v>3.3623861145140799</v>
      </c>
      <c r="D22">
        <v>0.163876961236715</v>
      </c>
      <c r="E22">
        <f t="shared" si="2"/>
        <v>4.6377180029990341E-2</v>
      </c>
      <c r="F22">
        <f t="shared" si="0"/>
        <v>1.616492855698513E-2</v>
      </c>
      <c r="G22">
        <f t="shared" si="1"/>
        <v>-2.7051230387632854</v>
      </c>
      <c r="H22">
        <v>1.616492855698513E-2</v>
      </c>
      <c r="I22">
        <f t="shared" si="3"/>
        <v>4.6377180029990341E-2</v>
      </c>
      <c r="J22" s="8">
        <f t="shared" si="4"/>
        <v>0</v>
      </c>
    </row>
    <row r="23" spans="1:11" s="6" customFormat="1" x14ac:dyDescent="0.25">
      <c r="A23" s="6" t="s">
        <v>15</v>
      </c>
      <c r="B23" s="6">
        <v>9.4969999999999999</v>
      </c>
      <c r="C23" s="6">
        <v>4.6261017957252202</v>
      </c>
      <c r="D23" s="6">
        <v>3.2752605902437799</v>
      </c>
      <c r="E23" s="6">
        <f t="shared" si="2"/>
        <v>31.105149825545176</v>
      </c>
      <c r="F23" s="6">
        <f t="shared" si="0"/>
        <v>10.841808931873537</v>
      </c>
      <c r="G23" s="6">
        <f t="shared" si="1"/>
        <v>0.4062605902437797</v>
      </c>
      <c r="H23" s="6">
        <v>9.4969999999999999</v>
      </c>
      <c r="I23" s="6">
        <f t="shared" si="3"/>
        <v>27.246893</v>
      </c>
      <c r="J23" s="6">
        <f t="shared" si="4"/>
        <v>3.8582568255451761</v>
      </c>
      <c r="K23" s="6">
        <v>3.9</v>
      </c>
    </row>
    <row r="24" spans="1:11" x14ac:dyDescent="0.25">
      <c r="A24" t="s">
        <v>16</v>
      </c>
      <c r="B24">
        <v>11.153</v>
      </c>
      <c r="C24">
        <v>6.8897764922068996</v>
      </c>
      <c r="D24">
        <v>1.1277579379834</v>
      </c>
      <c r="E24">
        <f t="shared" si="2"/>
        <v>12.57788428232886</v>
      </c>
      <c r="F24">
        <f t="shared" si="0"/>
        <v>4.3840656264652695</v>
      </c>
      <c r="G24">
        <f t="shared" si="1"/>
        <v>-1.7412420620166003</v>
      </c>
      <c r="H24">
        <v>4.3840656264652695</v>
      </c>
      <c r="I24">
        <f t="shared" si="3"/>
        <v>12.57788428232886</v>
      </c>
      <c r="J24">
        <f t="shared" si="4"/>
        <v>0</v>
      </c>
    </row>
    <row r="25" spans="1:11" x14ac:dyDescent="0.25">
      <c r="A25" t="s">
        <v>17</v>
      </c>
      <c r="B25">
        <v>10.321999999999999</v>
      </c>
      <c r="C25">
        <v>1.3141652791630101</v>
      </c>
      <c r="D25">
        <v>0.88046962415519003</v>
      </c>
      <c r="E25">
        <f t="shared" si="2"/>
        <v>9.0882074605298708</v>
      </c>
      <c r="F25">
        <f t="shared" si="0"/>
        <v>3.1677265460194737</v>
      </c>
      <c r="G25">
        <f t="shared" si="1"/>
        <v>-1.9885303758448103</v>
      </c>
      <c r="H25">
        <v>3.1677265460194737</v>
      </c>
      <c r="I25">
        <f t="shared" si="3"/>
        <v>9.0882074605298708</v>
      </c>
      <c r="J25">
        <f t="shared" si="4"/>
        <v>0</v>
      </c>
    </row>
    <row r="26" spans="1:11" x14ac:dyDescent="0.25">
      <c r="A26" t="s">
        <v>18</v>
      </c>
      <c r="B26">
        <v>6.3E-2</v>
      </c>
      <c r="C26">
        <v>5.8743361665930198</v>
      </c>
      <c r="D26">
        <v>0.13612931382564999</v>
      </c>
      <c r="E26">
        <f t="shared" si="2"/>
        <v>8.5761467710159505E-3</v>
      </c>
      <c r="F26">
        <f t="shared" si="0"/>
        <v>2.9892459989598989E-3</v>
      </c>
      <c r="G26">
        <f t="shared" si="1"/>
        <v>-2.7328706861743504</v>
      </c>
      <c r="H26">
        <v>2.9892459989598989E-3</v>
      </c>
      <c r="I26">
        <f t="shared" si="3"/>
        <v>8.5761467710159505E-3</v>
      </c>
      <c r="J26">
        <f t="shared" si="4"/>
        <v>0</v>
      </c>
    </row>
    <row r="27" spans="1:11" s="6" customFormat="1" x14ac:dyDescent="0.25">
      <c r="A27" s="6" t="s">
        <v>19</v>
      </c>
      <c r="B27" s="6">
        <v>0.755</v>
      </c>
      <c r="C27" s="6">
        <v>4.6108899297662704</v>
      </c>
      <c r="D27" s="6">
        <v>5.1380620191095501</v>
      </c>
      <c r="E27" s="6">
        <f t="shared" si="2"/>
        <v>3.8792368244277102</v>
      </c>
      <c r="F27" s="6">
        <f t="shared" si="0"/>
        <v>1.3521215839761973</v>
      </c>
      <c r="G27" s="6">
        <f t="shared" si="1"/>
        <v>2.2690620191095499</v>
      </c>
      <c r="H27" s="6">
        <v>0.755</v>
      </c>
      <c r="I27" s="6">
        <f t="shared" si="3"/>
        <v>2.1660950000000003</v>
      </c>
      <c r="J27" s="6">
        <f t="shared" si="4"/>
        <v>1.7131418244277099</v>
      </c>
      <c r="K27" s="6">
        <v>1.7</v>
      </c>
    </row>
    <row r="28" spans="1:11" s="6" customFormat="1" x14ac:dyDescent="0.25">
      <c r="A28" s="6" t="s">
        <v>20</v>
      </c>
      <c r="B28" s="6">
        <v>10.4</v>
      </c>
      <c r="C28" s="6">
        <v>3.0606248898933299</v>
      </c>
      <c r="D28" s="6">
        <v>16.860079291864199</v>
      </c>
      <c r="E28" s="6">
        <f t="shared" si="2"/>
        <v>175.34482463538768</v>
      </c>
      <c r="F28" s="6">
        <f t="shared" si="0"/>
        <v>61.11705285304555</v>
      </c>
      <c r="G28" s="6">
        <f t="shared" si="1"/>
        <v>13.9910792918642</v>
      </c>
      <c r="H28" s="6">
        <v>10.4</v>
      </c>
      <c r="I28" s="6">
        <f t="shared" si="3"/>
        <v>29.837600000000002</v>
      </c>
      <c r="J28" s="6">
        <f t="shared" si="4"/>
        <v>145.50722463538767</v>
      </c>
      <c r="K28" s="6">
        <v>145.5</v>
      </c>
    </row>
    <row r="29" spans="1:11" x14ac:dyDescent="0.25">
      <c r="A29" t="s">
        <v>21</v>
      </c>
      <c r="B29">
        <v>3.8239999999999998</v>
      </c>
      <c r="C29">
        <v>3.21477114915441</v>
      </c>
      <c r="D29">
        <v>1.69339884921975</v>
      </c>
      <c r="E29">
        <f t="shared" si="2"/>
        <v>6.4755571994163237</v>
      </c>
      <c r="F29">
        <f t="shared" si="0"/>
        <v>2.2570781454919215</v>
      </c>
      <c r="G29">
        <f t="shared" si="1"/>
        <v>-1.1756011507802502</v>
      </c>
      <c r="H29">
        <v>2.2570781454919215</v>
      </c>
      <c r="I29">
        <f t="shared" si="3"/>
        <v>6.4755571994163237</v>
      </c>
      <c r="J29">
        <f t="shared" si="4"/>
        <v>0</v>
      </c>
    </row>
    <row r="30" spans="1:11" s="6" customFormat="1" x14ac:dyDescent="0.25">
      <c r="A30" s="6" t="s">
        <v>22</v>
      </c>
      <c r="B30" s="6">
        <v>2.177</v>
      </c>
      <c r="C30" s="6">
        <v>3.0688840564831601</v>
      </c>
      <c r="D30" s="6">
        <v>3.18387659012794</v>
      </c>
      <c r="E30" s="6">
        <f t="shared" si="2"/>
        <v>6.9312993367085252</v>
      </c>
      <c r="F30" s="6">
        <f t="shared" si="0"/>
        <v>2.4159286638928283</v>
      </c>
      <c r="G30" s="6">
        <f t="shared" si="1"/>
        <v>0.31487659012793978</v>
      </c>
      <c r="H30" s="6">
        <v>2.177</v>
      </c>
      <c r="I30" s="6">
        <f t="shared" si="3"/>
        <v>6.2458130000000009</v>
      </c>
      <c r="J30" s="6">
        <f t="shared" si="4"/>
        <v>0.68548633670852421</v>
      </c>
      <c r="K30" s="6">
        <v>0.7</v>
      </c>
    </row>
    <row r="31" spans="1:11" s="6" customFormat="1" x14ac:dyDescent="0.25">
      <c r="A31" s="6" t="s">
        <v>23</v>
      </c>
      <c r="B31" s="6">
        <v>204.25899999999999</v>
      </c>
      <c r="C31" s="6">
        <v>3.0151560180099999</v>
      </c>
      <c r="D31" s="6">
        <v>8.8457844856735495</v>
      </c>
      <c r="E31" s="6">
        <f t="shared" si="2"/>
        <v>1806.8310932591935</v>
      </c>
      <c r="F31" s="6">
        <f t="shared" si="0"/>
        <v>629.77730681742537</v>
      </c>
      <c r="G31" s="6">
        <f t="shared" si="1"/>
        <v>5.9767844856735497</v>
      </c>
      <c r="H31" s="6">
        <v>204.25899999999999</v>
      </c>
      <c r="I31" s="6">
        <f t="shared" si="3"/>
        <v>586.01907100000005</v>
      </c>
      <c r="J31" s="6">
        <f t="shared" si="4"/>
        <v>1220.8120222591933</v>
      </c>
    </row>
    <row r="32" spans="1:11" x14ac:dyDescent="0.25">
      <c r="A32" t="s">
        <v>24</v>
      </c>
      <c r="B32">
        <v>2.9000000000000001E-2</v>
      </c>
      <c r="C32">
        <v>2.87443948886414</v>
      </c>
      <c r="D32">
        <v>1.98612631660591</v>
      </c>
      <c r="E32">
        <f t="shared" si="2"/>
        <v>5.759766318157139E-2</v>
      </c>
      <c r="F32">
        <f t="shared" si="0"/>
        <v>2.0075867264402716E-2</v>
      </c>
      <c r="G32">
        <f t="shared" si="1"/>
        <v>-0.88287368339409023</v>
      </c>
      <c r="H32">
        <v>2.0075867264402716E-2</v>
      </c>
      <c r="I32">
        <f t="shared" si="3"/>
        <v>5.7597663181571397E-2</v>
      </c>
      <c r="J32" s="7">
        <f t="shared" si="4"/>
        <v>-6.9388939039072284E-18</v>
      </c>
    </row>
    <row r="33" spans="1:11" s="6" customFormat="1" x14ac:dyDescent="0.25">
      <c r="A33" s="6" t="s">
        <v>25</v>
      </c>
      <c r="B33" s="6">
        <v>0.41099999999999998</v>
      </c>
      <c r="C33" s="6">
        <v>5.1740623094655298</v>
      </c>
      <c r="D33" s="6">
        <v>2.87697463547654</v>
      </c>
      <c r="E33" s="6">
        <f t="shared" si="2"/>
        <v>1.1824365751808579</v>
      </c>
      <c r="F33" s="6">
        <f t="shared" si="0"/>
        <v>0.41214241031051163</v>
      </c>
      <c r="G33" s="6">
        <f t="shared" si="1"/>
        <v>7.9746354765397598E-3</v>
      </c>
      <c r="H33" s="6">
        <v>0.41099999999999998</v>
      </c>
      <c r="I33" s="6">
        <f t="shared" si="3"/>
        <v>1.1791590000000001</v>
      </c>
      <c r="J33" s="6">
        <f t="shared" si="4"/>
        <v>3.2775751808578057E-3</v>
      </c>
    </row>
    <row r="34" spans="1:11" s="6" customFormat="1" x14ac:dyDescent="0.25">
      <c r="A34" s="6" t="s">
        <v>26</v>
      </c>
      <c r="B34" s="6">
        <v>7.2530000000000001</v>
      </c>
      <c r="C34" s="6">
        <v>3.1272557139979802</v>
      </c>
      <c r="D34" s="6">
        <v>3.1155233257433999</v>
      </c>
      <c r="E34" s="6">
        <f t="shared" si="2"/>
        <v>22.59689068161688</v>
      </c>
      <c r="F34" s="6">
        <f t="shared" si="0"/>
        <v>7.8762254031428647</v>
      </c>
      <c r="G34" s="6">
        <f t="shared" si="1"/>
        <v>0.24652332574339964</v>
      </c>
      <c r="H34" s="6">
        <v>7.2530000000000001</v>
      </c>
      <c r="I34" s="6">
        <f t="shared" si="3"/>
        <v>20.808857000000003</v>
      </c>
      <c r="J34" s="6">
        <f t="shared" si="4"/>
        <v>1.7880336816168771</v>
      </c>
      <c r="K34" s="6">
        <v>1.8</v>
      </c>
    </row>
    <row r="35" spans="1:11" x14ac:dyDescent="0.25">
      <c r="A35" t="s">
        <v>27</v>
      </c>
      <c r="B35">
        <v>17.085000000000001</v>
      </c>
      <c r="C35">
        <v>1.1897496121190401</v>
      </c>
      <c r="D35">
        <v>0.96975836399286097</v>
      </c>
      <c r="E35">
        <f t="shared" si="2"/>
        <v>16.568321648818031</v>
      </c>
      <c r="F35">
        <f t="shared" si="0"/>
        <v>5.7749465489083409</v>
      </c>
      <c r="G35">
        <f t="shared" si="1"/>
        <v>-1.8992416360071394</v>
      </c>
      <c r="H35">
        <v>5.7749465489083409</v>
      </c>
      <c r="I35">
        <f t="shared" si="3"/>
        <v>16.568321648818031</v>
      </c>
      <c r="J35">
        <f t="shared" si="4"/>
        <v>0</v>
      </c>
    </row>
    <row r="36" spans="1:11" x14ac:dyDescent="0.25">
      <c r="A36" t="s">
        <v>28</v>
      </c>
      <c r="B36">
        <v>10.465999999999999</v>
      </c>
      <c r="C36">
        <v>0.63194641211804603</v>
      </c>
      <c r="D36">
        <v>0.33122171423291602</v>
      </c>
      <c r="E36">
        <f t="shared" si="2"/>
        <v>3.4665664611616989</v>
      </c>
      <c r="F36">
        <f t="shared" si="0"/>
        <v>1.2082838832909373</v>
      </c>
      <c r="G36">
        <f t="shared" si="1"/>
        <v>-2.5377782857670841</v>
      </c>
      <c r="H36">
        <v>1.2082838832909373</v>
      </c>
      <c r="I36">
        <f t="shared" si="3"/>
        <v>3.4665664611616993</v>
      </c>
      <c r="J36" s="7">
        <f t="shared" si="4"/>
        <v>-4.4408920985006262E-16</v>
      </c>
    </row>
    <row r="37" spans="1:11" x14ac:dyDescent="0.25">
      <c r="A37" t="s">
        <v>29</v>
      </c>
      <c r="B37">
        <v>0.50700000000000001</v>
      </c>
      <c r="C37">
        <v>2.2042409407605601</v>
      </c>
      <c r="D37">
        <v>0.60404818591413001</v>
      </c>
      <c r="E37">
        <f t="shared" si="2"/>
        <v>0.30625243025846394</v>
      </c>
      <c r="F37">
        <f t="shared" si="0"/>
        <v>0.10674535735742904</v>
      </c>
      <c r="G37">
        <f t="shared" si="1"/>
        <v>-2.2649518140858702</v>
      </c>
      <c r="H37">
        <v>0.10674535735742904</v>
      </c>
      <c r="I37">
        <f t="shared" si="3"/>
        <v>0.30625243025846394</v>
      </c>
      <c r="J37">
        <f t="shared" si="4"/>
        <v>0</v>
      </c>
    </row>
    <row r="38" spans="1:11" x14ac:dyDescent="0.25">
      <c r="A38" t="s">
        <v>30</v>
      </c>
      <c r="B38">
        <v>15.079000000000001</v>
      </c>
      <c r="C38">
        <v>1.2132600498264301</v>
      </c>
      <c r="D38">
        <v>1.0794489126267599</v>
      </c>
      <c r="E38">
        <f t="shared" si="2"/>
        <v>16.277010153498914</v>
      </c>
      <c r="F38">
        <f t="shared" si="0"/>
        <v>5.6734089067615594</v>
      </c>
      <c r="G38">
        <f t="shared" si="1"/>
        <v>-1.7895510873732403</v>
      </c>
      <c r="H38">
        <v>5.6734089067615594</v>
      </c>
      <c r="I38">
        <f t="shared" si="3"/>
        <v>16.277010153498914</v>
      </c>
      <c r="J38">
        <f t="shared" si="4"/>
        <v>0</v>
      </c>
    </row>
    <row r="39" spans="1:11" x14ac:dyDescent="0.25">
      <c r="A39" t="s">
        <v>31</v>
      </c>
      <c r="B39">
        <v>22.210999999999999</v>
      </c>
      <c r="C39">
        <v>1.16021191251103</v>
      </c>
      <c r="D39">
        <v>1.6418976859582</v>
      </c>
      <c r="E39">
        <f t="shared" si="2"/>
        <v>36.46818950281758</v>
      </c>
      <c r="F39">
        <f t="shared" si="0"/>
        <v>12.711115197914806</v>
      </c>
      <c r="G39">
        <f t="shared" si="1"/>
        <v>-1.2271023140418003</v>
      </c>
      <c r="H39">
        <v>12.711115197914806</v>
      </c>
      <c r="I39">
        <f t="shared" si="3"/>
        <v>36.46818950281758</v>
      </c>
      <c r="J39">
        <f t="shared" si="4"/>
        <v>0</v>
      </c>
    </row>
    <row r="40" spans="1:11" s="6" customFormat="1" x14ac:dyDescent="0.25">
      <c r="A40" s="6" t="s">
        <v>32</v>
      </c>
      <c r="B40" s="6">
        <v>35.231000000000002</v>
      </c>
      <c r="C40" s="6">
        <v>8.7555063415902907</v>
      </c>
      <c r="D40" s="6">
        <v>16.1779367908387</v>
      </c>
      <c r="E40" s="6">
        <f t="shared" si="2"/>
        <v>569.96489107803825</v>
      </c>
      <c r="F40" s="6">
        <f t="shared" si="0"/>
        <v>198.6632593510067</v>
      </c>
      <c r="G40" s="6">
        <f t="shared" si="1"/>
        <v>13.3089367908387</v>
      </c>
      <c r="H40" s="6">
        <v>35.231000000000002</v>
      </c>
      <c r="I40" s="6">
        <f t="shared" si="3"/>
        <v>101.07773900000001</v>
      </c>
      <c r="J40" s="6">
        <f t="shared" si="4"/>
        <v>468.88715207803824</v>
      </c>
      <c r="K40" s="6">
        <v>468.9</v>
      </c>
    </row>
    <row r="41" spans="1:11" x14ac:dyDescent="0.25">
      <c r="A41" t="s">
        <v>33</v>
      </c>
      <c r="B41">
        <v>5.8000000000000003E-2</v>
      </c>
      <c r="C41">
        <v>5.5219026858709999</v>
      </c>
      <c r="D41">
        <v>0.31391363176079901</v>
      </c>
      <c r="E41">
        <f t="shared" si="2"/>
        <v>1.8206990642126344E-2</v>
      </c>
      <c r="F41">
        <f t="shared" si="0"/>
        <v>6.3461103667223229E-3</v>
      </c>
      <c r="G41">
        <f t="shared" si="1"/>
        <v>-2.5550863682392011</v>
      </c>
      <c r="H41">
        <v>6.3461103667223229E-3</v>
      </c>
      <c r="I41">
        <f t="shared" si="3"/>
        <v>1.8206990642126344E-2</v>
      </c>
      <c r="J41">
        <f t="shared" si="4"/>
        <v>0</v>
      </c>
    </row>
    <row r="42" spans="1:11" s="6" customFormat="1" x14ac:dyDescent="0.25">
      <c r="A42" s="6" t="s">
        <v>34</v>
      </c>
      <c r="B42" s="6">
        <v>4.7110000000000003</v>
      </c>
      <c r="C42" s="6">
        <v>1.1424159896859201</v>
      </c>
      <c r="D42" s="6">
        <v>7.5466140116532099</v>
      </c>
      <c r="E42" s="6">
        <f t="shared" si="2"/>
        <v>35.552098608898277</v>
      </c>
      <c r="F42" s="6">
        <f t="shared" si="0"/>
        <v>12.391808507806997</v>
      </c>
      <c r="G42" s="6">
        <f t="shared" si="1"/>
        <v>4.6776140116532101</v>
      </c>
      <c r="H42" s="6">
        <v>4.7110000000000003</v>
      </c>
      <c r="I42" s="6">
        <f t="shared" si="3"/>
        <v>13.515859000000003</v>
      </c>
      <c r="J42" s="6">
        <f t="shared" si="4"/>
        <v>22.036239608898274</v>
      </c>
      <c r="K42" s="6">
        <v>22</v>
      </c>
    </row>
    <row r="43" spans="1:11" x14ac:dyDescent="0.25">
      <c r="A43" t="s">
        <v>35</v>
      </c>
      <c r="B43">
        <v>13.146000000000001</v>
      </c>
      <c r="C43">
        <v>1.3745019864567301</v>
      </c>
      <c r="D43">
        <v>1.8688635657096799</v>
      </c>
      <c r="E43">
        <f t="shared" si="2"/>
        <v>24.568080434819453</v>
      </c>
      <c r="F43">
        <f t="shared" si="0"/>
        <v>8.563290496625811</v>
      </c>
      <c r="G43">
        <f t="shared" si="1"/>
        <v>-1.0001364342903203</v>
      </c>
      <c r="H43">
        <v>8.563290496625811</v>
      </c>
      <c r="I43">
        <f t="shared" si="3"/>
        <v>24.568080434819453</v>
      </c>
      <c r="J43">
        <f t="shared" si="4"/>
        <v>0</v>
      </c>
    </row>
    <row r="44" spans="1:11" s="6" customFormat="1" x14ac:dyDescent="0.25">
      <c r="A44" s="6" t="s">
        <v>36</v>
      </c>
      <c r="B44" s="6">
        <v>17.576000000000001</v>
      </c>
      <c r="C44" s="6">
        <v>4.3500511594368003</v>
      </c>
      <c r="D44" s="6">
        <v>3.66589221280644</v>
      </c>
      <c r="E44" s="6">
        <f t="shared" si="2"/>
        <v>64.431721532285991</v>
      </c>
      <c r="F44" s="6">
        <f t="shared" si="0"/>
        <v>22.457902241995814</v>
      </c>
      <c r="G44" s="6">
        <f t="shared" si="1"/>
        <v>0.79689221280643974</v>
      </c>
      <c r="H44" s="6">
        <v>17.576000000000001</v>
      </c>
      <c r="I44" s="6">
        <f t="shared" si="3"/>
        <v>50.425544000000002</v>
      </c>
      <c r="J44" s="6">
        <f t="shared" si="4"/>
        <v>14.006177532285989</v>
      </c>
      <c r="K44" s="6">
        <v>14</v>
      </c>
    </row>
    <row r="45" spans="1:11" x14ac:dyDescent="0.25">
      <c r="A45" t="s">
        <v>37</v>
      </c>
      <c r="B45">
        <v>1393.5830000000001</v>
      </c>
      <c r="C45">
        <v>3.5948088285632598</v>
      </c>
      <c r="D45">
        <v>0.92765880659640299</v>
      </c>
      <c r="E45">
        <f t="shared" si="2"/>
        <v>1292.7695426730352</v>
      </c>
      <c r="F45">
        <f t="shared" si="0"/>
        <v>450.59935262218028</v>
      </c>
      <c r="G45">
        <f t="shared" si="1"/>
        <v>-1.9413411934035971</v>
      </c>
      <c r="H45">
        <v>450.59935262218028</v>
      </c>
      <c r="I45">
        <f t="shared" si="3"/>
        <v>1292.7695426730354</v>
      </c>
      <c r="J45" s="7">
        <f t="shared" si="4"/>
        <v>-2.2737367544323206E-13</v>
      </c>
    </row>
    <row r="46" spans="1:11" s="6" customFormat="1" x14ac:dyDescent="0.25">
      <c r="A46" s="6" t="s">
        <v>38</v>
      </c>
      <c r="B46" s="6">
        <v>47.341999999999999</v>
      </c>
      <c r="C46" s="6">
        <v>1.8871729499519401</v>
      </c>
      <c r="D46" s="6">
        <v>3.7078950043813599</v>
      </c>
      <c r="E46" s="6">
        <f t="shared" si="2"/>
        <v>175.53916529742233</v>
      </c>
      <c r="F46" s="6">
        <f t="shared" si="0"/>
        <v>61.184790971565818</v>
      </c>
      <c r="G46" s="6">
        <f t="shared" si="1"/>
        <v>0.83889500438135967</v>
      </c>
      <c r="H46" s="6">
        <v>47.341999999999999</v>
      </c>
      <c r="I46" s="6">
        <f t="shared" si="3"/>
        <v>135.824198</v>
      </c>
      <c r="J46" s="6">
        <f t="shared" si="4"/>
        <v>39.714967297422334</v>
      </c>
      <c r="K46" s="6">
        <v>39.700000000000003</v>
      </c>
    </row>
    <row r="47" spans="1:11" x14ac:dyDescent="0.25">
      <c r="A47" t="s">
        <v>39</v>
      </c>
      <c r="B47">
        <v>0.752</v>
      </c>
      <c r="C47">
        <v>1.0485379226837599</v>
      </c>
      <c r="D47">
        <v>0.31179055561950603</v>
      </c>
      <c r="E47">
        <f t="shared" si="2"/>
        <v>0.23446649782586854</v>
      </c>
      <c r="F47">
        <f t="shared" si="0"/>
        <v>8.1724119144603882E-2</v>
      </c>
      <c r="G47">
        <f t="shared" si="1"/>
        <v>-2.557209444380494</v>
      </c>
      <c r="H47">
        <v>8.1724119144603882E-2</v>
      </c>
      <c r="I47">
        <f t="shared" si="3"/>
        <v>0.23446649782586856</v>
      </c>
      <c r="J47" s="7">
        <f t="shared" si="4"/>
        <v>-2.7755575615628914E-17</v>
      </c>
    </row>
    <row r="48" spans="1:11" s="6" customFormat="1" x14ac:dyDescent="0.25">
      <c r="A48" s="6" t="s">
        <v>40</v>
      </c>
      <c r="B48" s="6">
        <v>4.3940000000000001</v>
      </c>
      <c r="C48" s="6">
        <v>1.2645003715097201</v>
      </c>
      <c r="D48" s="6">
        <v>10.7778471590793</v>
      </c>
      <c r="E48" s="6">
        <f t="shared" si="2"/>
        <v>47.357860416994448</v>
      </c>
      <c r="F48" s="6">
        <f t="shared" si="0"/>
        <v>16.506748141162234</v>
      </c>
      <c r="G48" s="6">
        <f t="shared" si="1"/>
        <v>7.9088471590793006</v>
      </c>
      <c r="H48" s="6">
        <v>4.3940000000000001</v>
      </c>
      <c r="I48" s="6">
        <f t="shared" si="3"/>
        <v>12.606386000000001</v>
      </c>
      <c r="J48" s="6">
        <f t="shared" si="4"/>
        <v>34.751474416994448</v>
      </c>
      <c r="K48" s="6">
        <v>34.799999999999997</v>
      </c>
    </row>
    <row r="49" spans="1:11" x14ac:dyDescent="0.25">
      <c r="A49" t="s">
        <v>41</v>
      </c>
      <c r="B49">
        <v>72.552999999999997</v>
      </c>
      <c r="C49">
        <v>0.75332817754500003</v>
      </c>
      <c r="D49">
        <v>2.7746500589115302</v>
      </c>
      <c r="E49">
        <f t="shared" si="2"/>
        <v>201.30918572420825</v>
      </c>
      <c r="F49">
        <f t="shared" si="0"/>
        <v>70.167021862742502</v>
      </c>
      <c r="G49">
        <f t="shared" si="1"/>
        <v>-9.4349941088470057E-2</v>
      </c>
      <c r="H49">
        <v>70.167021862742502</v>
      </c>
      <c r="I49">
        <f t="shared" si="3"/>
        <v>201.30918572420825</v>
      </c>
      <c r="J49">
        <f t="shared" si="4"/>
        <v>0</v>
      </c>
    </row>
    <row r="50" spans="1:11" x14ac:dyDescent="0.25">
      <c r="A50" t="s">
        <v>42</v>
      </c>
      <c r="B50">
        <v>2.1000000000000001E-2</v>
      </c>
      <c r="C50">
        <v>3.8913135600922799</v>
      </c>
      <c r="D50">
        <v>1.1997216092635501</v>
      </c>
      <c r="E50">
        <f t="shared" si="2"/>
        <v>2.5194153794534553E-2</v>
      </c>
      <c r="F50">
        <f t="shared" si="0"/>
        <v>8.7815105592661397E-3</v>
      </c>
      <c r="G50">
        <f t="shared" si="1"/>
        <v>-1.6692783907364501</v>
      </c>
      <c r="H50">
        <v>8.7815105592661397E-3</v>
      </c>
      <c r="I50">
        <f t="shared" si="3"/>
        <v>2.5194153794534557E-2</v>
      </c>
      <c r="J50" s="7">
        <f t="shared" si="4"/>
        <v>-3.4694469519536142E-18</v>
      </c>
    </row>
    <row r="51" spans="1:11" x14ac:dyDescent="0.25">
      <c r="A51" t="s">
        <v>43</v>
      </c>
      <c r="B51">
        <v>4.7060000000000004</v>
      </c>
      <c r="C51">
        <v>2.4807404014098302</v>
      </c>
      <c r="D51">
        <v>1.5330444023534699</v>
      </c>
      <c r="E51">
        <f t="shared" si="2"/>
        <v>7.2145069574754306</v>
      </c>
      <c r="F51">
        <f t="shared" si="0"/>
        <v>2.5146416721768667</v>
      </c>
      <c r="G51">
        <f t="shared" si="1"/>
        <v>-1.3359555976465303</v>
      </c>
      <c r="H51">
        <v>2.5146416721768667</v>
      </c>
      <c r="I51">
        <f t="shared" si="3"/>
        <v>7.2145069574754315</v>
      </c>
      <c r="J51" s="7">
        <f t="shared" si="4"/>
        <v>-8.8817841970012523E-16</v>
      </c>
    </row>
    <row r="52" spans="1:11" x14ac:dyDescent="0.25">
      <c r="A52" t="s">
        <v>44</v>
      </c>
      <c r="B52">
        <v>21.622</v>
      </c>
      <c r="C52">
        <v>1.2179842897511901</v>
      </c>
      <c r="D52">
        <v>1.62550944296008</v>
      </c>
      <c r="E52">
        <f t="shared" si="2"/>
        <v>35.146765175682852</v>
      </c>
      <c r="F52">
        <f t="shared" si="0"/>
        <v>12.250528119791861</v>
      </c>
      <c r="G52">
        <f t="shared" si="1"/>
        <v>-1.2434905570399202</v>
      </c>
      <c r="H52">
        <v>12.250528119791861</v>
      </c>
      <c r="I52">
        <f t="shared" si="3"/>
        <v>35.146765175682852</v>
      </c>
      <c r="J52">
        <f t="shared" si="4"/>
        <v>0</v>
      </c>
    </row>
    <row r="53" spans="1:11" x14ac:dyDescent="0.25">
      <c r="A53" t="s">
        <v>45</v>
      </c>
      <c r="B53">
        <v>4.2709999999999999</v>
      </c>
      <c r="C53">
        <v>3.7731075995648302</v>
      </c>
      <c r="D53">
        <v>2.7939593416952899</v>
      </c>
      <c r="E53">
        <f t="shared" si="2"/>
        <v>11.933000348380583</v>
      </c>
      <c r="F53">
        <f t="shared" si="0"/>
        <v>4.1592890722832285</v>
      </c>
      <c r="G53">
        <f t="shared" si="1"/>
        <v>-7.5040658304710295E-2</v>
      </c>
      <c r="H53">
        <v>4.1592890722832285</v>
      </c>
      <c r="I53">
        <f t="shared" si="3"/>
        <v>11.933000348380583</v>
      </c>
      <c r="J53">
        <f t="shared" si="4"/>
        <v>0</v>
      </c>
    </row>
    <row r="54" spans="1:11" x14ac:dyDescent="0.25">
      <c r="A54" t="s">
        <v>46</v>
      </c>
      <c r="B54">
        <v>11.363</v>
      </c>
      <c r="C54">
        <v>1.85549997270043</v>
      </c>
      <c r="D54">
        <v>0.75782397682460101</v>
      </c>
      <c r="E54">
        <f t="shared" si="2"/>
        <v>8.6111538486579402</v>
      </c>
      <c r="F54">
        <f t="shared" si="0"/>
        <v>3.0014478385005017</v>
      </c>
      <c r="G54">
        <f t="shared" si="1"/>
        <v>-2.1111760231753993</v>
      </c>
      <c r="H54">
        <v>3.0014478385005017</v>
      </c>
      <c r="I54">
        <f t="shared" si="3"/>
        <v>8.6111538486579402</v>
      </c>
      <c r="J54">
        <f t="shared" si="4"/>
        <v>0</v>
      </c>
    </row>
    <row r="55" spans="1:11" x14ac:dyDescent="0.25">
      <c r="A55" t="s">
        <v>47</v>
      </c>
      <c r="B55">
        <v>1.1419999999999999</v>
      </c>
      <c r="C55">
        <v>3.3065015952330499</v>
      </c>
      <c r="D55">
        <v>0.315839573382734</v>
      </c>
      <c r="E55">
        <f t="shared" si="2"/>
        <v>0.36068879280308219</v>
      </c>
      <c r="F55">
        <f t="shared" si="0"/>
        <v>0.1257193422109035</v>
      </c>
      <c r="G55">
        <f t="shared" si="1"/>
        <v>-2.5531604266172661</v>
      </c>
      <c r="H55">
        <v>0.1257193422109035</v>
      </c>
      <c r="I55">
        <f t="shared" si="3"/>
        <v>0.36068879280308219</v>
      </c>
      <c r="J55">
        <f t="shared" si="4"/>
        <v>0</v>
      </c>
    </row>
    <row r="56" spans="1:11" x14ac:dyDescent="0.25">
      <c r="A56" t="s">
        <v>48</v>
      </c>
      <c r="B56">
        <v>10.545</v>
      </c>
      <c r="C56">
        <v>5.29089428938794</v>
      </c>
      <c r="D56">
        <v>2.4512104501727801</v>
      </c>
      <c r="E56">
        <f t="shared" si="2"/>
        <v>25.848014197071965</v>
      </c>
      <c r="F56">
        <f t="shared" si="0"/>
        <v>9.0094158930191579</v>
      </c>
      <c r="G56">
        <f t="shared" si="1"/>
        <v>-0.41778954982722016</v>
      </c>
      <c r="H56">
        <v>9.0094158930191579</v>
      </c>
      <c r="I56">
        <f t="shared" si="3"/>
        <v>25.848014197071965</v>
      </c>
      <c r="J56">
        <f t="shared" si="4"/>
        <v>0</v>
      </c>
    </row>
    <row r="57" spans="1:11" s="6" customFormat="1" x14ac:dyDescent="0.25">
      <c r="A57" s="6" t="s">
        <v>49</v>
      </c>
      <c r="B57" s="6">
        <v>5.6239999999999997</v>
      </c>
      <c r="C57" s="6">
        <v>6.1083753606417597</v>
      </c>
      <c r="D57" s="6">
        <v>4.5738596517441703</v>
      </c>
      <c r="E57" s="6">
        <f t="shared" si="2"/>
        <v>25.723386681409213</v>
      </c>
      <c r="F57" s="6">
        <f t="shared" si="0"/>
        <v>8.9659765358693662</v>
      </c>
      <c r="G57" s="6">
        <f t="shared" si="1"/>
        <v>1.7048596517441701</v>
      </c>
      <c r="H57" s="6">
        <v>5.6239999999999997</v>
      </c>
      <c r="I57" s="6">
        <f t="shared" si="3"/>
        <v>16.135256000000002</v>
      </c>
      <c r="J57" s="6">
        <f t="shared" si="4"/>
        <v>9.5881306814092113</v>
      </c>
      <c r="K57" s="6">
        <v>9.6</v>
      </c>
    </row>
    <row r="58" spans="1:11" x14ac:dyDescent="0.25">
      <c r="A58" t="s">
        <v>50</v>
      </c>
      <c r="B58">
        <v>0.86499999999999999</v>
      </c>
      <c r="C58">
        <v>2.7852562757833002</v>
      </c>
      <c r="D58">
        <v>0.76504483523848898</v>
      </c>
      <c r="E58">
        <f t="shared" si="2"/>
        <v>0.66176378248129297</v>
      </c>
      <c r="F58">
        <f t="shared" si="0"/>
        <v>0.23066008451770406</v>
      </c>
      <c r="G58">
        <f t="shared" si="1"/>
        <v>-2.1039551647615111</v>
      </c>
      <c r="H58">
        <v>0.23066008451770406</v>
      </c>
      <c r="I58">
        <f t="shared" si="3"/>
        <v>0.66176378248129297</v>
      </c>
      <c r="J58">
        <f t="shared" si="4"/>
        <v>0</v>
      </c>
    </row>
    <row r="59" spans="1:11" x14ac:dyDescent="0.25">
      <c r="A59" t="s">
        <v>51</v>
      </c>
      <c r="B59">
        <v>7.1999999999999995E-2</v>
      </c>
      <c r="C59">
        <v>2.2461788067428898</v>
      </c>
      <c r="D59">
        <v>1.0227773060554</v>
      </c>
      <c r="E59">
        <f t="shared" si="2"/>
        <v>7.3639966035988796E-2</v>
      </c>
      <c r="F59">
        <f t="shared" si="0"/>
        <v>2.56674681198985E-2</v>
      </c>
      <c r="G59">
        <f t="shared" si="1"/>
        <v>-1.8462226939446003</v>
      </c>
      <c r="H59">
        <v>2.56674681198985E-2</v>
      </c>
      <c r="I59">
        <f t="shared" si="3"/>
        <v>7.3639966035988796E-2</v>
      </c>
      <c r="J59">
        <f t="shared" si="4"/>
        <v>0</v>
      </c>
    </row>
    <row r="60" spans="1:11" x14ac:dyDescent="0.25">
      <c r="A60" t="s">
        <v>52</v>
      </c>
      <c r="B60">
        <v>10.281000000000001</v>
      </c>
      <c r="C60">
        <v>1.52548070840356</v>
      </c>
      <c r="D60">
        <v>0.557132694808252</v>
      </c>
      <c r="E60">
        <f t="shared" si="2"/>
        <v>5.7278812353236388</v>
      </c>
      <c r="F60">
        <f t="shared" si="0"/>
        <v>1.996473069126399</v>
      </c>
      <c r="G60">
        <f t="shared" si="1"/>
        <v>-2.3118673051917482</v>
      </c>
      <c r="H60">
        <v>1.996473069126399</v>
      </c>
      <c r="I60">
        <f t="shared" si="3"/>
        <v>5.7278812353236388</v>
      </c>
      <c r="J60">
        <f t="shared" si="4"/>
        <v>0</v>
      </c>
    </row>
    <row r="61" spans="1:11" x14ac:dyDescent="0.25">
      <c r="A61" t="s">
        <v>53</v>
      </c>
      <c r="B61">
        <v>15.661</v>
      </c>
      <c r="C61">
        <v>1.93705150762926</v>
      </c>
      <c r="D61">
        <v>2.1958582146644798</v>
      </c>
      <c r="E61">
        <f t="shared" si="2"/>
        <v>34.389335499860415</v>
      </c>
      <c r="F61">
        <f t="shared" si="0"/>
        <v>11.986523353036045</v>
      </c>
      <c r="G61">
        <f t="shared" si="1"/>
        <v>-0.67314178533552038</v>
      </c>
      <c r="H61">
        <v>11.986523353036045</v>
      </c>
      <c r="I61">
        <f t="shared" si="3"/>
        <v>34.389335499860415</v>
      </c>
      <c r="J61">
        <f t="shared" si="4"/>
        <v>0</v>
      </c>
    </row>
    <row r="62" spans="1:11" x14ac:dyDescent="0.25">
      <c r="A62" t="s">
        <v>54</v>
      </c>
      <c r="B62">
        <v>87.614000000000004</v>
      </c>
      <c r="C62">
        <v>1.9550785597254401</v>
      </c>
      <c r="D62">
        <v>0.49690447090460399</v>
      </c>
      <c r="E62">
        <f t="shared" si="2"/>
        <v>43.53578831383598</v>
      </c>
      <c r="F62">
        <f t="shared" si="0"/>
        <v>15.174551521030317</v>
      </c>
      <c r="G62">
        <f t="shared" si="1"/>
        <v>-2.3720955290953962</v>
      </c>
      <c r="H62">
        <v>15.174551521030317</v>
      </c>
      <c r="I62">
        <f t="shared" si="3"/>
        <v>43.53578831383598</v>
      </c>
      <c r="J62">
        <f t="shared" si="4"/>
        <v>0</v>
      </c>
    </row>
    <row r="63" spans="1:11" x14ac:dyDescent="0.25">
      <c r="A63" t="s">
        <v>55</v>
      </c>
      <c r="B63">
        <v>6.09</v>
      </c>
      <c r="C63">
        <v>1.8941856760053299</v>
      </c>
      <c r="D63">
        <v>0.594509335601766</v>
      </c>
      <c r="E63">
        <f t="shared" si="2"/>
        <v>3.6205618538147548</v>
      </c>
      <c r="F63">
        <f t="shared" si="0"/>
        <v>1.2619595168402771</v>
      </c>
      <c r="G63">
        <f t="shared" si="1"/>
        <v>-2.2744906643982343</v>
      </c>
      <c r="H63">
        <v>1.2619595168402771</v>
      </c>
      <c r="I63">
        <f t="shared" si="3"/>
        <v>3.6205618538147553</v>
      </c>
      <c r="J63" s="7">
        <f t="shared" si="4"/>
        <v>-4.4408920985006262E-16</v>
      </c>
    </row>
    <row r="64" spans="1:11" s="6" customFormat="1" x14ac:dyDescent="0.25">
      <c r="A64" s="6" t="s">
        <v>56</v>
      </c>
      <c r="B64" s="6">
        <v>0.79700000000000004</v>
      </c>
      <c r="C64" s="6">
        <v>3.1186041329790499</v>
      </c>
      <c r="D64" s="6">
        <v>4.0461325690216698</v>
      </c>
      <c r="E64" s="6">
        <f t="shared" si="2"/>
        <v>3.2247676575102711</v>
      </c>
      <c r="F64" s="6">
        <f t="shared" si="0"/>
        <v>1.1240040632660409</v>
      </c>
      <c r="G64" s="6">
        <f t="shared" si="1"/>
        <v>1.1771325690216696</v>
      </c>
      <c r="H64" s="6">
        <v>0.79700000000000004</v>
      </c>
      <c r="I64" s="6">
        <f t="shared" si="3"/>
        <v>2.2865930000000003</v>
      </c>
      <c r="J64" s="6">
        <f t="shared" si="4"/>
        <v>0.93817465751027074</v>
      </c>
      <c r="K64" s="6">
        <v>0.9</v>
      </c>
    </row>
    <row r="65" spans="1:11" x14ac:dyDescent="0.25">
      <c r="A65" t="s">
        <v>57</v>
      </c>
      <c r="B65">
        <v>4.9989999999999997</v>
      </c>
      <c r="C65">
        <v>0.50450388734415197</v>
      </c>
      <c r="D65">
        <v>1.5890717849587599</v>
      </c>
      <c r="E65">
        <f t="shared" si="2"/>
        <v>7.9437698530088401</v>
      </c>
      <c r="F65">
        <f t="shared" si="0"/>
        <v>2.7688288089957616</v>
      </c>
      <c r="G65">
        <f t="shared" si="1"/>
        <v>-1.2799282150412403</v>
      </c>
      <c r="H65">
        <v>2.7688288089957616</v>
      </c>
      <c r="I65">
        <f t="shared" si="3"/>
        <v>7.9437698530088401</v>
      </c>
      <c r="J65">
        <f t="shared" si="4"/>
        <v>0</v>
      </c>
    </row>
    <row r="66" spans="1:11" s="6" customFormat="1" x14ac:dyDescent="0.25">
      <c r="A66" s="6" t="s">
        <v>58</v>
      </c>
      <c r="B66" s="6">
        <v>1.32</v>
      </c>
      <c r="C66" s="6">
        <v>7.0102285269858404</v>
      </c>
      <c r="D66" s="6">
        <v>10.235371323506101</v>
      </c>
      <c r="E66" s="6">
        <f t="shared" si="2"/>
        <v>13.510690147028054</v>
      </c>
      <c r="F66" s="6">
        <f t="shared" si="0"/>
        <v>4.7091983781903286</v>
      </c>
      <c r="G66" s="6">
        <f t="shared" si="1"/>
        <v>7.366371323506101</v>
      </c>
      <c r="H66" s="6">
        <v>1.32</v>
      </c>
      <c r="I66" s="6">
        <f t="shared" si="3"/>
        <v>3.7870800000000004</v>
      </c>
      <c r="J66" s="6">
        <f t="shared" si="4"/>
        <v>9.7236101470280545</v>
      </c>
      <c r="K66" s="6">
        <v>9.6999999999999993</v>
      </c>
    </row>
    <row r="67" spans="1:11" x14ac:dyDescent="0.25">
      <c r="A67" t="s">
        <v>59</v>
      </c>
      <c r="B67">
        <v>94.558000000000007</v>
      </c>
      <c r="C67">
        <v>1.0123552982322199</v>
      </c>
      <c r="D67">
        <v>0.57139661946679998</v>
      </c>
      <c r="E67">
        <f t="shared" si="2"/>
        <v>54.030121543541675</v>
      </c>
      <c r="F67">
        <f t="shared" si="0"/>
        <v>18.832388129502153</v>
      </c>
      <c r="G67">
        <f t="shared" si="1"/>
        <v>-2.2976033805332001</v>
      </c>
      <c r="H67">
        <v>18.832388129502153</v>
      </c>
      <c r="I67">
        <f t="shared" si="3"/>
        <v>54.030121543541682</v>
      </c>
      <c r="J67" s="7">
        <f t="shared" si="4"/>
        <v>-7.1054273576010019E-15</v>
      </c>
    </row>
    <row r="68" spans="1:11" x14ac:dyDescent="0.25">
      <c r="A68" t="s">
        <v>60</v>
      </c>
      <c r="B68">
        <v>0.88</v>
      </c>
      <c r="C68">
        <v>3.3250687073160599</v>
      </c>
      <c r="D68">
        <v>2.3615167966731101</v>
      </c>
      <c r="E68">
        <f t="shared" si="2"/>
        <v>2.078134781072337</v>
      </c>
      <c r="F68">
        <f t="shared" si="0"/>
        <v>0.72434115757139661</v>
      </c>
      <c r="G68">
        <f t="shared" si="1"/>
        <v>-0.50748320332689012</v>
      </c>
      <c r="H68">
        <v>0.72434115757139661</v>
      </c>
      <c r="I68">
        <f t="shared" si="3"/>
        <v>2.078134781072337</v>
      </c>
      <c r="J68">
        <f t="shared" si="4"/>
        <v>0</v>
      </c>
    </row>
    <row r="69" spans="1:11" s="6" customFormat="1" x14ac:dyDescent="0.25">
      <c r="A69" s="6" t="s">
        <v>61</v>
      </c>
      <c r="B69" s="6">
        <v>5.4530000000000003</v>
      </c>
      <c r="C69" s="6">
        <v>6.7348578395759899</v>
      </c>
      <c r="D69" s="6">
        <v>13.340985937676299</v>
      </c>
      <c r="E69" s="6">
        <f t="shared" si="2"/>
        <v>72.748396318148863</v>
      </c>
      <c r="F69" s="6">
        <f t="shared" si="0"/>
        <v>25.356708371609919</v>
      </c>
      <c r="G69" s="6">
        <f t="shared" si="1"/>
        <v>10.471985937676299</v>
      </c>
      <c r="H69" s="6">
        <v>5.4530000000000003</v>
      </c>
      <c r="I69" s="6">
        <f t="shared" si="3"/>
        <v>15.644657000000002</v>
      </c>
      <c r="J69" s="6">
        <f t="shared" si="4"/>
        <v>57.103739318148861</v>
      </c>
      <c r="K69" s="6">
        <v>57.1</v>
      </c>
    </row>
    <row r="70" spans="1:11" s="6" customFormat="1" x14ac:dyDescent="0.25">
      <c r="A70" s="6" t="s">
        <v>62</v>
      </c>
      <c r="B70" s="6">
        <v>63.881999999999998</v>
      </c>
      <c r="C70" s="6">
        <v>5.0627956282811901</v>
      </c>
      <c r="D70" s="6">
        <v>2.9104246659652402</v>
      </c>
      <c r="E70" s="6">
        <f t="shared" si="2"/>
        <v>185.92374851119146</v>
      </c>
      <c r="F70" s="6">
        <f t="shared" si="0"/>
        <v>64.804373827532743</v>
      </c>
      <c r="G70" s="6">
        <f t="shared" si="1"/>
        <v>4.1424665965239971E-2</v>
      </c>
      <c r="H70" s="6">
        <v>63.881999999999998</v>
      </c>
      <c r="I70" s="6">
        <f t="shared" si="3"/>
        <v>183.277458</v>
      </c>
      <c r="J70" s="6">
        <f t="shared" si="4"/>
        <v>2.6462905111914665</v>
      </c>
    </row>
    <row r="71" spans="1:11" s="6" customFormat="1" x14ac:dyDescent="0.25">
      <c r="A71" s="6" t="s">
        <v>63</v>
      </c>
      <c r="B71" s="6">
        <v>0.254</v>
      </c>
      <c r="C71" s="6">
        <v>2.5906764766452799</v>
      </c>
      <c r="D71" s="6">
        <v>106.24131707564</v>
      </c>
      <c r="E71" s="6">
        <f t="shared" si="2"/>
        <v>26.98529453721256</v>
      </c>
      <c r="F71" s="6">
        <f t="shared" si="0"/>
        <v>9.4058189394257781</v>
      </c>
      <c r="G71" s="6">
        <f t="shared" si="1"/>
        <v>103.37231707564</v>
      </c>
      <c r="H71" s="6">
        <v>0.254</v>
      </c>
      <c r="I71" s="6">
        <f t="shared" si="3"/>
        <v>0.7287260000000001</v>
      </c>
      <c r="J71" s="6">
        <f t="shared" si="4"/>
        <v>26.256568537212559</v>
      </c>
      <c r="K71" s="6">
        <v>26.3</v>
      </c>
    </row>
    <row r="72" spans="1:11" x14ac:dyDescent="0.25">
      <c r="A72" t="s">
        <v>64</v>
      </c>
      <c r="B72">
        <v>0.27700000000000002</v>
      </c>
      <c r="C72">
        <v>4.0355211229516303</v>
      </c>
      <c r="D72">
        <v>1.3531030394026899</v>
      </c>
      <c r="E72">
        <f t="shared" si="2"/>
        <v>0.37480954191454513</v>
      </c>
      <c r="F72">
        <f t="shared" si="0"/>
        <v>0.13064117877816142</v>
      </c>
      <c r="G72">
        <f t="shared" si="1"/>
        <v>-1.5158969605973103</v>
      </c>
      <c r="H72">
        <v>0.13064117877816142</v>
      </c>
      <c r="I72">
        <f t="shared" si="3"/>
        <v>0.37480954191454513</v>
      </c>
      <c r="J72">
        <f t="shared" si="4"/>
        <v>0</v>
      </c>
    </row>
    <row r="73" spans="1:11" s="6" customFormat="1" x14ac:dyDescent="0.25">
      <c r="A73" s="6" t="s">
        <v>65</v>
      </c>
      <c r="B73" s="6">
        <v>1.65</v>
      </c>
      <c r="C73" s="6">
        <v>2.4475025811151099</v>
      </c>
      <c r="D73" s="6">
        <v>26.194586837519601</v>
      </c>
      <c r="E73" s="6">
        <f t="shared" si="2"/>
        <v>43.221068281907343</v>
      </c>
      <c r="F73" s="6">
        <f t="shared" ref="F73:F136" si="5">PRODUCT(E73,1/2.869)</f>
        <v>15.064854751449056</v>
      </c>
      <c r="G73" s="6">
        <f t="shared" ref="G73:G136" si="6">SUM(D73,-2.869)</f>
        <v>23.325586837519602</v>
      </c>
      <c r="H73" s="6">
        <v>1.65</v>
      </c>
      <c r="I73" s="6">
        <f t="shared" si="3"/>
        <v>4.7338500000000003</v>
      </c>
      <c r="J73" s="6">
        <f t="shared" si="4"/>
        <v>38.487218281907346</v>
      </c>
      <c r="K73" s="6">
        <v>38.5</v>
      </c>
    </row>
    <row r="74" spans="1:11" x14ac:dyDescent="0.25">
      <c r="A74" t="s">
        <v>66</v>
      </c>
      <c r="B74">
        <v>1.867</v>
      </c>
      <c r="C74">
        <v>0.91878127196888604</v>
      </c>
      <c r="D74">
        <v>0.75000362032522305</v>
      </c>
      <c r="E74">
        <f t="shared" si="2"/>
        <v>1.4002567591471915</v>
      </c>
      <c r="F74">
        <f t="shared" si="5"/>
        <v>0.48806439844795796</v>
      </c>
      <c r="G74">
        <f t="shared" si="6"/>
        <v>-2.1189963796747771</v>
      </c>
      <c r="H74">
        <v>0.48806439844795796</v>
      </c>
      <c r="I74">
        <f t="shared" si="3"/>
        <v>1.4002567591471915</v>
      </c>
      <c r="J74">
        <f t="shared" si="4"/>
        <v>0</v>
      </c>
    </row>
    <row r="75" spans="1:11" x14ac:dyDescent="0.25">
      <c r="A75" t="s">
        <v>67</v>
      </c>
      <c r="B75">
        <v>4.0830000000000002</v>
      </c>
      <c r="C75">
        <v>1.7286684999134001</v>
      </c>
      <c r="D75">
        <v>1.27288227656425</v>
      </c>
      <c r="E75">
        <f t="shared" ref="E75:E138" si="7">PRODUCT(B75,D75)</f>
        <v>5.1971783352118335</v>
      </c>
      <c r="F75">
        <f t="shared" si="5"/>
        <v>1.8114947142599629</v>
      </c>
      <c r="G75">
        <f t="shared" si="6"/>
        <v>-1.5961177234357502</v>
      </c>
      <c r="H75">
        <v>1.8114947142599629</v>
      </c>
      <c r="I75">
        <f t="shared" si="3"/>
        <v>5.1971783352118344</v>
      </c>
      <c r="J75" s="7">
        <f t="shared" si="4"/>
        <v>-8.8817841970012523E-16</v>
      </c>
    </row>
    <row r="76" spans="1:11" x14ac:dyDescent="0.25">
      <c r="A76" t="s">
        <v>68</v>
      </c>
      <c r="B76">
        <v>80.566000000000003</v>
      </c>
      <c r="C76">
        <v>5.4607612543786201</v>
      </c>
      <c r="D76">
        <v>2.2497371975039799</v>
      </c>
      <c r="E76">
        <f t="shared" si="7"/>
        <v>181.25232705410565</v>
      </c>
      <c r="F76">
        <f t="shared" si="5"/>
        <v>63.176133514850349</v>
      </c>
      <c r="G76">
        <f t="shared" si="6"/>
        <v>-0.61926280249602028</v>
      </c>
      <c r="H76">
        <v>63.176133514850349</v>
      </c>
      <c r="I76">
        <f t="shared" si="3"/>
        <v>181.25232705410568</v>
      </c>
      <c r="J76" s="7">
        <f t="shared" si="4"/>
        <v>-2.8421709430404007E-14</v>
      </c>
    </row>
    <row r="77" spans="1:11" x14ac:dyDescent="0.25">
      <c r="A77" t="s">
        <v>69</v>
      </c>
      <c r="B77">
        <v>26.164000000000001</v>
      </c>
      <c r="C77">
        <v>1.9203972644378999</v>
      </c>
      <c r="D77">
        <v>1.2879697208459999</v>
      </c>
      <c r="E77">
        <f t="shared" si="7"/>
        <v>33.698439776214741</v>
      </c>
      <c r="F77">
        <f t="shared" si="5"/>
        <v>11.745709228377393</v>
      </c>
      <c r="G77">
        <f t="shared" si="6"/>
        <v>-1.5810302791540003</v>
      </c>
      <c r="H77">
        <v>11.745709228377393</v>
      </c>
      <c r="I77">
        <f t="shared" si="3"/>
        <v>33.698439776214741</v>
      </c>
      <c r="J77">
        <f t="shared" si="4"/>
        <v>0</v>
      </c>
    </row>
    <row r="78" spans="1:11" x14ac:dyDescent="0.25">
      <c r="A78" t="s">
        <v>70</v>
      </c>
      <c r="B78">
        <v>11.055</v>
      </c>
      <c r="C78">
        <v>4.2071495126751097</v>
      </c>
      <c r="D78">
        <v>1.50081758641272</v>
      </c>
      <c r="E78">
        <f t="shared" si="7"/>
        <v>16.59153841779262</v>
      </c>
      <c r="F78">
        <f t="shared" si="5"/>
        <v>5.7830388350619097</v>
      </c>
      <c r="G78">
        <f t="shared" si="6"/>
        <v>-1.3681824135872802</v>
      </c>
      <c r="H78">
        <v>5.7830388350619097</v>
      </c>
      <c r="I78">
        <f t="shared" ref="I78:I141" si="8">PRODUCT(H78,2.869)</f>
        <v>16.59153841779262</v>
      </c>
      <c r="J78">
        <f t="shared" ref="J78:J141" si="9">SUM(E78,-I78)</f>
        <v>0</v>
      </c>
    </row>
    <row r="79" spans="1:11" x14ac:dyDescent="0.25">
      <c r="A79" t="s">
        <v>71</v>
      </c>
      <c r="B79">
        <v>0.106</v>
      </c>
      <c r="C79">
        <v>3.05037265633882</v>
      </c>
      <c r="D79">
        <v>1.95596324736572</v>
      </c>
      <c r="E79">
        <f t="shared" si="7"/>
        <v>0.20733210422076631</v>
      </c>
      <c r="F79">
        <f t="shared" si="5"/>
        <v>7.2266331202776687E-2</v>
      </c>
      <c r="G79">
        <f t="shared" si="6"/>
        <v>-0.91303675263428019</v>
      </c>
      <c r="H79">
        <v>7.2266331202776687E-2</v>
      </c>
      <c r="I79">
        <f t="shared" si="8"/>
        <v>0.20733210422076634</v>
      </c>
      <c r="J79" s="7">
        <f t="shared" si="9"/>
        <v>-2.7755575615628914E-17</v>
      </c>
    </row>
    <row r="80" spans="1:11" x14ac:dyDescent="0.25">
      <c r="A80" t="s">
        <v>72</v>
      </c>
      <c r="B80">
        <v>0.46400000000000002</v>
      </c>
      <c r="C80">
        <v>3.68721064198885</v>
      </c>
      <c r="D80">
        <v>0.43896303041816598</v>
      </c>
      <c r="E80">
        <f t="shared" si="7"/>
        <v>0.20367884611402903</v>
      </c>
      <c r="F80">
        <f t="shared" si="5"/>
        <v>7.0992975292446511E-2</v>
      </c>
      <c r="G80">
        <f t="shared" si="6"/>
        <v>-2.4300369695818342</v>
      </c>
      <c r="H80">
        <v>7.0992975292446511E-2</v>
      </c>
      <c r="I80">
        <f t="shared" si="8"/>
        <v>0.20367884611402906</v>
      </c>
      <c r="J80" s="7">
        <f t="shared" si="9"/>
        <v>-2.7755575615628914E-17</v>
      </c>
    </row>
    <row r="81" spans="1:11" x14ac:dyDescent="0.25">
      <c r="A81" t="s">
        <v>73</v>
      </c>
      <c r="B81">
        <v>15.691000000000001</v>
      </c>
      <c r="C81">
        <v>1.6971792951912299</v>
      </c>
      <c r="D81">
        <v>0.94584259692785699</v>
      </c>
      <c r="E81">
        <f t="shared" si="7"/>
        <v>14.841216188395006</v>
      </c>
      <c r="F81">
        <f t="shared" si="5"/>
        <v>5.1729578906918805</v>
      </c>
      <c r="G81">
        <f t="shared" si="6"/>
        <v>-1.9231574030721432</v>
      </c>
      <c r="H81">
        <v>5.1729578906918805</v>
      </c>
      <c r="I81">
        <f t="shared" si="8"/>
        <v>14.841216188395006</v>
      </c>
      <c r="J81">
        <f t="shared" si="9"/>
        <v>0</v>
      </c>
    </row>
    <row r="82" spans="1:11" x14ac:dyDescent="0.25">
      <c r="A82" t="s">
        <v>74</v>
      </c>
      <c r="B82">
        <v>11.949</v>
      </c>
      <c r="C82">
        <v>1.37376653704142</v>
      </c>
      <c r="D82">
        <v>1.99610491684637</v>
      </c>
      <c r="E82">
        <f t="shared" si="7"/>
        <v>23.851457651397276</v>
      </c>
      <c r="F82">
        <f t="shared" si="5"/>
        <v>8.3135091151611267</v>
      </c>
      <c r="G82">
        <f t="shared" si="6"/>
        <v>-0.87289508315363018</v>
      </c>
      <c r="H82">
        <v>8.3135091151611267</v>
      </c>
      <c r="I82">
        <f t="shared" si="8"/>
        <v>23.851457651397276</v>
      </c>
      <c r="J82">
        <f t="shared" si="9"/>
        <v>0</v>
      </c>
    </row>
    <row r="83" spans="1:11" s="6" customFormat="1" x14ac:dyDescent="0.25">
      <c r="A83" s="6" t="s">
        <v>75</v>
      </c>
      <c r="B83" s="6">
        <v>1.7569999999999999</v>
      </c>
      <c r="C83" s="6">
        <v>1.3081682256735401</v>
      </c>
      <c r="D83" s="6">
        <v>2.88062146126087</v>
      </c>
      <c r="E83" s="6">
        <f t="shared" si="7"/>
        <v>5.0612519074353486</v>
      </c>
      <c r="F83" s="6">
        <f t="shared" si="5"/>
        <v>1.7641170817132619</v>
      </c>
      <c r="G83" s="6">
        <f t="shared" si="6"/>
        <v>1.1621461260869825E-2</v>
      </c>
      <c r="H83" s="6">
        <v>1.7569999999999999</v>
      </c>
      <c r="I83" s="6">
        <f t="shared" si="8"/>
        <v>5.0408330000000001</v>
      </c>
      <c r="J83" s="6">
        <f t="shared" si="9"/>
        <v>2.0418907435348466E-2</v>
      </c>
    </row>
    <row r="84" spans="1:11" s="6" customFormat="1" x14ac:dyDescent="0.25">
      <c r="A84" s="6" t="s">
        <v>76</v>
      </c>
      <c r="B84" s="6">
        <v>0.76100000000000001</v>
      </c>
      <c r="C84" s="6">
        <v>3.3165248724476699</v>
      </c>
      <c r="D84" s="6">
        <v>69.500349374444696</v>
      </c>
      <c r="E84" s="6">
        <f t="shared" si="7"/>
        <v>52.889765873952413</v>
      </c>
      <c r="F84" s="6">
        <f t="shared" si="5"/>
        <v>18.434913166243433</v>
      </c>
      <c r="G84" s="6">
        <f t="shared" si="6"/>
        <v>66.631349374444696</v>
      </c>
      <c r="H84" s="6">
        <v>0.76100000000000001</v>
      </c>
      <c r="I84" s="6">
        <f t="shared" si="8"/>
        <v>2.1833090000000004</v>
      </c>
      <c r="J84" s="6">
        <f t="shared" si="9"/>
        <v>50.706456873952412</v>
      </c>
      <c r="K84" s="6">
        <v>50.7</v>
      </c>
    </row>
    <row r="85" spans="1:11" x14ac:dyDescent="0.25">
      <c r="A85" t="s">
        <v>77</v>
      </c>
      <c r="B85">
        <v>10.430999999999999</v>
      </c>
      <c r="C85">
        <v>0.60719864157959902</v>
      </c>
      <c r="D85">
        <v>0.27921186352497601</v>
      </c>
      <c r="E85">
        <f t="shared" si="7"/>
        <v>2.9124589484290246</v>
      </c>
      <c r="F85">
        <f t="shared" si="5"/>
        <v>1.0151477687100121</v>
      </c>
      <c r="G85">
        <f t="shared" si="6"/>
        <v>-2.5897881364750241</v>
      </c>
      <c r="H85">
        <v>1.0151477687100121</v>
      </c>
      <c r="I85">
        <f t="shared" si="8"/>
        <v>2.9124589484290251</v>
      </c>
      <c r="J85" s="7">
        <f t="shared" si="9"/>
        <v>-4.4408920985006262E-16</v>
      </c>
    </row>
    <row r="86" spans="1:11" x14ac:dyDescent="0.25">
      <c r="A86" t="s">
        <v>78</v>
      </c>
      <c r="B86">
        <v>7.8490000000000002</v>
      </c>
      <c r="C86">
        <v>1.70680889465828</v>
      </c>
      <c r="D86">
        <v>1.7413064500315201</v>
      </c>
      <c r="E86">
        <f t="shared" si="7"/>
        <v>13.667514326297402</v>
      </c>
      <c r="F86">
        <f t="shared" si="5"/>
        <v>4.7638599952239113</v>
      </c>
      <c r="G86">
        <f t="shared" si="6"/>
        <v>-1.1276935499684801</v>
      </c>
      <c r="H86">
        <v>4.7638599952239113</v>
      </c>
      <c r="I86">
        <f t="shared" si="8"/>
        <v>13.667514326297402</v>
      </c>
      <c r="J86">
        <f t="shared" si="9"/>
        <v>0</v>
      </c>
    </row>
    <row r="87" spans="1:11" x14ac:dyDescent="0.25">
      <c r="A87" t="s">
        <v>79</v>
      </c>
      <c r="B87">
        <v>9.9250000000000007</v>
      </c>
      <c r="C87">
        <v>3.2627721563254899</v>
      </c>
      <c r="D87">
        <v>2.36334090763589</v>
      </c>
      <c r="E87">
        <f t="shared" si="7"/>
        <v>23.456158508286212</v>
      </c>
      <c r="F87">
        <f t="shared" si="5"/>
        <v>8.1757262141116112</v>
      </c>
      <c r="G87">
        <f t="shared" si="6"/>
        <v>-0.50565909236411022</v>
      </c>
      <c r="H87">
        <v>8.1757262141116112</v>
      </c>
      <c r="I87">
        <f t="shared" si="8"/>
        <v>23.456158508286215</v>
      </c>
      <c r="J87" s="7">
        <f t="shared" si="9"/>
        <v>-3.5527136788005009E-15</v>
      </c>
    </row>
    <row r="88" spans="1:11" x14ac:dyDescent="0.25">
      <c r="A88" t="s">
        <v>80</v>
      </c>
      <c r="B88">
        <v>1279.499</v>
      </c>
      <c r="C88">
        <v>1.06333353801046</v>
      </c>
      <c r="D88">
        <v>0.43511709120303499</v>
      </c>
      <c r="E88">
        <f t="shared" si="7"/>
        <v>556.73188307719204</v>
      </c>
      <c r="F88">
        <f t="shared" si="5"/>
        <v>194.05084805757826</v>
      </c>
      <c r="G88">
        <f t="shared" si="6"/>
        <v>-2.4338829087969653</v>
      </c>
      <c r="H88">
        <v>194.05084805757826</v>
      </c>
      <c r="I88">
        <f t="shared" si="8"/>
        <v>556.73188307719204</v>
      </c>
      <c r="J88">
        <f t="shared" si="9"/>
        <v>0</v>
      </c>
    </row>
    <row r="89" spans="1:11" x14ac:dyDescent="0.25">
      <c r="A89" t="s">
        <v>81</v>
      </c>
      <c r="B89">
        <v>251.268</v>
      </c>
      <c r="C89">
        <v>1.44769487367745</v>
      </c>
      <c r="D89">
        <v>1.22259110143542</v>
      </c>
      <c r="E89">
        <f t="shared" si="7"/>
        <v>307.19802087547515</v>
      </c>
      <c r="F89">
        <f t="shared" si="5"/>
        <v>107.07494627935696</v>
      </c>
      <c r="G89">
        <f t="shared" si="6"/>
        <v>-1.6464088985645802</v>
      </c>
      <c r="H89">
        <v>107.07494627935696</v>
      </c>
      <c r="I89">
        <f t="shared" si="8"/>
        <v>307.19802087547515</v>
      </c>
      <c r="J89">
        <f t="shared" si="9"/>
        <v>0</v>
      </c>
    </row>
    <row r="90" spans="1:11" x14ac:dyDescent="0.25">
      <c r="A90" t="s">
        <v>82</v>
      </c>
      <c r="B90">
        <v>77.152000000000001</v>
      </c>
      <c r="C90">
        <v>3.0039498414159</v>
      </c>
      <c r="D90">
        <v>0.78298899606397698</v>
      </c>
      <c r="E90">
        <f t="shared" si="7"/>
        <v>60.409167024327949</v>
      </c>
      <c r="F90">
        <f t="shared" si="5"/>
        <v>21.055826777388617</v>
      </c>
      <c r="G90">
        <f t="shared" si="6"/>
        <v>-2.0860110039360231</v>
      </c>
      <c r="H90">
        <v>21.055826777388617</v>
      </c>
      <c r="I90">
        <f t="shared" si="8"/>
        <v>60.409167024327949</v>
      </c>
      <c r="J90">
        <f t="shared" si="9"/>
        <v>0</v>
      </c>
    </row>
    <row r="91" spans="1:11" x14ac:dyDescent="0.25">
      <c r="A91" t="s">
        <v>83</v>
      </c>
      <c r="B91">
        <v>34.106999999999999</v>
      </c>
      <c r="C91">
        <v>1.9010469707761299</v>
      </c>
      <c r="D91">
        <v>0.312859968673047</v>
      </c>
      <c r="E91">
        <f t="shared" si="7"/>
        <v>10.670714951531613</v>
      </c>
      <c r="F91">
        <f t="shared" si="5"/>
        <v>3.7193150754728519</v>
      </c>
      <c r="G91">
        <f t="shared" si="6"/>
        <v>-2.5561400313269531</v>
      </c>
      <c r="H91">
        <v>3.7193150754728519</v>
      </c>
      <c r="I91">
        <f t="shared" si="8"/>
        <v>10.670714951531613</v>
      </c>
      <c r="J91">
        <f t="shared" si="9"/>
        <v>0</v>
      </c>
    </row>
    <row r="92" spans="1:11" s="6" customFormat="1" x14ac:dyDescent="0.25">
      <c r="A92" s="6" t="s">
        <v>84</v>
      </c>
      <c r="B92" s="6">
        <v>4.6710000000000003</v>
      </c>
      <c r="C92" s="6">
        <v>4.8037001992293398</v>
      </c>
      <c r="D92" s="6">
        <v>3.6928852607537701</v>
      </c>
      <c r="E92" s="6">
        <f t="shared" si="7"/>
        <v>17.249467052980862</v>
      </c>
      <c r="F92" s="6">
        <f t="shared" si="5"/>
        <v>6.0123621655562429</v>
      </c>
      <c r="G92" s="6">
        <f t="shared" si="6"/>
        <v>0.82388526075376989</v>
      </c>
      <c r="H92" s="6">
        <v>4.6710000000000003</v>
      </c>
      <c r="I92" s="6">
        <f t="shared" si="8"/>
        <v>13.401099000000002</v>
      </c>
      <c r="J92" s="6">
        <f t="shared" si="9"/>
        <v>3.8483680529808595</v>
      </c>
      <c r="K92" s="6">
        <v>3.8</v>
      </c>
    </row>
    <row r="93" spans="1:11" x14ac:dyDescent="0.25">
      <c r="A93" t="s">
        <v>85</v>
      </c>
      <c r="B93">
        <v>7.8179999999999996</v>
      </c>
      <c r="C93">
        <v>5.9584258953355898</v>
      </c>
      <c r="D93">
        <v>0.324700367517745</v>
      </c>
      <c r="E93">
        <f t="shared" si="7"/>
        <v>2.5385074732537305</v>
      </c>
      <c r="F93">
        <f t="shared" si="5"/>
        <v>0.88480567209959238</v>
      </c>
      <c r="G93">
        <f t="shared" si="6"/>
        <v>-2.5442996324822551</v>
      </c>
      <c r="H93">
        <v>0.88480567209959238</v>
      </c>
      <c r="I93">
        <f t="shared" si="8"/>
        <v>2.5385074732537309</v>
      </c>
      <c r="J93" s="7">
        <f t="shared" si="9"/>
        <v>-4.4408920985006262E-16</v>
      </c>
    </row>
    <row r="94" spans="1:11" x14ac:dyDescent="0.25">
      <c r="A94" t="s">
        <v>86</v>
      </c>
      <c r="B94">
        <v>59.802999999999997</v>
      </c>
      <c r="C94">
        <v>4.5036427728788704</v>
      </c>
      <c r="D94">
        <v>1.0510881017232501</v>
      </c>
      <c r="E94">
        <f t="shared" si="7"/>
        <v>62.858221747355522</v>
      </c>
      <c r="F94">
        <f t="shared" si="5"/>
        <v>21.909453380047236</v>
      </c>
      <c r="G94">
        <f t="shared" si="6"/>
        <v>-1.8179118982767501</v>
      </c>
      <c r="H94">
        <v>21.909453380047236</v>
      </c>
      <c r="I94">
        <f t="shared" si="8"/>
        <v>62.858221747355522</v>
      </c>
      <c r="J94">
        <f t="shared" si="9"/>
        <v>0</v>
      </c>
    </row>
    <row r="95" spans="1:11" x14ac:dyDescent="0.25">
      <c r="A95" t="s">
        <v>87</v>
      </c>
      <c r="B95">
        <v>2.7730000000000001</v>
      </c>
      <c r="C95">
        <v>1.8884811739011</v>
      </c>
      <c r="D95">
        <v>0.40279429490538099</v>
      </c>
      <c r="E95">
        <f t="shared" si="7"/>
        <v>1.1169485797726215</v>
      </c>
      <c r="F95">
        <f t="shared" si="5"/>
        <v>0.38931634010896532</v>
      </c>
      <c r="G95">
        <f t="shared" si="6"/>
        <v>-2.4662057050946191</v>
      </c>
      <c r="H95">
        <v>0.38931634010896532</v>
      </c>
      <c r="I95">
        <f t="shared" si="8"/>
        <v>1.1169485797726215</v>
      </c>
      <c r="J95">
        <f t="shared" si="9"/>
        <v>0</v>
      </c>
    </row>
    <row r="96" spans="1:11" x14ac:dyDescent="0.25">
      <c r="A96" t="s">
        <v>88</v>
      </c>
      <c r="B96">
        <v>126.985</v>
      </c>
      <c r="C96">
        <v>4.98651708265976</v>
      </c>
      <c r="D96">
        <v>0.70565497806174804</v>
      </c>
      <c r="E96">
        <f t="shared" si="7"/>
        <v>89.607597389171076</v>
      </c>
      <c r="F96">
        <f t="shared" si="5"/>
        <v>31.233041962067297</v>
      </c>
      <c r="G96">
        <f t="shared" si="6"/>
        <v>-2.1633450219382522</v>
      </c>
      <c r="H96">
        <v>31.233041962067297</v>
      </c>
      <c r="I96">
        <f t="shared" si="8"/>
        <v>89.607597389171076</v>
      </c>
      <c r="J96">
        <f t="shared" si="9"/>
        <v>0</v>
      </c>
    </row>
    <row r="97" spans="1:11" x14ac:dyDescent="0.25">
      <c r="A97" t="s">
        <v>89</v>
      </c>
      <c r="B97">
        <v>7.2149999999999999</v>
      </c>
      <c r="C97">
        <v>2.0540032841569098</v>
      </c>
      <c r="D97">
        <v>0.18594588045324201</v>
      </c>
      <c r="E97">
        <f t="shared" si="7"/>
        <v>1.3415995274701411</v>
      </c>
      <c r="F97">
        <f t="shared" si="5"/>
        <v>0.46761921487282715</v>
      </c>
      <c r="G97">
        <f t="shared" si="6"/>
        <v>-2.6830541195467581</v>
      </c>
      <c r="H97">
        <v>0.46761921487282715</v>
      </c>
      <c r="I97">
        <f t="shared" si="8"/>
        <v>1.3415995274701411</v>
      </c>
      <c r="J97">
        <f t="shared" si="9"/>
        <v>0</v>
      </c>
    </row>
    <row r="98" spans="1:11" s="6" customFormat="1" x14ac:dyDescent="0.25">
      <c r="A98" s="6" t="s">
        <v>90</v>
      </c>
      <c r="B98" s="6">
        <v>17.100000000000001</v>
      </c>
      <c r="C98" s="6">
        <v>6.4891874938371297</v>
      </c>
      <c r="D98" s="6">
        <v>3.5635627403679302</v>
      </c>
      <c r="E98" s="6">
        <f t="shared" si="7"/>
        <v>60.93692286029161</v>
      </c>
      <c r="F98" s="6">
        <f t="shared" si="5"/>
        <v>21.239777922722762</v>
      </c>
      <c r="G98" s="6">
        <f t="shared" si="6"/>
        <v>0.69456274036792998</v>
      </c>
      <c r="H98" s="6">
        <v>17.100000000000001</v>
      </c>
      <c r="I98" s="6">
        <f t="shared" si="8"/>
        <v>49.059900000000006</v>
      </c>
      <c r="J98" s="6">
        <f t="shared" si="9"/>
        <v>11.877022860291603</v>
      </c>
      <c r="K98" s="6">
        <v>11.9</v>
      </c>
    </row>
    <row r="99" spans="1:11" x14ac:dyDescent="0.25">
      <c r="A99" t="s">
        <v>91</v>
      </c>
      <c r="B99">
        <v>43.692999999999998</v>
      </c>
      <c r="C99">
        <v>1.0280961516996301</v>
      </c>
      <c r="D99">
        <v>0.51942134340692003</v>
      </c>
      <c r="E99">
        <f t="shared" si="7"/>
        <v>22.695076757478557</v>
      </c>
      <c r="F99">
        <f t="shared" si="5"/>
        <v>7.9104485038266139</v>
      </c>
      <c r="G99">
        <f t="shared" si="6"/>
        <v>-2.3495786565930801</v>
      </c>
      <c r="H99">
        <v>7.9104485038266139</v>
      </c>
      <c r="I99">
        <f t="shared" si="8"/>
        <v>22.695076757478557</v>
      </c>
      <c r="J99">
        <f t="shared" si="9"/>
        <v>0</v>
      </c>
    </row>
    <row r="100" spans="1:11" x14ac:dyDescent="0.25">
      <c r="A100" t="s">
        <v>92</v>
      </c>
      <c r="B100">
        <v>24.896000000000001</v>
      </c>
      <c r="C100">
        <v>2.4846649444703899</v>
      </c>
      <c r="D100">
        <v>0.58144860677444099</v>
      </c>
      <c r="E100">
        <f t="shared" si="7"/>
        <v>14.475744514256483</v>
      </c>
      <c r="F100">
        <f t="shared" si="5"/>
        <v>5.0455714584372542</v>
      </c>
      <c r="G100">
        <f t="shared" si="6"/>
        <v>-2.2875513932255593</v>
      </c>
      <c r="H100">
        <v>5.0455714584372542</v>
      </c>
      <c r="I100">
        <f t="shared" si="8"/>
        <v>14.475744514256483</v>
      </c>
      <c r="J100">
        <f t="shared" si="9"/>
        <v>0</v>
      </c>
    </row>
    <row r="101" spans="1:11" x14ac:dyDescent="0.25">
      <c r="A101" t="s">
        <v>93</v>
      </c>
      <c r="B101">
        <v>49.847000000000001</v>
      </c>
      <c r="C101">
        <v>5.8529869442835603</v>
      </c>
      <c r="D101">
        <v>0.66689320394388296</v>
      </c>
      <c r="E101">
        <f t="shared" si="7"/>
        <v>33.242625536990737</v>
      </c>
      <c r="F101">
        <f t="shared" si="5"/>
        <v>11.586833578595586</v>
      </c>
      <c r="G101">
        <f t="shared" si="6"/>
        <v>-2.2021067960561171</v>
      </c>
      <c r="H101">
        <v>11.586833578595586</v>
      </c>
      <c r="I101">
        <f t="shared" si="8"/>
        <v>33.242625536990737</v>
      </c>
      <c r="J101">
        <f t="shared" si="9"/>
        <v>0</v>
      </c>
    </row>
    <row r="102" spans="1:11" x14ac:dyDescent="0.25">
      <c r="A102" t="s">
        <v>94</v>
      </c>
      <c r="B102">
        <v>3.5939999999999999</v>
      </c>
      <c r="C102">
        <v>8.2206310107731699</v>
      </c>
      <c r="D102">
        <v>0.52253209061702799</v>
      </c>
      <c r="E102">
        <f t="shared" si="7"/>
        <v>1.8779803336775984</v>
      </c>
      <c r="F102">
        <f t="shared" si="5"/>
        <v>0.6545766237983961</v>
      </c>
      <c r="G102">
        <f t="shared" si="6"/>
        <v>-2.3464679093829721</v>
      </c>
      <c r="H102">
        <v>0.6545766237983961</v>
      </c>
      <c r="I102">
        <f t="shared" si="8"/>
        <v>1.8779803336775986</v>
      </c>
      <c r="J102" s="7">
        <f t="shared" si="9"/>
        <v>-2.2204460492503131E-16</v>
      </c>
    </row>
    <row r="103" spans="1:11" x14ac:dyDescent="0.25">
      <c r="A103" t="s">
        <v>95</v>
      </c>
      <c r="B103">
        <v>5.7460000000000004</v>
      </c>
      <c r="C103">
        <v>1.8662382782617799</v>
      </c>
      <c r="D103">
        <v>1.2760946645283899</v>
      </c>
      <c r="E103">
        <f t="shared" si="7"/>
        <v>7.3324399423801294</v>
      </c>
      <c r="F103">
        <f t="shared" si="5"/>
        <v>2.5557476271802471</v>
      </c>
      <c r="G103">
        <f t="shared" si="6"/>
        <v>-1.5929053354716103</v>
      </c>
      <c r="H103">
        <v>2.5557476271802471</v>
      </c>
      <c r="I103">
        <f t="shared" si="8"/>
        <v>7.3324399423801294</v>
      </c>
      <c r="J103">
        <f t="shared" si="9"/>
        <v>0</v>
      </c>
    </row>
    <row r="104" spans="1:11" x14ac:dyDescent="0.25">
      <c r="A104" t="s">
        <v>96</v>
      </c>
      <c r="B104">
        <v>6.58</v>
      </c>
      <c r="C104">
        <v>1.4640436431358199</v>
      </c>
      <c r="D104">
        <v>1.62950658048074</v>
      </c>
      <c r="E104">
        <f t="shared" si="7"/>
        <v>10.722153299563269</v>
      </c>
      <c r="F104">
        <f t="shared" si="5"/>
        <v>3.7372440918659007</v>
      </c>
      <c r="G104">
        <f t="shared" si="6"/>
        <v>-1.2394934195192602</v>
      </c>
      <c r="H104">
        <v>3.7372440918659007</v>
      </c>
      <c r="I104">
        <f t="shared" si="8"/>
        <v>10.722153299563271</v>
      </c>
      <c r="J104" s="7">
        <f t="shared" si="9"/>
        <v>-1.7763568394002505E-15</v>
      </c>
    </row>
    <row r="105" spans="1:11" s="6" customFormat="1" x14ac:dyDescent="0.25">
      <c r="A105" s="6" t="s">
        <v>97</v>
      </c>
      <c r="B105" s="6">
        <v>2.012</v>
      </c>
      <c r="C105" s="6">
        <v>6.5271166899762498</v>
      </c>
      <c r="D105" s="6">
        <v>9.5018417124807897</v>
      </c>
      <c r="E105" s="6">
        <f t="shared" si="7"/>
        <v>19.117705525511347</v>
      </c>
      <c r="F105" s="6">
        <f t="shared" si="5"/>
        <v>6.6635432295264367</v>
      </c>
      <c r="G105" s="6">
        <f t="shared" si="6"/>
        <v>6.6328417124807899</v>
      </c>
      <c r="H105" s="6">
        <v>2.012</v>
      </c>
      <c r="I105" s="6">
        <f t="shared" si="8"/>
        <v>5.7724280000000006</v>
      </c>
      <c r="J105" s="6">
        <f t="shared" si="9"/>
        <v>13.345277525511346</v>
      </c>
      <c r="K105" s="6">
        <v>13.3</v>
      </c>
    </row>
    <row r="106" spans="1:11" x14ac:dyDescent="0.25">
      <c r="A106" t="s">
        <v>98</v>
      </c>
      <c r="B106">
        <v>5.2869999999999999</v>
      </c>
      <c r="C106">
        <v>3.3804721590226201</v>
      </c>
      <c r="D106">
        <v>0.28679756160709702</v>
      </c>
      <c r="E106">
        <f t="shared" si="7"/>
        <v>1.5162987082167219</v>
      </c>
      <c r="F106">
        <f t="shared" si="5"/>
        <v>0.52851122628676261</v>
      </c>
      <c r="G106">
        <f t="shared" si="6"/>
        <v>-2.582202438392903</v>
      </c>
      <c r="H106">
        <v>0.52851122628676261</v>
      </c>
      <c r="I106">
        <f t="shared" si="8"/>
        <v>1.5162987082167221</v>
      </c>
      <c r="J106" s="7">
        <f>SUM(E106,M96-I106)</f>
        <v>-2.2204460492503131E-16</v>
      </c>
    </row>
    <row r="107" spans="1:11" x14ac:dyDescent="0.25">
      <c r="A107" t="s">
        <v>99</v>
      </c>
      <c r="B107">
        <v>2.0830000000000002</v>
      </c>
      <c r="C107">
        <v>1.4288494992888401</v>
      </c>
      <c r="D107">
        <v>0.80100538003063204</v>
      </c>
      <c r="E107">
        <f t="shared" si="7"/>
        <v>1.6684942066038067</v>
      </c>
      <c r="F107">
        <f t="shared" si="5"/>
        <v>0.58155950038473569</v>
      </c>
      <c r="G107">
        <f t="shared" si="6"/>
        <v>-2.067994619969368</v>
      </c>
      <c r="H107">
        <v>0.58155950038473569</v>
      </c>
      <c r="I107">
        <f t="shared" si="8"/>
        <v>1.6684942066038069</v>
      </c>
      <c r="J107" s="7">
        <f t="shared" si="9"/>
        <v>-2.2204460492503131E-16</v>
      </c>
    </row>
    <row r="108" spans="1:11" x14ac:dyDescent="0.25">
      <c r="A108" t="s">
        <v>100</v>
      </c>
      <c r="B108">
        <v>4.2939999999999996</v>
      </c>
      <c r="C108">
        <v>1.13581824403246</v>
      </c>
      <c r="D108">
        <v>2.49094392197259</v>
      </c>
      <c r="E108">
        <f t="shared" si="7"/>
        <v>10.6961132009503</v>
      </c>
      <c r="F108">
        <f t="shared" si="5"/>
        <v>3.7281677242768563</v>
      </c>
      <c r="G108">
        <f t="shared" si="6"/>
        <v>-0.37805607802741026</v>
      </c>
      <c r="H108">
        <v>3.7281677242768563</v>
      </c>
      <c r="I108">
        <f t="shared" si="8"/>
        <v>10.696113200950302</v>
      </c>
      <c r="J108" s="7">
        <f t="shared" si="9"/>
        <v>-1.7763568394002505E-15</v>
      </c>
    </row>
    <row r="109" spans="1:11" x14ac:dyDescent="0.25">
      <c r="A109" t="s">
        <v>101</v>
      </c>
      <c r="B109">
        <v>6.266</v>
      </c>
      <c r="C109">
        <v>4.4108674195587598</v>
      </c>
      <c r="D109">
        <v>0.67120050591567604</v>
      </c>
      <c r="E109">
        <f t="shared" si="7"/>
        <v>4.2057423700676262</v>
      </c>
      <c r="F109">
        <f t="shared" si="5"/>
        <v>1.4659262356457392</v>
      </c>
      <c r="G109">
        <f t="shared" si="6"/>
        <v>-2.1977994940843244</v>
      </c>
      <c r="H109">
        <v>1.4659262356457392</v>
      </c>
      <c r="I109">
        <f t="shared" si="8"/>
        <v>4.2057423700676262</v>
      </c>
      <c r="J109">
        <f t="shared" si="9"/>
        <v>0</v>
      </c>
    </row>
    <row r="110" spans="1:11" s="6" customFormat="1" x14ac:dyDescent="0.25">
      <c r="A110" s="6" t="s">
        <v>102</v>
      </c>
      <c r="B110" s="6">
        <v>2.964</v>
      </c>
      <c r="C110" s="6">
        <v>6.1828278671086299</v>
      </c>
      <c r="D110" s="6">
        <v>5.9893838920858702</v>
      </c>
      <c r="E110" s="6">
        <f t="shared" si="7"/>
        <v>17.75253385614252</v>
      </c>
      <c r="F110" s="6">
        <f t="shared" si="5"/>
        <v>6.1877078620224886</v>
      </c>
      <c r="G110" s="6">
        <f t="shared" si="6"/>
        <v>3.12038389208587</v>
      </c>
      <c r="H110" s="6">
        <v>2.964</v>
      </c>
      <c r="I110" s="6">
        <f t="shared" si="8"/>
        <v>8.5037160000000007</v>
      </c>
      <c r="J110" s="6">
        <f t="shared" si="9"/>
        <v>9.2488178561425194</v>
      </c>
      <c r="K110" s="6">
        <v>9.1999999999999993</v>
      </c>
    </row>
    <row r="111" spans="1:11" x14ac:dyDescent="0.25">
      <c r="A111" t="s">
        <v>103</v>
      </c>
      <c r="B111">
        <v>0.54500000000000004</v>
      </c>
      <c r="C111">
        <v>13.0915935399841</v>
      </c>
      <c r="D111">
        <v>1.5842959803897101</v>
      </c>
      <c r="E111">
        <f t="shared" si="7"/>
        <v>0.86344130931239205</v>
      </c>
      <c r="F111">
        <f t="shared" si="5"/>
        <v>0.30095549296353852</v>
      </c>
      <c r="G111">
        <f t="shared" si="6"/>
        <v>-1.2847040196102901</v>
      </c>
      <c r="H111">
        <v>0.30095549296353852</v>
      </c>
      <c r="I111">
        <f t="shared" si="8"/>
        <v>0.86344130931239205</v>
      </c>
      <c r="J111">
        <f t="shared" si="9"/>
        <v>0</v>
      </c>
    </row>
    <row r="112" spans="1:11" x14ac:dyDescent="0.25">
      <c r="A112" t="s">
        <v>104</v>
      </c>
      <c r="B112">
        <v>2.073</v>
      </c>
      <c r="C112">
        <v>3.0596233354243298</v>
      </c>
      <c r="D112">
        <v>1.55602486244488</v>
      </c>
      <c r="E112">
        <f t="shared" si="7"/>
        <v>3.225639539848236</v>
      </c>
      <c r="F112">
        <f t="shared" si="5"/>
        <v>1.1243079609091098</v>
      </c>
      <c r="G112">
        <f t="shared" si="6"/>
        <v>-1.3129751375551202</v>
      </c>
      <c r="H112">
        <v>1.1243079609091098</v>
      </c>
      <c r="I112">
        <f t="shared" si="8"/>
        <v>3.225639539848236</v>
      </c>
      <c r="J112">
        <f t="shared" si="9"/>
        <v>0</v>
      </c>
    </row>
    <row r="113" spans="1:11" x14ac:dyDescent="0.25">
      <c r="A113" t="s">
        <v>105</v>
      </c>
      <c r="B113">
        <v>22.925000000000001</v>
      </c>
      <c r="C113">
        <v>0.95118597717498499</v>
      </c>
      <c r="D113">
        <v>2.5243714185381001</v>
      </c>
      <c r="E113">
        <f t="shared" si="7"/>
        <v>57.871214769985947</v>
      </c>
      <c r="F113">
        <f t="shared" si="5"/>
        <v>20.17121462878562</v>
      </c>
      <c r="G113">
        <f t="shared" si="6"/>
        <v>-0.34462858146190012</v>
      </c>
      <c r="H113">
        <v>20.17121462878562</v>
      </c>
      <c r="I113">
        <f t="shared" si="8"/>
        <v>57.871214769985947</v>
      </c>
      <c r="J113">
        <f t="shared" si="9"/>
        <v>0</v>
      </c>
    </row>
    <row r="114" spans="1:11" x14ac:dyDescent="0.25">
      <c r="A114" t="s">
        <v>106</v>
      </c>
      <c r="B114">
        <v>16.190000000000001</v>
      </c>
      <c r="C114">
        <v>0.82411038464021602</v>
      </c>
      <c r="D114">
        <v>0.65316738176972899</v>
      </c>
      <c r="E114">
        <f t="shared" si="7"/>
        <v>10.574779910851912</v>
      </c>
      <c r="F114">
        <f t="shared" si="5"/>
        <v>3.685876580987073</v>
      </c>
      <c r="G114">
        <f t="shared" si="6"/>
        <v>-2.2158326182302712</v>
      </c>
      <c r="H114">
        <v>3.685876580987073</v>
      </c>
      <c r="I114">
        <f t="shared" si="8"/>
        <v>10.574779910851912</v>
      </c>
      <c r="J114">
        <f t="shared" si="9"/>
        <v>0</v>
      </c>
    </row>
    <row r="115" spans="1:11" x14ac:dyDescent="0.25">
      <c r="A115" t="s">
        <v>107</v>
      </c>
      <c r="B115">
        <v>29.465</v>
      </c>
      <c r="C115">
        <v>4.2140371614018797</v>
      </c>
      <c r="D115">
        <v>2.3745094045379198</v>
      </c>
      <c r="E115">
        <f t="shared" si="7"/>
        <v>69.964919604709806</v>
      </c>
      <c r="F115">
        <f t="shared" si="5"/>
        <v>24.386517812725621</v>
      </c>
      <c r="G115">
        <f t="shared" si="6"/>
        <v>-0.49449059546208041</v>
      </c>
      <c r="H115">
        <v>24.386517812725621</v>
      </c>
      <c r="I115">
        <f t="shared" si="8"/>
        <v>69.96491960470982</v>
      </c>
      <c r="J115" s="7">
        <f t="shared" si="9"/>
        <v>-1.4210854715202004E-14</v>
      </c>
    </row>
    <row r="116" spans="1:11" x14ac:dyDescent="0.25">
      <c r="A116" t="s">
        <v>108</v>
      </c>
      <c r="B116">
        <v>16.591999999999999</v>
      </c>
      <c r="C116">
        <v>1.3012371572016901</v>
      </c>
      <c r="D116">
        <v>1.38167413818128</v>
      </c>
      <c r="E116">
        <f t="shared" si="7"/>
        <v>22.924737300703796</v>
      </c>
      <c r="F116">
        <f t="shared" si="5"/>
        <v>7.990497490660089</v>
      </c>
      <c r="G116">
        <f t="shared" si="6"/>
        <v>-1.4873258618187202</v>
      </c>
      <c r="H116">
        <v>7.990497490660089</v>
      </c>
      <c r="I116">
        <f t="shared" si="8"/>
        <v>22.924737300703796</v>
      </c>
      <c r="J116">
        <f t="shared" si="9"/>
        <v>0</v>
      </c>
    </row>
    <row r="117" spans="1:11" x14ac:dyDescent="0.25">
      <c r="A117" t="s">
        <v>109</v>
      </c>
      <c r="B117">
        <v>0.41699999999999998</v>
      </c>
      <c r="C117">
        <v>4.4547081483297397</v>
      </c>
      <c r="D117">
        <v>0.61346264994334299</v>
      </c>
      <c r="E117">
        <f t="shared" si="7"/>
        <v>0.25581392502637401</v>
      </c>
      <c r="F117">
        <f t="shared" si="5"/>
        <v>8.9164839674581386E-2</v>
      </c>
      <c r="G117">
        <f t="shared" si="6"/>
        <v>-2.2555373500566573</v>
      </c>
      <c r="H117">
        <v>8.9164839674581386E-2</v>
      </c>
      <c r="I117">
        <f t="shared" si="8"/>
        <v>0.25581392502637401</v>
      </c>
      <c r="J117">
        <f t="shared" si="9"/>
        <v>0</v>
      </c>
    </row>
    <row r="118" spans="1:11" x14ac:dyDescent="0.25">
      <c r="A118" t="s">
        <v>110</v>
      </c>
      <c r="B118">
        <v>0.39600000000000002</v>
      </c>
      <c r="C118">
        <v>4.5142845365843698</v>
      </c>
      <c r="D118">
        <v>0.39162637795375399</v>
      </c>
      <c r="E118">
        <f t="shared" si="7"/>
        <v>0.15508404566968659</v>
      </c>
      <c r="F118">
        <f t="shared" si="5"/>
        <v>5.4055087371797345E-2</v>
      </c>
      <c r="G118">
        <f t="shared" si="6"/>
        <v>-2.4773736220462461</v>
      </c>
      <c r="H118">
        <v>5.4055087371797345E-2</v>
      </c>
      <c r="I118">
        <f t="shared" si="8"/>
        <v>0.15508404566968659</v>
      </c>
      <c r="J118">
        <f t="shared" si="9"/>
        <v>0</v>
      </c>
    </row>
    <row r="119" spans="1:11" s="6" customFormat="1" x14ac:dyDescent="0.25">
      <c r="A119" s="6" t="s">
        <v>111</v>
      </c>
      <c r="B119" s="6">
        <v>3.8730000000000002</v>
      </c>
      <c r="C119" s="6">
        <v>2.4304265566215699</v>
      </c>
      <c r="D119" s="6">
        <v>4.42337259042369</v>
      </c>
      <c r="E119" s="6">
        <f t="shared" si="7"/>
        <v>17.131722042710951</v>
      </c>
      <c r="F119" s="6">
        <f t="shared" si="5"/>
        <v>5.9713217297702856</v>
      </c>
      <c r="G119" s="6">
        <f t="shared" si="6"/>
        <v>1.5543725904236898</v>
      </c>
      <c r="H119" s="6">
        <v>3.8730000000000002</v>
      </c>
      <c r="I119" s="6">
        <f t="shared" si="8"/>
        <v>11.111637000000002</v>
      </c>
      <c r="J119" s="6">
        <f t="shared" si="9"/>
        <v>6.0200850427109494</v>
      </c>
      <c r="K119" s="6">
        <v>6</v>
      </c>
    </row>
    <row r="120" spans="1:11" x14ac:dyDescent="0.25">
      <c r="A120" t="s">
        <v>112</v>
      </c>
      <c r="B120">
        <v>1.264</v>
      </c>
      <c r="C120">
        <v>3.3331498488645601</v>
      </c>
      <c r="D120">
        <v>0.68999297872596499</v>
      </c>
      <c r="E120">
        <f t="shared" si="7"/>
        <v>0.87215112510961978</v>
      </c>
      <c r="F120">
        <f t="shared" si="5"/>
        <v>0.30399132976982213</v>
      </c>
      <c r="G120">
        <f t="shared" si="6"/>
        <v>-2.1790070212740353</v>
      </c>
      <c r="H120">
        <v>0.30399132976982213</v>
      </c>
      <c r="I120">
        <f t="shared" si="8"/>
        <v>0.87215112510961978</v>
      </c>
      <c r="J120">
        <f t="shared" si="9"/>
        <v>0</v>
      </c>
    </row>
    <row r="121" spans="1:11" x14ac:dyDescent="0.25">
      <c r="A121" t="s">
        <v>113</v>
      </c>
      <c r="B121">
        <v>123.74</v>
      </c>
      <c r="C121">
        <v>2.55792224629527</v>
      </c>
      <c r="D121">
        <v>1.2127585369420699</v>
      </c>
      <c r="E121">
        <f t="shared" si="7"/>
        <v>150.06674136121171</v>
      </c>
      <c r="F121">
        <f t="shared" si="5"/>
        <v>52.306288379648556</v>
      </c>
      <c r="G121">
        <f t="shared" si="6"/>
        <v>-1.6562414630579303</v>
      </c>
      <c r="H121">
        <v>52.306288379648556</v>
      </c>
      <c r="I121">
        <f t="shared" si="8"/>
        <v>150.06674136121171</v>
      </c>
      <c r="J121">
        <f t="shared" si="9"/>
        <v>0</v>
      </c>
    </row>
    <row r="122" spans="1:11" x14ac:dyDescent="0.25">
      <c r="A122" t="s">
        <v>114</v>
      </c>
      <c r="B122">
        <v>4.0739999999999998</v>
      </c>
      <c r="C122">
        <v>1.7359639737488699</v>
      </c>
      <c r="D122">
        <v>0.96931150561339696</v>
      </c>
      <c r="E122">
        <f t="shared" si="7"/>
        <v>3.9489750738689793</v>
      </c>
      <c r="F122">
        <f t="shared" si="5"/>
        <v>1.3764290951094384</v>
      </c>
      <c r="G122">
        <f t="shared" si="6"/>
        <v>-1.8996884943866033</v>
      </c>
      <c r="H122">
        <v>1.3764290951094384</v>
      </c>
      <c r="I122">
        <f t="shared" si="8"/>
        <v>3.9489750738689793</v>
      </c>
      <c r="J122">
        <f t="shared" si="9"/>
        <v>0</v>
      </c>
    </row>
    <row r="123" spans="1:11" s="6" customFormat="1" x14ac:dyDescent="0.25">
      <c r="A123" s="6" t="s">
        <v>115</v>
      </c>
      <c r="B123" s="6">
        <v>2.859</v>
      </c>
      <c r="C123" s="6">
        <v>7.4780224598362803</v>
      </c>
      <c r="D123" s="6">
        <v>15.2522552417215</v>
      </c>
      <c r="E123" s="6">
        <f t="shared" si="7"/>
        <v>43.606197736081768</v>
      </c>
      <c r="F123" s="6">
        <f t="shared" si="5"/>
        <v>15.199092971795666</v>
      </c>
      <c r="G123" s="6">
        <f t="shared" si="6"/>
        <v>12.3832552417215</v>
      </c>
      <c r="H123" s="6">
        <v>2.859</v>
      </c>
      <c r="I123" s="6">
        <f t="shared" si="8"/>
        <v>8.202471000000001</v>
      </c>
      <c r="J123" s="6">
        <f t="shared" si="9"/>
        <v>35.403726736081765</v>
      </c>
      <c r="K123" s="6">
        <v>35.4</v>
      </c>
    </row>
    <row r="124" spans="1:11" s="6" customFormat="1" x14ac:dyDescent="0.25">
      <c r="A124" s="6" t="s">
        <v>116</v>
      </c>
      <c r="B124" s="6">
        <v>0.625</v>
      </c>
      <c r="C124" s="6">
        <v>3.6356301563746798</v>
      </c>
      <c r="D124" s="6">
        <v>3.1360836949123199</v>
      </c>
      <c r="E124" s="6">
        <f t="shared" si="7"/>
        <v>1.9600523093201998</v>
      </c>
      <c r="F124" s="6">
        <f t="shared" si="5"/>
        <v>0.68318309840369462</v>
      </c>
      <c r="G124" s="6">
        <f t="shared" si="6"/>
        <v>0.26708369491231965</v>
      </c>
      <c r="H124" s="6">
        <v>0.625</v>
      </c>
      <c r="I124" s="6">
        <f t="shared" si="8"/>
        <v>1.7931250000000001</v>
      </c>
      <c r="J124" s="6">
        <f t="shared" si="9"/>
        <v>0.16692730932019972</v>
      </c>
      <c r="K124" s="6">
        <v>0.2</v>
      </c>
    </row>
    <row r="125" spans="1:11" x14ac:dyDescent="0.25">
      <c r="A125" t="s">
        <v>117</v>
      </c>
      <c r="B125">
        <v>5.0000000000000001E-3</v>
      </c>
      <c r="C125">
        <v>5.4067471636314401</v>
      </c>
      <c r="D125">
        <v>1.34547827125803</v>
      </c>
      <c r="E125">
        <f t="shared" si="7"/>
        <v>6.7273913562901503E-3</v>
      </c>
      <c r="F125">
        <f t="shared" si="5"/>
        <v>2.3448558230359535E-3</v>
      </c>
      <c r="G125">
        <f t="shared" si="6"/>
        <v>-1.5235217287419702</v>
      </c>
      <c r="H125">
        <v>2.3448558230359535E-3</v>
      </c>
      <c r="I125">
        <f t="shared" si="8"/>
        <v>6.7273913562901511E-3</v>
      </c>
      <c r="J125" s="7">
        <f t="shared" si="9"/>
        <v>-8.6736173798840355E-19</v>
      </c>
    </row>
    <row r="126" spans="1:11" x14ac:dyDescent="0.25">
      <c r="A126" t="s">
        <v>118</v>
      </c>
      <c r="B126">
        <v>33.453000000000003</v>
      </c>
      <c r="C126">
        <v>1.69676349123894</v>
      </c>
      <c r="D126">
        <v>0.80171649460505001</v>
      </c>
      <c r="E126">
        <f t="shared" si="7"/>
        <v>26.819821894022741</v>
      </c>
      <c r="F126">
        <f t="shared" si="5"/>
        <v>9.3481428699974689</v>
      </c>
      <c r="G126">
        <f t="shared" si="6"/>
        <v>-2.0672835053949501</v>
      </c>
      <c r="H126">
        <v>9.3481428699974689</v>
      </c>
      <c r="I126">
        <f t="shared" si="8"/>
        <v>26.819821894022741</v>
      </c>
      <c r="J126">
        <f t="shared" si="9"/>
        <v>0</v>
      </c>
    </row>
    <row r="127" spans="1:11" x14ac:dyDescent="0.25">
      <c r="A127" t="s">
        <v>119</v>
      </c>
      <c r="B127">
        <v>26.466999999999999</v>
      </c>
      <c r="C127">
        <v>0.83892986431870098</v>
      </c>
      <c r="D127">
        <v>1.8995116428461101</v>
      </c>
      <c r="E127">
        <f t="shared" si="7"/>
        <v>50.274374651207992</v>
      </c>
      <c r="F127">
        <f t="shared" si="5"/>
        <v>17.523309393937954</v>
      </c>
      <c r="G127">
        <f t="shared" si="6"/>
        <v>-0.96948835715389015</v>
      </c>
      <c r="H127">
        <v>17.523309393937954</v>
      </c>
      <c r="I127">
        <f t="shared" si="8"/>
        <v>50.274374651207992</v>
      </c>
      <c r="J127">
        <f t="shared" si="9"/>
        <v>0</v>
      </c>
    </row>
    <row r="128" spans="1:11" x14ac:dyDescent="0.25">
      <c r="A128" t="s">
        <v>120</v>
      </c>
      <c r="B128">
        <v>52.984000000000002</v>
      </c>
      <c r="C128">
        <v>1.4444768195384301</v>
      </c>
      <c r="D128">
        <v>1.7254230324000599</v>
      </c>
      <c r="E128">
        <f t="shared" si="7"/>
        <v>91.419813948684777</v>
      </c>
      <c r="F128">
        <f t="shared" si="5"/>
        <v>31.864696392012817</v>
      </c>
      <c r="G128">
        <f t="shared" si="6"/>
        <v>-1.1435769675999403</v>
      </c>
      <c r="H128">
        <v>31.864696392012817</v>
      </c>
      <c r="I128">
        <f t="shared" si="8"/>
        <v>91.419813948684777</v>
      </c>
      <c r="J128">
        <f t="shared" si="9"/>
        <v>0</v>
      </c>
    </row>
    <row r="129" spans="1:11" s="6" customFormat="1" x14ac:dyDescent="0.25">
      <c r="A129" s="6" t="s">
        <v>121</v>
      </c>
      <c r="B129" s="6">
        <v>2.347</v>
      </c>
      <c r="C129" s="6">
        <v>2.1059124115318499</v>
      </c>
      <c r="D129" s="6">
        <v>6.6376684768070202</v>
      </c>
      <c r="E129" s="6">
        <f t="shared" si="7"/>
        <v>15.578607915066076</v>
      </c>
      <c r="F129" s="6">
        <f t="shared" si="5"/>
        <v>5.4299783600787999</v>
      </c>
      <c r="G129" s="6">
        <f t="shared" si="6"/>
        <v>3.76866847680702</v>
      </c>
      <c r="H129" s="6">
        <v>2.347</v>
      </c>
      <c r="I129" s="6">
        <f t="shared" si="8"/>
        <v>6.7335430000000001</v>
      </c>
      <c r="J129" s="6">
        <f t="shared" si="9"/>
        <v>8.8450649150660752</v>
      </c>
      <c r="K129" s="6">
        <v>8.8000000000000007</v>
      </c>
    </row>
    <row r="130" spans="1:11" x14ac:dyDescent="0.25">
      <c r="A130" t="s">
        <v>122</v>
      </c>
      <c r="B130">
        <v>0.01</v>
      </c>
      <c r="C130">
        <v>2.91785781333299</v>
      </c>
      <c r="D130">
        <v>0.18538588902134501</v>
      </c>
      <c r="E130">
        <f t="shared" si="7"/>
        <v>1.8538588902134502E-3</v>
      </c>
      <c r="F130">
        <f t="shared" si="5"/>
        <v>6.4616901018245041E-4</v>
      </c>
      <c r="G130">
        <f t="shared" si="6"/>
        <v>-2.6836141109786551</v>
      </c>
      <c r="H130">
        <v>6.4616901018245041E-4</v>
      </c>
      <c r="I130">
        <f t="shared" si="8"/>
        <v>1.8538588902134504E-3</v>
      </c>
      <c r="J130" s="7">
        <f t="shared" si="9"/>
        <v>-2.1684043449710089E-19</v>
      </c>
    </row>
    <row r="131" spans="1:11" x14ac:dyDescent="0.25">
      <c r="A131" t="s">
        <v>123</v>
      </c>
      <c r="B131">
        <v>27.835000000000001</v>
      </c>
      <c r="C131">
        <v>0.93145899404537502</v>
      </c>
      <c r="D131">
        <v>0.53650177724111603</v>
      </c>
      <c r="E131">
        <f t="shared" si="7"/>
        <v>14.933526969506465</v>
      </c>
      <c r="F131">
        <f t="shared" si="5"/>
        <v>5.2051331368095033</v>
      </c>
      <c r="G131">
        <f t="shared" si="6"/>
        <v>-2.3324982227588844</v>
      </c>
      <c r="H131">
        <v>5.2051331368095033</v>
      </c>
      <c r="I131">
        <f t="shared" si="8"/>
        <v>14.933526969506467</v>
      </c>
      <c r="J131" s="7">
        <f t="shared" si="9"/>
        <v>-1.7763568394002505E-15</v>
      </c>
    </row>
    <row r="132" spans="1:11" x14ac:dyDescent="0.25">
      <c r="A132" t="s">
        <v>124</v>
      </c>
      <c r="B132">
        <v>16.809000000000001</v>
      </c>
      <c r="C132">
        <v>5.7962735245292203</v>
      </c>
      <c r="D132">
        <v>1.1218848209282599</v>
      </c>
      <c r="E132">
        <f t="shared" si="7"/>
        <v>18.857761954983122</v>
      </c>
      <c r="F132">
        <f t="shared" si="5"/>
        <v>6.5729389874461912</v>
      </c>
      <c r="G132">
        <f t="shared" si="6"/>
        <v>-1.7471151790717403</v>
      </c>
      <c r="H132">
        <v>6.5729389874461912</v>
      </c>
      <c r="I132">
        <f t="shared" si="8"/>
        <v>18.857761954983125</v>
      </c>
      <c r="J132" s="7">
        <f t="shared" si="9"/>
        <v>-3.5527136788005009E-15</v>
      </c>
    </row>
    <row r="133" spans="1:11" s="6" customFormat="1" x14ac:dyDescent="0.25">
      <c r="A133" s="6" t="s">
        <v>125</v>
      </c>
      <c r="B133" s="6">
        <v>0.25600000000000001</v>
      </c>
      <c r="C133" s="6">
        <v>2.2604021729624</v>
      </c>
      <c r="D133" s="6">
        <v>7.6029841352593603</v>
      </c>
      <c r="E133" s="6">
        <f t="shared" si="7"/>
        <v>1.9463639386263962</v>
      </c>
      <c r="F133" s="6">
        <f t="shared" si="5"/>
        <v>0.67841196884851729</v>
      </c>
      <c r="G133" s="6">
        <f t="shared" si="6"/>
        <v>4.7339841352593606</v>
      </c>
      <c r="H133" s="6">
        <v>0.25600000000000001</v>
      </c>
      <c r="I133" s="6">
        <f t="shared" si="8"/>
        <v>0.73446400000000012</v>
      </c>
      <c r="J133" s="6">
        <f t="shared" si="9"/>
        <v>1.211899938626396</v>
      </c>
      <c r="K133" s="6">
        <v>1.2</v>
      </c>
    </row>
    <row r="134" spans="1:11" s="6" customFormat="1" x14ac:dyDescent="0.25">
      <c r="A134" s="6" t="s">
        <v>126</v>
      </c>
      <c r="B134" s="6">
        <v>4.4649999999999999</v>
      </c>
      <c r="C134" s="6">
        <v>5.1132473973881298</v>
      </c>
      <c r="D134" s="6">
        <v>10.046769783339199</v>
      </c>
      <c r="E134" s="6">
        <f t="shared" si="7"/>
        <v>44.858827082609523</v>
      </c>
      <c r="F134" s="6">
        <f t="shared" si="5"/>
        <v>15.635701318441798</v>
      </c>
      <c r="G134" s="6">
        <f t="shared" si="6"/>
        <v>7.1777697833391993</v>
      </c>
      <c r="H134" s="6">
        <v>4.4649999999999999</v>
      </c>
      <c r="I134" s="6">
        <f t="shared" si="8"/>
        <v>12.810085000000001</v>
      </c>
      <c r="J134" s="6">
        <f t="shared" si="9"/>
        <v>32.048742082609522</v>
      </c>
      <c r="K134" s="6">
        <v>32</v>
      </c>
    </row>
    <row r="135" spans="1:11" x14ac:dyDescent="0.25">
      <c r="A135" t="s">
        <v>127</v>
      </c>
      <c r="B135">
        <v>5.9459999999999997</v>
      </c>
      <c r="C135">
        <v>1.43476723238538</v>
      </c>
      <c r="D135">
        <v>2.2895390757814602</v>
      </c>
      <c r="E135">
        <f t="shared" si="7"/>
        <v>13.613599344596562</v>
      </c>
      <c r="F135">
        <f t="shared" si="5"/>
        <v>4.7450677394899134</v>
      </c>
      <c r="G135">
        <f t="shared" si="6"/>
        <v>-0.57946092421854001</v>
      </c>
      <c r="H135">
        <v>4.7450677394899134</v>
      </c>
      <c r="I135">
        <f t="shared" si="8"/>
        <v>13.613599344596564</v>
      </c>
      <c r="J135" s="7">
        <f t="shared" si="9"/>
        <v>-1.7763568394002505E-15</v>
      </c>
    </row>
    <row r="136" spans="1:11" x14ac:dyDescent="0.25">
      <c r="A136" t="s">
        <v>128</v>
      </c>
      <c r="B136">
        <v>18.359000000000002</v>
      </c>
      <c r="C136">
        <v>1.49495377723814</v>
      </c>
      <c r="D136">
        <v>1.17709153466915</v>
      </c>
      <c r="E136">
        <f t="shared" si="7"/>
        <v>21.610223484990925</v>
      </c>
      <c r="F136">
        <f t="shared" si="5"/>
        <v>7.5323190955004966</v>
      </c>
      <c r="G136">
        <f t="shared" si="6"/>
        <v>-1.6919084653308503</v>
      </c>
      <c r="H136">
        <v>7.5323190955004966</v>
      </c>
      <c r="I136">
        <f t="shared" si="8"/>
        <v>21.610223484990925</v>
      </c>
      <c r="J136">
        <f t="shared" si="9"/>
        <v>0</v>
      </c>
    </row>
    <row r="137" spans="1:11" x14ac:dyDescent="0.25">
      <c r="A137" t="s">
        <v>129</v>
      </c>
      <c r="B137">
        <v>172.81700000000001</v>
      </c>
      <c r="C137">
        <v>1.0705779684785099</v>
      </c>
      <c r="D137">
        <v>0.64135523702851205</v>
      </c>
      <c r="E137">
        <f t="shared" si="7"/>
        <v>110.83708799755637</v>
      </c>
      <c r="F137">
        <f t="shared" ref="F137:F199" si="10">PRODUCT(E137,1/2.869)</f>
        <v>38.632655279733832</v>
      </c>
      <c r="G137">
        <f t="shared" ref="G137:G199" si="11">SUM(D137,-2.869)</f>
        <v>-2.2276447629714884</v>
      </c>
      <c r="H137">
        <v>38.632655279733832</v>
      </c>
      <c r="I137">
        <f t="shared" si="8"/>
        <v>110.83708799755637</v>
      </c>
      <c r="J137">
        <f t="shared" si="9"/>
        <v>0</v>
      </c>
    </row>
    <row r="138" spans="1:11" s="6" customFormat="1" x14ac:dyDescent="0.25">
      <c r="A138" s="6" t="s">
        <v>130</v>
      </c>
      <c r="B138" s="6">
        <v>5.0830000000000002</v>
      </c>
      <c r="C138" s="6">
        <v>5.7646045267152202</v>
      </c>
      <c r="D138" s="6">
        <v>7.9014860396917603</v>
      </c>
      <c r="E138" s="6">
        <f t="shared" si="7"/>
        <v>40.163253539753221</v>
      </c>
      <c r="F138" s="6">
        <f t="shared" si="10"/>
        <v>13.999042711660238</v>
      </c>
      <c r="G138" s="6">
        <f t="shared" si="11"/>
        <v>5.0324860396917597</v>
      </c>
      <c r="H138" s="6">
        <v>5.0830000000000002</v>
      </c>
      <c r="I138" s="6">
        <f t="shared" si="8"/>
        <v>14.583127000000001</v>
      </c>
      <c r="J138" s="6">
        <f t="shared" si="9"/>
        <v>25.58012653975322</v>
      </c>
      <c r="K138" s="6">
        <v>25.6</v>
      </c>
    </row>
    <row r="139" spans="1:11" x14ac:dyDescent="0.25">
      <c r="A139" t="s">
        <v>131</v>
      </c>
      <c r="B139">
        <v>3.907</v>
      </c>
      <c r="C139">
        <v>5.6661692122107699</v>
      </c>
      <c r="D139">
        <v>1.6734201383043901</v>
      </c>
      <c r="E139">
        <f t="shared" ref="E139:E199" si="12">PRODUCT(B139,D139)</f>
        <v>6.538052480355252</v>
      </c>
      <c r="F139">
        <f t="shared" si="10"/>
        <v>2.2788610945818237</v>
      </c>
      <c r="G139">
        <f t="shared" si="11"/>
        <v>-1.1955798616956101</v>
      </c>
      <c r="H139">
        <v>2.2788610945818237</v>
      </c>
      <c r="I139">
        <f t="shared" si="8"/>
        <v>6.5380524803552529</v>
      </c>
      <c r="J139" s="7">
        <f t="shared" si="9"/>
        <v>-8.8817841970012523E-16</v>
      </c>
    </row>
    <row r="140" spans="1:11" x14ac:dyDescent="0.25">
      <c r="A140" t="s">
        <v>132</v>
      </c>
      <c r="B140">
        <v>181.19300000000001</v>
      </c>
      <c r="C140">
        <v>0.72902144158178595</v>
      </c>
      <c r="D140">
        <v>0.34860979768568301</v>
      </c>
      <c r="E140">
        <f t="shared" si="12"/>
        <v>63.165655072061966</v>
      </c>
      <c r="F140">
        <f t="shared" si="10"/>
        <v>22.016610342301139</v>
      </c>
      <c r="G140">
        <f t="shared" si="11"/>
        <v>-2.5203902023143172</v>
      </c>
      <c r="H140">
        <v>22.016610342301139</v>
      </c>
      <c r="I140">
        <f t="shared" si="8"/>
        <v>63.165655072061973</v>
      </c>
      <c r="J140" s="7">
        <f t="shared" si="9"/>
        <v>-7.1054273576010019E-15</v>
      </c>
    </row>
    <row r="141" spans="1:11" s="6" customFormat="1" x14ac:dyDescent="0.25">
      <c r="A141" s="6" t="s">
        <v>133</v>
      </c>
      <c r="B141" s="6">
        <v>3.806</v>
      </c>
      <c r="C141" s="6">
        <v>2.8114096148429701</v>
      </c>
      <c r="D141" s="6">
        <v>2.9506480266589499</v>
      </c>
      <c r="E141" s="6">
        <f t="shared" si="12"/>
        <v>11.230166389463964</v>
      </c>
      <c r="F141" s="6">
        <f t="shared" si="10"/>
        <v>3.9143138339016952</v>
      </c>
      <c r="G141" s="6">
        <f t="shared" si="11"/>
        <v>8.1648026658949657E-2</v>
      </c>
      <c r="H141" s="6">
        <v>3.806</v>
      </c>
      <c r="I141" s="6">
        <f t="shared" si="8"/>
        <v>10.919414000000002</v>
      </c>
      <c r="J141" s="6">
        <f t="shared" si="9"/>
        <v>0.31075238946396233</v>
      </c>
      <c r="K141" s="6">
        <v>0.3</v>
      </c>
    </row>
    <row r="142" spans="1:11" s="6" customFormat="1" x14ac:dyDescent="0.25">
      <c r="A142" s="6" t="s">
        <v>134</v>
      </c>
      <c r="B142" s="6">
        <v>7.3090000000000002</v>
      </c>
      <c r="C142" s="6">
        <v>1.51309791957669</v>
      </c>
      <c r="D142" s="6">
        <v>3.8536939036101798</v>
      </c>
      <c r="E142" s="6">
        <f t="shared" si="12"/>
        <v>28.166648741486807</v>
      </c>
      <c r="F142" s="6">
        <f t="shared" si="10"/>
        <v>9.8175840855652865</v>
      </c>
      <c r="G142" s="6">
        <f t="shared" si="11"/>
        <v>0.98469390361017961</v>
      </c>
      <c r="H142" s="6">
        <v>7.3090000000000002</v>
      </c>
      <c r="I142" s="6">
        <f t="shared" ref="I142:I199" si="13">PRODUCT(H142,2.869)</f>
        <v>20.969521</v>
      </c>
      <c r="J142" s="6">
        <f t="shared" ref="J142:J199" si="14">SUM(E142,-I142)</f>
        <v>7.1971277414868062</v>
      </c>
      <c r="K142" s="6">
        <v>7.2</v>
      </c>
    </row>
    <row r="143" spans="1:11" s="6" customFormat="1" x14ac:dyDescent="0.25">
      <c r="A143" s="6" t="s">
        <v>135</v>
      </c>
      <c r="B143" s="6">
        <v>6.4660000000000002</v>
      </c>
      <c r="C143" s="6">
        <v>4.0114644174216103</v>
      </c>
      <c r="D143" s="6">
        <v>11.549930466673199</v>
      </c>
      <c r="E143" s="6">
        <f t="shared" si="12"/>
        <v>74.68185039750891</v>
      </c>
      <c r="F143" s="6">
        <f t="shared" si="10"/>
        <v>26.030620563788396</v>
      </c>
      <c r="G143" s="6">
        <f t="shared" si="11"/>
        <v>8.6809304666731997</v>
      </c>
      <c r="H143" s="6">
        <v>6.4660000000000002</v>
      </c>
      <c r="I143" s="6">
        <f t="shared" si="13"/>
        <v>18.550954000000001</v>
      </c>
      <c r="J143" s="6">
        <f t="shared" si="14"/>
        <v>56.130896397508906</v>
      </c>
      <c r="K143" s="6">
        <v>56.1</v>
      </c>
    </row>
    <row r="144" spans="1:11" s="6" customFormat="1" x14ac:dyDescent="0.25">
      <c r="A144" s="6" t="s">
        <v>136</v>
      </c>
      <c r="B144" s="6">
        <v>30.565000000000001</v>
      </c>
      <c r="C144" s="6">
        <v>2.3437160005414799</v>
      </c>
      <c r="D144" s="6">
        <v>3.8754479832179798</v>
      </c>
      <c r="E144" s="6">
        <f t="shared" si="12"/>
        <v>118.45306760705756</v>
      </c>
      <c r="F144" s="6">
        <f t="shared" si="10"/>
        <v>41.287231651118006</v>
      </c>
      <c r="G144" s="6">
        <f t="shared" si="11"/>
        <v>1.0064479832179796</v>
      </c>
      <c r="H144" s="6">
        <v>30.565000000000001</v>
      </c>
      <c r="I144" s="6">
        <f t="shared" si="13"/>
        <v>87.690985000000012</v>
      </c>
      <c r="J144" s="6">
        <f t="shared" si="14"/>
        <v>30.76208260705755</v>
      </c>
      <c r="K144" s="6">
        <v>30.8</v>
      </c>
    </row>
    <row r="145" spans="1:11" x14ac:dyDescent="0.25">
      <c r="A145" t="s">
        <v>137</v>
      </c>
      <c r="B145">
        <v>97.572000000000003</v>
      </c>
      <c r="C145">
        <v>1.0069340634261601</v>
      </c>
      <c r="D145">
        <v>0.52777833272106001</v>
      </c>
      <c r="E145">
        <f t="shared" si="12"/>
        <v>51.496387480259266</v>
      </c>
      <c r="F145">
        <f t="shared" si="10"/>
        <v>17.949246246169139</v>
      </c>
      <c r="G145">
        <f t="shared" si="11"/>
        <v>-2.3412216672789401</v>
      </c>
      <c r="H145">
        <v>17.949246246169139</v>
      </c>
      <c r="I145">
        <f t="shared" si="13"/>
        <v>51.496387480259266</v>
      </c>
      <c r="J145">
        <f t="shared" si="14"/>
        <v>0</v>
      </c>
    </row>
    <row r="146" spans="1:11" x14ac:dyDescent="0.25">
      <c r="A146" t="s">
        <v>138</v>
      </c>
      <c r="B146">
        <v>38.619</v>
      </c>
      <c r="C146">
        <v>4.2724824565831403</v>
      </c>
      <c r="D146">
        <v>1.9862577812303801</v>
      </c>
      <c r="E146">
        <f t="shared" si="12"/>
        <v>76.707289253336043</v>
      </c>
      <c r="F146">
        <f t="shared" si="10"/>
        <v>26.736594372023717</v>
      </c>
      <c r="G146">
        <f t="shared" si="11"/>
        <v>-0.88274221876962011</v>
      </c>
      <c r="H146">
        <v>26.736594372023717</v>
      </c>
      <c r="I146">
        <f t="shared" si="13"/>
        <v>76.707289253336043</v>
      </c>
      <c r="J146">
        <f t="shared" si="14"/>
        <v>0</v>
      </c>
    </row>
    <row r="147" spans="1:11" x14ac:dyDescent="0.25">
      <c r="A147" t="s">
        <v>139</v>
      </c>
      <c r="B147">
        <v>10.46</v>
      </c>
      <c r="C147">
        <v>3.87071150526651</v>
      </c>
      <c r="D147">
        <v>1.5262419291803</v>
      </c>
      <c r="E147">
        <f t="shared" si="12"/>
        <v>15.96449057922594</v>
      </c>
      <c r="F147">
        <f t="shared" si="10"/>
        <v>5.5644791144043007</v>
      </c>
      <c r="G147">
        <f t="shared" si="11"/>
        <v>-1.3427580708197002</v>
      </c>
      <c r="H147">
        <v>5.5644791144043007</v>
      </c>
      <c r="I147">
        <f t="shared" si="13"/>
        <v>15.96449057922594</v>
      </c>
      <c r="J147">
        <f t="shared" si="14"/>
        <v>0</v>
      </c>
    </row>
    <row r="148" spans="1:11" x14ac:dyDescent="0.25">
      <c r="A148" t="s">
        <v>140</v>
      </c>
      <c r="B148">
        <v>2.101</v>
      </c>
      <c r="C148">
        <v>12.573559280449301</v>
      </c>
      <c r="D148">
        <v>1.2136098474183199</v>
      </c>
      <c r="E148">
        <f t="shared" si="12"/>
        <v>2.5497942894258903</v>
      </c>
      <c r="F148">
        <f t="shared" si="10"/>
        <v>0.88873973141369478</v>
      </c>
      <c r="G148">
        <f t="shared" si="11"/>
        <v>-1.6553901525816803</v>
      </c>
      <c r="H148">
        <v>0.88873973141369478</v>
      </c>
      <c r="I148">
        <f t="shared" si="13"/>
        <v>2.5497942894258907</v>
      </c>
      <c r="J148" s="7">
        <f t="shared" si="14"/>
        <v>-4.4408920985006262E-16</v>
      </c>
    </row>
    <row r="149" spans="1:11" x14ac:dyDescent="0.25">
      <c r="A149" t="s">
        <v>141</v>
      </c>
      <c r="B149">
        <v>0.84899999999999998</v>
      </c>
      <c r="C149">
        <v>4.1564211016793404</v>
      </c>
      <c r="D149">
        <v>0.17476982015192</v>
      </c>
      <c r="E149">
        <f t="shared" si="12"/>
        <v>0.14837957730898008</v>
      </c>
      <c r="F149">
        <f t="shared" si="10"/>
        <v>5.1718221439170466E-2</v>
      </c>
      <c r="G149">
        <f t="shared" si="11"/>
        <v>-2.6942301798480801</v>
      </c>
      <c r="H149">
        <v>5.1718221439170466E-2</v>
      </c>
      <c r="I149">
        <f t="shared" si="13"/>
        <v>0.14837957730898008</v>
      </c>
      <c r="J149">
        <f t="shared" si="14"/>
        <v>0</v>
      </c>
    </row>
    <row r="150" spans="1:11" x14ac:dyDescent="0.25">
      <c r="A150" t="s">
        <v>142</v>
      </c>
      <c r="B150">
        <v>19.794</v>
      </c>
      <c r="C150">
        <v>2.6267834770565699</v>
      </c>
      <c r="D150">
        <v>2.68632757246966</v>
      </c>
      <c r="E150">
        <f t="shared" si="12"/>
        <v>53.173167969464451</v>
      </c>
      <c r="F150">
        <f t="shared" si="10"/>
        <v>18.533693959381125</v>
      </c>
      <c r="G150">
        <f t="shared" si="11"/>
        <v>-0.18267242753034019</v>
      </c>
      <c r="H150">
        <v>18.533693959381125</v>
      </c>
      <c r="I150">
        <f t="shared" si="13"/>
        <v>53.173167969464451</v>
      </c>
      <c r="J150">
        <f t="shared" si="14"/>
        <v>0</v>
      </c>
    </row>
    <row r="151" spans="1:11" s="6" customFormat="1" x14ac:dyDescent="0.25">
      <c r="A151" s="6" t="s">
        <v>143</v>
      </c>
      <c r="B151" s="6">
        <v>143.36699999999999</v>
      </c>
      <c r="C151" s="6">
        <v>5.72105933363712</v>
      </c>
      <c r="D151" s="6">
        <v>6.8853595836888299</v>
      </c>
      <c r="E151" s="6">
        <f t="shared" si="12"/>
        <v>987.13334743471637</v>
      </c>
      <c r="F151" s="6">
        <f t="shared" si="10"/>
        <v>344.06878613967109</v>
      </c>
      <c r="G151" s="6">
        <f t="shared" si="11"/>
        <v>4.0163595836888302</v>
      </c>
      <c r="H151" s="6">
        <v>143.36699999999999</v>
      </c>
      <c r="I151" s="6">
        <f t="shared" si="13"/>
        <v>411.31992300000002</v>
      </c>
      <c r="J151" s="6">
        <f t="shared" si="14"/>
        <v>575.81342443471635</v>
      </c>
      <c r="K151" s="6">
        <v>575.79999999999995</v>
      </c>
    </row>
    <row r="152" spans="1:11" x14ac:dyDescent="0.25">
      <c r="A152" t="s">
        <v>144</v>
      </c>
      <c r="B152">
        <v>11.077999999999999</v>
      </c>
      <c r="C152">
        <v>0.87431873131773197</v>
      </c>
      <c r="D152">
        <v>0.56004239995444405</v>
      </c>
      <c r="E152">
        <f t="shared" si="12"/>
        <v>6.2041497066953308</v>
      </c>
      <c r="F152">
        <f t="shared" si="10"/>
        <v>2.162478113173695</v>
      </c>
      <c r="G152">
        <f t="shared" si="11"/>
        <v>-2.3089576000455563</v>
      </c>
      <c r="H152">
        <v>2.162478113173695</v>
      </c>
      <c r="I152">
        <f t="shared" si="13"/>
        <v>6.2041497066953317</v>
      </c>
      <c r="J152" s="7">
        <f t="shared" si="14"/>
        <v>-8.8817841970012523E-16</v>
      </c>
    </row>
    <row r="153" spans="1:11" x14ac:dyDescent="0.25">
      <c r="A153" t="s">
        <v>145</v>
      </c>
      <c r="B153">
        <v>5.3999999999999999E-2</v>
      </c>
      <c r="C153">
        <v>4.4188487152072904</v>
      </c>
      <c r="D153">
        <v>0.62073214807028498</v>
      </c>
      <c r="E153">
        <f t="shared" si="12"/>
        <v>3.3519535995795387E-2</v>
      </c>
      <c r="F153">
        <f t="shared" si="10"/>
        <v>1.1683351689018956E-2</v>
      </c>
      <c r="G153">
        <f t="shared" si="11"/>
        <v>-2.2482678519297155</v>
      </c>
      <c r="H153">
        <v>1.1683351689018956E-2</v>
      </c>
      <c r="I153">
        <f t="shared" si="13"/>
        <v>3.3519535995795387E-2</v>
      </c>
      <c r="J153">
        <f t="shared" si="14"/>
        <v>0</v>
      </c>
    </row>
    <row r="154" spans="1:11" x14ac:dyDescent="0.25">
      <c r="A154" t="s">
        <v>146</v>
      </c>
      <c r="B154">
        <v>0.182</v>
      </c>
      <c r="C154">
        <v>2.3586074393009899</v>
      </c>
      <c r="D154">
        <v>0.336164269132673</v>
      </c>
      <c r="E154">
        <f t="shared" si="12"/>
        <v>6.1181896982146482E-2</v>
      </c>
      <c r="F154">
        <f t="shared" si="10"/>
        <v>2.1325164511030493E-2</v>
      </c>
      <c r="G154">
        <f t="shared" si="11"/>
        <v>-2.5328357308673271</v>
      </c>
      <c r="H154">
        <v>2.1325164511030493E-2</v>
      </c>
      <c r="I154">
        <f t="shared" si="13"/>
        <v>6.1181896982146489E-2</v>
      </c>
      <c r="J154" s="7">
        <f t="shared" si="14"/>
        <v>-6.9388939039072284E-18</v>
      </c>
    </row>
    <row r="155" spans="1:11" x14ac:dyDescent="0.25">
      <c r="A155" t="s">
        <v>147</v>
      </c>
      <c r="B155">
        <v>0.109</v>
      </c>
      <c r="C155">
        <v>3.4249662981747102</v>
      </c>
      <c r="D155">
        <v>1.2369280312831501</v>
      </c>
      <c r="E155">
        <f t="shared" si="12"/>
        <v>0.13482515540986337</v>
      </c>
      <c r="F155">
        <f t="shared" si="10"/>
        <v>4.699378020559894E-2</v>
      </c>
      <c r="G155">
        <f t="shared" si="11"/>
        <v>-1.6320719687168501</v>
      </c>
      <c r="H155">
        <v>4.699378020559894E-2</v>
      </c>
      <c r="I155">
        <f t="shared" si="13"/>
        <v>0.13482515540986337</v>
      </c>
      <c r="J155">
        <f t="shared" si="14"/>
        <v>0</v>
      </c>
    </row>
    <row r="156" spans="1:11" x14ac:dyDescent="0.25">
      <c r="A156" t="s">
        <v>148</v>
      </c>
      <c r="B156">
        <v>0.19</v>
      </c>
      <c r="C156">
        <v>2.3253705800586699</v>
      </c>
      <c r="D156">
        <v>1.81248420436702</v>
      </c>
      <c r="E156">
        <f t="shared" si="12"/>
        <v>0.34437199882973379</v>
      </c>
      <c r="F156">
        <f t="shared" si="10"/>
        <v>0.12003206651437218</v>
      </c>
      <c r="G156">
        <f t="shared" si="11"/>
        <v>-1.0565157956329803</v>
      </c>
      <c r="H156">
        <v>0.12003206651437218</v>
      </c>
      <c r="I156">
        <f t="shared" si="13"/>
        <v>0.34437199882973379</v>
      </c>
      <c r="J156">
        <f t="shared" si="14"/>
        <v>0</v>
      </c>
    </row>
    <row r="157" spans="1:11" x14ac:dyDescent="0.25">
      <c r="A157" t="s">
        <v>149</v>
      </c>
      <c r="B157">
        <v>0.182</v>
      </c>
      <c r="C157">
        <v>1.6181440977158501</v>
      </c>
      <c r="D157">
        <v>0.95124928762401795</v>
      </c>
      <c r="E157">
        <f t="shared" si="12"/>
        <v>0.17312737034757125</v>
      </c>
      <c r="F157">
        <f t="shared" si="10"/>
        <v>6.0344151393367462E-2</v>
      </c>
      <c r="G157">
        <f t="shared" si="11"/>
        <v>-1.9177507123759823</v>
      </c>
      <c r="H157">
        <v>6.0344151393367462E-2</v>
      </c>
      <c r="I157">
        <f t="shared" si="13"/>
        <v>0.17312737034757125</v>
      </c>
      <c r="J157">
        <f t="shared" si="14"/>
        <v>0</v>
      </c>
    </row>
    <row r="158" spans="1:11" x14ac:dyDescent="0.25">
      <c r="A158" t="s">
        <v>150</v>
      </c>
      <c r="B158">
        <v>30.201000000000001</v>
      </c>
      <c r="C158">
        <v>5.6139917048367396</v>
      </c>
      <c r="D158">
        <v>0.45333983151831198</v>
      </c>
      <c r="E158">
        <f t="shared" si="12"/>
        <v>13.69131625168454</v>
      </c>
      <c r="F158">
        <f t="shared" si="10"/>
        <v>4.7721562396948549</v>
      </c>
      <c r="G158">
        <f t="shared" si="11"/>
        <v>-2.4156601684816881</v>
      </c>
      <c r="H158">
        <v>4.7721562396948549</v>
      </c>
      <c r="I158">
        <f t="shared" si="13"/>
        <v>13.69131625168454</v>
      </c>
      <c r="J158">
        <f t="shared" si="14"/>
        <v>0</v>
      </c>
    </row>
    <row r="159" spans="1:11" x14ac:dyDescent="0.25">
      <c r="A159" t="s">
        <v>151</v>
      </c>
      <c r="B159">
        <v>14.221</v>
      </c>
      <c r="C159">
        <v>1.1053700661123</v>
      </c>
      <c r="D159">
        <v>0.97359267557368501</v>
      </c>
      <c r="E159">
        <f t="shared" si="12"/>
        <v>13.845461439333375</v>
      </c>
      <c r="F159">
        <f t="shared" si="10"/>
        <v>4.8258840848147004</v>
      </c>
      <c r="G159">
        <f t="shared" si="11"/>
        <v>-1.8954073244263152</v>
      </c>
      <c r="H159">
        <v>4.8258840848147004</v>
      </c>
      <c r="I159">
        <f t="shared" si="13"/>
        <v>13.845461439333377</v>
      </c>
      <c r="J159" s="7">
        <f t="shared" si="14"/>
        <v>-1.7763568394002505E-15</v>
      </c>
    </row>
    <row r="160" spans="1:11" x14ac:dyDescent="0.25">
      <c r="A160" t="s">
        <v>152</v>
      </c>
      <c r="B160">
        <v>8.9380000000000006</v>
      </c>
      <c r="C160">
        <v>3.1005333334930301</v>
      </c>
      <c r="D160">
        <v>1.58332304381398</v>
      </c>
      <c r="E160">
        <f t="shared" si="12"/>
        <v>14.151741365609354</v>
      </c>
      <c r="F160">
        <f t="shared" si="10"/>
        <v>4.9326390260053516</v>
      </c>
      <c r="G160">
        <f t="shared" si="11"/>
        <v>-1.2856769561860202</v>
      </c>
      <c r="H160">
        <v>4.9326390260053516</v>
      </c>
      <c r="I160">
        <f t="shared" si="13"/>
        <v>14.151741365609356</v>
      </c>
      <c r="J160" s="7">
        <f t="shared" si="14"/>
        <v>-1.7763568394002505E-15</v>
      </c>
    </row>
    <row r="161" spans="1:11" x14ac:dyDescent="0.25">
      <c r="A161" t="s">
        <v>153</v>
      </c>
      <c r="B161">
        <v>6.1790000000000003</v>
      </c>
      <c r="C161">
        <v>1.2113052860810001</v>
      </c>
      <c r="D161">
        <v>1.22504777699906</v>
      </c>
      <c r="E161">
        <f t="shared" si="12"/>
        <v>7.5695702140771921</v>
      </c>
      <c r="F161">
        <f t="shared" si="10"/>
        <v>2.6384002140387564</v>
      </c>
      <c r="G161">
        <f t="shared" si="11"/>
        <v>-1.6439522230009402</v>
      </c>
      <c r="H161">
        <v>2.6384002140387564</v>
      </c>
      <c r="I161">
        <f t="shared" si="13"/>
        <v>7.5695702140771921</v>
      </c>
      <c r="J161">
        <f t="shared" si="14"/>
        <v>0</v>
      </c>
    </row>
    <row r="162" spans="1:11" x14ac:dyDescent="0.25">
      <c r="A162" t="s">
        <v>154</v>
      </c>
      <c r="B162">
        <v>5.4050000000000002</v>
      </c>
      <c r="C162">
        <v>6.7989936002928903</v>
      </c>
      <c r="D162">
        <v>5.2922554805519398E-2</v>
      </c>
      <c r="E162">
        <f t="shared" si="12"/>
        <v>0.28604640872383236</v>
      </c>
      <c r="F162">
        <f t="shared" si="10"/>
        <v>9.9702477770593365E-2</v>
      </c>
      <c r="G162">
        <f t="shared" si="11"/>
        <v>-2.8160774451944808</v>
      </c>
      <c r="H162">
        <v>9.9702477770593365E-2</v>
      </c>
      <c r="I162">
        <f t="shared" si="13"/>
        <v>0.28604640872383236</v>
      </c>
      <c r="J162">
        <f t="shared" si="14"/>
        <v>0</v>
      </c>
    </row>
    <row r="163" spans="1:11" x14ac:dyDescent="0.25">
      <c r="A163" t="s">
        <v>155</v>
      </c>
      <c r="B163">
        <v>5.4189999999999996</v>
      </c>
      <c r="C163">
        <v>4.4445526146127001</v>
      </c>
      <c r="D163">
        <v>2.7693047318136799</v>
      </c>
      <c r="E163">
        <f t="shared" si="12"/>
        <v>15.00686234169833</v>
      </c>
      <c r="F163">
        <f t="shared" si="10"/>
        <v>5.2306944376780518</v>
      </c>
      <c r="G163">
        <f t="shared" si="11"/>
        <v>-9.9695268186320352E-2</v>
      </c>
      <c r="H163">
        <v>5.2306944376780518</v>
      </c>
      <c r="I163">
        <f t="shared" si="13"/>
        <v>15.006862341698332</v>
      </c>
      <c r="J163" s="7">
        <f t="shared" si="14"/>
        <v>-1.7763568394002505E-15</v>
      </c>
    </row>
    <row r="164" spans="1:11" x14ac:dyDescent="0.25">
      <c r="A164" t="s">
        <v>156</v>
      </c>
      <c r="B164">
        <v>2.0649999999999999</v>
      </c>
      <c r="C164">
        <v>4.6974983912006802</v>
      </c>
      <c r="D164">
        <v>2.2539047016464102</v>
      </c>
      <c r="E164">
        <f t="shared" si="12"/>
        <v>4.6543132088998371</v>
      </c>
      <c r="F164">
        <f t="shared" si="10"/>
        <v>1.6222771728476253</v>
      </c>
      <c r="G164">
        <f t="shared" si="11"/>
        <v>-0.61509529835359</v>
      </c>
      <c r="H164">
        <v>1.6222771728476253</v>
      </c>
      <c r="I164">
        <f t="shared" si="13"/>
        <v>4.6543132088998371</v>
      </c>
      <c r="J164">
        <f t="shared" si="14"/>
        <v>0</v>
      </c>
    </row>
    <row r="165" spans="1:11" s="6" customFormat="1" x14ac:dyDescent="0.25">
      <c r="A165" s="6" t="s">
        <v>157</v>
      </c>
      <c r="B165" s="6">
        <v>0.56100000000000005</v>
      </c>
      <c r="C165" s="6">
        <v>1.19124313997399</v>
      </c>
      <c r="D165" s="6">
        <v>4.2391286869389804</v>
      </c>
      <c r="E165" s="6">
        <f t="shared" si="12"/>
        <v>2.3781511933727684</v>
      </c>
      <c r="F165" s="6">
        <f t="shared" si="10"/>
        <v>0.82891292902501512</v>
      </c>
      <c r="G165" s="6">
        <f t="shared" si="11"/>
        <v>1.3701286869389802</v>
      </c>
      <c r="H165" s="6">
        <v>0.56100000000000005</v>
      </c>
      <c r="I165" s="6">
        <f t="shared" si="13"/>
        <v>1.6095090000000003</v>
      </c>
      <c r="J165" s="6">
        <f t="shared" si="14"/>
        <v>0.76864219337276807</v>
      </c>
      <c r="K165" s="6">
        <v>0.8</v>
      </c>
    </row>
    <row r="166" spans="1:11" x14ac:dyDescent="0.25">
      <c r="A166" t="s">
        <v>158</v>
      </c>
      <c r="B166">
        <v>10.268000000000001</v>
      </c>
      <c r="C166">
        <v>1.2428295360254</v>
      </c>
      <c r="D166">
        <v>1.27157536298378</v>
      </c>
      <c r="E166">
        <f t="shared" si="12"/>
        <v>13.056535827117454</v>
      </c>
      <c r="F166">
        <f t="shared" si="10"/>
        <v>4.5509012990998441</v>
      </c>
      <c r="G166">
        <f t="shared" si="11"/>
        <v>-1.5974246370162202</v>
      </c>
      <c r="H166">
        <v>4.5509012990998441</v>
      </c>
      <c r="I166">
        <f t="shared" si="13"/>
        <v>13.056535827117454</v>
      </c>
      <c r="J166">
        <f t="shared" si="14"/>
        <v>0</v>
      </c>
    </row>
    <row r="167" spans="1:11" x14ac:dyDescent="0.25">
      <c r="A167" t="s">
        <v>159</v>
      </c>
      <c r="B167">
        <v>53.417000000000002</v>
      </c>
      <c r="C167">
        <v>3.3724117785935199</v>
      </c>
      <c r="D167">
        <v>1.1103761712165801</v>
      </c>
      <c r="E167">
        <f t="shared" si="12"/>
        <v>59.312963937876056</v>
      </c>
      <c r="F167">
        <f t="shared" si="10"/>
        <v>20.673741351647283</v>
      </c>
      <c r="G167">
        <f t="shared" si="11"/>
        <v>-1.7586238287834202</v>
      </c>
      <c r="H167">
        <v>20.673741351647283</v>
      </c>
      <c r="I167">
        <f t="shared" si="13"/>
        <v>59.312963937876063</v>
      </c>
      <c r="J167" s="7">
        <f t="shared" si="14"/>
        <v>-7.1054273576010019E-15</v>
      </c>
    </row>
    <row r="168" spans="1:11" x14ac:dyDescent="0.25">
      <c r="A168" t="s">
        <v>160</v>
      </c>
      <c r="B168">
        <v>11.454000000000001</v>
      </c>
      <c r="C168">
        <v>1.7212262173902499</v>
      </c>
      <c r="D168">
        <v>1.8344936475074201</v>
      </c>
      <c r="E168">
        <f t="shared" si="12"/>
        <v>21.012290238549991</v>
      </c>
      <c r="F168">
        <f t="shared" si="10"/>
        <v>7.3239073679156466</v>
      </c>
      <c r="G168">
        <f t="shared" si="11"/>
        <v>-1.0345063524925802</v>
      </c>
      <c r="H168">
        <v>7.3239073679156466</v>
      </c>
      <c r="I168">
        <f t="shared" si="13"/>
        <v>21.012290238549991</v>
      </c>
      <c r="J168">
        <f t="shared" si="14"/>
        <v>0</v>
      </c>
    </row>
    <row r="169" spans="1:11" x14ac:dyDescent="0.25">
      <c r="A169" t="s">
        <v>161</v>
      </c>
      <c r="B169">
        <v>46.454999999999998</v>
      </c>
      <c r="C169">
        <v>4.0281591036733602</v>
      </c>
      <c r="D169">
        <v>1.57984129251146</v>
      </c>
      <c r="E169">
        <f t="shared" si="12"/>
        <v>73.391527243619876</v>
      </c>
      <c r="F169">
        <f t="shared" si="10"/>
        <v>25.580873908546486</v>
      </c>
      <c r="G169">
        <f t="shared" si="11"/>
        <v>-1.2891587074885402</v>
      </c>
      <c r="H169">
        <v>25.580873908546486</v>
      </c>
      <c r="I169">
        <f t="shared" si="13"/>
        <v>73.391527243619876</v>
      </c>
      <c r="J169">
        <f t="shared" si="14"/>
        <v>0</v>
      </c>
    </row>
    <row r="170" spans="1:11" x14ac:dyDescent="0.25">
      <c r="A170" t="s">
        <v>162</v>
      </c>
      <c r="B170">
        <v>20.521999999999998</v>
      </c>
      <c r="C170">
        <v>1.43133851176386</v>
      </c>
      <c r="D170">
        <v>0.47707847638742401</v>
      </c>
      <c r="E170">
        <f t="shared" si="12"/>
        <v>9.7906044924227142</v>
      </c>
      <c r="F170">
        <f t="shared" si="10"/>
        <v>3.4125494919563311</v>
      </c>
      <c r="G170">
        <f t="shared" si="11"/>
        <v>-2.3919215236125764</v>
      </c>
      <c r="H170">
        <v>3.4125494919563311</v>
      </c>
      <c r="I170">
        <f t="shared" si="13"/>
        <v>9.7906044924227142</v>
      </c>
      <c r="J170">
        <f t="shared" si="14"/>
        <v>0</v>
      </c>
    </row>
    <row r="171" spans="1:11" x14ac:dyDescent="0.25">
      <c r="A171" t="s">
        <v>163</v>
      </c>
      <c r="B171">
        <v>38.515000000000001</v>
      </c>
      <c r="C171">
        <v>1.43011242440033</v>
      </c>
      <c r="D171">
        <v>1.3943032258952599</v>
      </c>
      <c r="E171">
        <f t="shared" si="12"/>
        <v>53.701588745355934</v>
      </c>
      <c r="F171">
        <f t="shared" si="10"/>
        <v>18.717876871856372</v>
      </c>
      <c r="G171">
        <f t="shared" si="11"/>
        <v>-1.4746967741047403</v>
      </c>
      <c r="H171">
        <v>18.717876871856372</v>
      </c>
      <c r="I171">
        <f t="shared" si="13"/>
        <v>53.701588745355934</v>
      </c>
      <c r="J171">
        <f t="shared" si="14"/>
        <v>0</v>
      </c>
    </row>
    <row r="172" spans="1:11" s="6" customFormat="1" x14ac:dyDescent="0.25">
      <c r="A172" s="6" t="s">
        <v>164</v>
      </c>
      <c r="B172" s="6">
        <v>0.53300000000000003</v>
      </c>
      <c r="C172" s="6">
        <v>4.0141831800673504</v>
      </c>
      <c r="D172" s="6">
        <v>89.435430772729106</v>
      </c>
      <c r="E172" s="6">
        <f t="shared" si="12"/>
        <v>47.669084601864618</v>
      </c>
      <c r="F172" s="6">
        <f t="shared" si="10"/>
        <v>16.615226421005442</v>
      </c>
      <c r="G172" s="6">
        <f t="shared" si="11"/>
        <v>86.566430772729106</v>
      </c>
      <c r="H172" s="6">
        <v>0.53300000000000003</v>
      </c>
      <c r="I172" s="6">
        <f t="shared" si="13"/>
        <v>1.5291770000000002</v>
      </c>
      <c r="J172" s="6">
        <f t="shared" si="14"/>
        <v>46.139907601864621</v>
      </c>
      <c r="K172" s="6">
        <v>46.1</v>
      </c>
    </row>
    <row r="173" spans="1:11" x14ac:dyDescent="0.25">
      <c r="A173" t="s">
        <v>165</v>
      </c>
      <c r="B173">
        <v>1.2509999999999999</v>
      </c>
      <c r="C173">
        <v>2.0352532595067601</v>
      </c>
      <c r="D173">
        <v>0.87929426307126302</v>
      </c>
      <c r="E173">
        <f t="shared" si="12"/>
        <v>1.0999971231021499</v>
      </c>
      <c r="F173">
        <f t="shared" si="10"/>
        <v>0.38340785050615195</v>
      </c>
      <c r="G173">
        <f t="shared" si="11"/>
        <v>-1.9897057369287372</v>
      </c>
      <c r="H173">
        <v>0.38340785050615195</v>
      </c>
      <c r="I173">
        <f t="shared" si="13"/>
        <v>1.0999971231021499</v>
      </c>
      <c r="J173">
        <f t="shared" si="14"/>
        <v>0</v>
      </c>
    </row>
    <row r="174" spans="1:11" s="6" customFormat="1" x14ac:dyDescent="0.25">
      <c r="A174" s="6" t="s">
        <v>166</v>
      </c>
      <c r="B174" s="6">
        <v>9.6240000000000006</v>
      </c>
      <c r="C174" s="6">
        <v>6.5328778339024902</v>
      </c>
      <c r="D174" s="6">
        <v>10.414244850588799</v>
      </c>
      <c r="E174" s="6">
        <f t="shared" si="12"/>
        <v>100.22669244206661</v>
      </c>
      <c r="F174" s="6">
        <f t="shared" si="10"/>
        <v>34.934364741047965</v>
      </c>
      <c r="G174" s="6">
        <f t="shared" si="11"/>
        <v>7.5452448505887997</v>
      </c>
      <c r="H174" s="6">
        <v>9.6240000000000006</v>
      </c>
      <c r="I174" s="6">
        <f t="shared" si="13"/>
        <v>27.611256000000004</v>
      </c>
      <c r="J174" s="6">
        <f t="shared" si="14"/>
        <v>72.615436442066596</v>
      </c>
      <c r="K174" s="6">
        <v>72.599999999999994</v>
      </c>
    </row>
    <row r="175" spans="1:11" x14ac:dyDescent="0.25">
      <c r="A175" t="s">
        <v>167</v>
      </c>
      <c r="B175">
        <v>8.1189999999999998</v>
      </c>
      <c r="C175">
        <v>5.2831863106313399</v>
      </c>
      <c r="D175">
        <v>1.2393899537000601</v>
      </c>
      <c r="E175">
        <f t="shared" si="12"/>
        <v>10.062607034090787</v>
      </c>
      <c r="F175">
        <f t="shared" si="10"/>
        <v>3.5073569306694967</v>
      </c>
      <c r="G175">
        <f t="shared" si="11"/>
        <v>-1.6296100462999401</v>
      </c>
      <c r="H175">
        <v>3.5073569306694967</v>
      </c>
      <c r="I175">
        <f t="shared" si="13"/>
        <v>10.062607034090787</v>
      </c>
      <c r="J175">
        <f t="shared" si="14"/>
        <v>0</v>
      </c>
    </row>
    <row r="176" spans="1:11" x14ac:dyDescent="0.25">
      <c r="A176" t="s">
        <v>168</v>
      </c>
      <c r="B176">
        <v>19.323</v>
      </c>
      <c r="C176">
        <v>1.4445680207106899</v>
      </c>
      <c r="D176">
        <v>0.55828595630136202</v>
      </c>
      <c r="E176">
        <f t="shared" si="12"/>
        <v>10.787759533611219</v>
      </c>
      <c r="F176">
        <f t="shared" si="10"/>
        <v>3.7601113745595045</v>
      </c>
      <c r="G176">
        <f t="shared" si="11"/>
        <v>-2.3107140436986384</v>
      </c>
      <c r="H176">
        <v>3.7601113745595045</v>
      </c>
      <c r="I176">
        <f t="shared" si="13"/>
        <v>10.787759533611219</v>
      </c>
      <c r="J176">
        <f t="shared" si="14"/>
        <v>0</v>
      </c>
    </row>
    <row r="177" spans="1:13" x14ac:dyDescent="0.25">
      <c r="A177" t="s">
        <v>169</v>
      </c>
      <c r="B177">
        <v>8.1120000000000001</v>
      </c>
      <c r="C177">
        <v>0.92580351296496299</v>
      </c>
      <c r="D177">
        <v>0.53660493809333598</v>
      </c>
      <c r="E177">
        <f t="shared" si="12"/>
        <v>4.3529392578131416</v>
      </c>
      <c r="F177">
        <f t="shared" si="10"/>
        <v>1.5172322264946467</v>
      </c>
      <c r="G177">
        <f t="shared" si="11"/>
        <v>-2.3323950619066642</v>
      </c>
      <c r="H177">
        <v>1.5172322264946467</v>
      </c>
      <c r="I177">
        <f t="shared" si="13"/>
        <v>4.3529392578131416</v>
      </c>
      <c r="J177">
        <f t="shared" si="14"/>
        <v>0</v>
      </c>
    </row>
    <row r="178" spans="1:13" x14ac:dyDescent="0.25">
      <c r="A178" t="s">
        <v>170</v>
      </c>
      <c r="B178">
        <v>50.213000000000001</v>
      </c>
      <c r="C178">
        <v>1.25328146147786</v>
      </c>
      <c r="D178">
        <v>1.01453785681871</v>
      </c>
      <c r="E178">
        <f t="shared" si="12"/>
        <v>50.942989404437888</v>
      </c>
      <c r="F178">
        <f t="shared" si="10"/>
        <v>17.75635740830878</v>
      </c>
      <c r="G178">
        <f t="shared" si="11"/>
        <v>-1.8544621431812902</v>
      </c>
      <c r="H178">
        <v>17.75635740830878</v>
      </c>
      <c r="I178">
        <f t="shared" si="13"/>
        <v>50.942989404437895</v>
      </c>
      <c r="J178" s="7">
        <f t="shared" si="14"/>
        <v>-7.1054273576010019E-15</v>
      </c>
    </row>
    <row r="179" spans="1:13" x14ac:dyDescent="0.25">
      <c r="A179" t="s">
        <v>171</v>
      </c>
      <c r="B179">
        <v>67.450999999999993</v>
      </c>
      <c r="C179">
        <v>2.5683149844658901</v>
      </c>
      <c r="D179">
        <v>1.2192210654714799</v>
      </c>
      <c r="E179">
        <f t="shared" si="12"/>
        <v>82.237680087116786</v>
      </c>
      <c r="F179">
        <f t="shared" si="10"/>
        <v>28.664231469890826</v>
      </c>
      <c r="G179">
        <f t="shared" si="11"/>
        <v>-1.6497789345285203</v>
      </c>
      <c r="H179">
        <v>28.664231469890826</v>
      </c>
      <c r="I179">
        <f t="shared" si="13"/>
        <v>82.237680087116786</v>
      </c>
      <c r="J179">
        <f t="shared" si="14"/>
        <v>0</v>
      </c>
    </row>
    <row r="180" spans="1:13" x14ac:dyDescent="0.25">
      <c r="A180" t="s">
        <v>172</v>
      </c>
      <c r="B180">
        <v>1.129</v>
      </c>
      <c r="C180">
        <v>0.74351541005598798</v>
      </c>
      <c r="D180">
        <v>1.7214732882410499</v>
      </c>
      <c r="E180">
        <f t="shared" si="12"/>
        <v>1.9435433424241455</v>
      </c>
      <c r="F180">
        <f t="shared" si="10"/>
        <v>0.67742884016177951</v>
      </c>
      <c r="G180">
        <f t="shared" si="11"/>
        <v>-1.1475267117589503</v>
      </c>
      <c r="H180">
        <v>0.67742884016177951</v>
      </c>
      <c r="I180">
        <f t="shared" si="13"/>
        <v>1.9435433424241455</v>
      </c>
      <c r="J180">
        <f t="shared" si="14"/>
        <v>0</v>
      </c>
    </row>
    <row r="181" spans="1:13" x14ac:dyDescent="0.25">
      <c r="A181" t="s">
        <v>173</v>
      </c>
      <c r="B181">
        <v>6.9290000000000003</v>
      </c>
      <c r="C181">
        <v>1.01191062310818</v>
      </c>
      <c r="D181">
        <v>0.43285264273010299</v>
      </c>
      <c r="E181">
        <f t="shared" si="12"/>
        <v>2.9992359614768835</v>
      </c>
      <c r="F181">
        <f t="shared" si="10"/>
        <v>1.0453942005844836</v>
      </c>
      <c r="G181">
        <f t="shared" si="11"/>
        <v>-2.4361473572698973</v>
      </c>
      <c r="H181">
        <v>1.0453942005844836</v>
      </c>
      <c r="I181">
        <f t="shared" si="13"/>
        <v>2.9992359614768835</v>
      </c>
      <c r="J181">
        <f t="shared" si="14"/>
        <v>0</v>
      </c>
    </row>
    <row r="182" spans="1:13" x14ac:dyDescent="0.25">
      <c r="A182" t="s">
        <v>174</v>
      </c>
      <c r="B182">
        <v>0.105</v>
      </c>
      <c r="C182">
        <v>2.8918010415642899</v>
      </c>
      <c r="D182">
        <v>1.4732206938164401</v>
      </c>
      <c r="E182">
        <f t="shared" si="12"/>
        <v>0.1546881728507262</v>
      </c>
      <c r="F182">
        <f t="shared" si="10"/>
        <v>5.3917104514020979E-2</v>
      </c>
      <c r="G182">
        <f t="shared" si="11"/>
        <v>-1.3957793061835602</v>
      </c>
      <c r="H182">
        <v>5.3917104514020979E-2</v>
      </c>
      <c r="I182">
        <f t="shared" si="13"/>
        <v>0.1546881728507262</v>
      </c>
      <c r="J182">
        <f t="shared" si="14"/>
        <v>0</v>
      </c>
    </row>
    <row r="183" spans="1:13" x14ac:dyDescent="0.25">
      <c r="A183" t="s">
        <v>175</v>
      </c>
      <c r="B183">
        <v>1.3480000000000001</v>
      </c>
      <c r="C183">
        <v>8.7613528937974099</v>
      </c>
      <c r="D183">
        <v>1.55677741817452</v>
      </c>
      <c r="E183">
        <f t="shared" si="12"/>
        <v>2.098535959699253</v>
      </c>
      <c r="F183">
        <f t="shared" si="10"/>
        <v>0.73145205984637607</v>
      </c>
      <c r="G183">
        <f t="shared" si="11"/>
        <v>-1.3122225818254802</v>
      </c>
      <c r="H183">
        <v>0.73145205984637607</v>
      </c>
      <c r="I183">
        <f t="shared" si="13"/>
        <v>2.098535959699253</v>
      </c>
      <c r="J183">
        <f t="shared" si="14"/>
        <v>0</v>
      </c>
    </row>
    <row r="184" spans="1:13" x14ac:dyDescent="0.25">
      <c r="A184" t="s">
        <v>176</v>
      </c>
      <c r="B184">
        <v>11.006</v>
      </c>
      <c r="C184">
        <v>2.1824209863995399</v>
      </c>
      <c r="D184">
        <v>0.78830783882250399</v>
      </c>
      <c r="E184">
        <f t="shared" si="12"/>
        <v>8.676116074080479</v>
      </c>
      <c r="F184">
        <f t="shared" si="10"/>
        <v>3.0240906497317805</v>
      </c>
      <c r="G184">
        <f t="shared" si="11"/>
        <v>-2.0806921611774962</v>
      </c>
      <c r="H184">
        <v>3.0240906497317805</v>
      </c>
      <c r="I184">
        <f t="shared" si="13"/>
        <v>8.676116074080479</v>
      </c>
      <c r="J184">
        <f t="shared" si="14"/>
        <v>0</v>
      </c>
    </row>
    <row r="185" spans="1:13" x14ac:dyDescent="0.25">
      <c r="A185" t="s">
        <v>177</v>
      </c>
      <c r="B185">
        <v>76.224000000000004</v>
      </c>
      <c r="C185">
        <v>3.1889482045731001</v>
      </c>
      <c r="D185">
        <v>1.4705876754940199</v>
      </c>
      <c r="E185">
        <f t="shared" si="12"/>
        <v>112.09407497685618</v>
      </c>
      <c r="F185">
        <f t="shared" si="10"/>
        <v>39.070782494547288</v>
      </c>
      <c r="G185">
        <f t="shared" si="11"/>
        <v>-1.3984123245059803</v>
      </c>
      <c r="H185">
        <v>39.070782494547288</v>
      </c>
      <c r="I185">
        <f t="shared" si="13"/>
        <v>112.09407497685618</v>
      </c>
      <c r="J185">
        <f t="shared" si="14"/>
        <v>0</v>
      </c>
    </row>
    <row r="186" spans="1:13" x14ac:dyDescent="0.25">
      <c r="A186" t="s">
        <v>178</v>
      </c>
      <c r="B186">
        <v>5.24</v>
      </c>
      <c r="C186">
        <v>5.53706926985853</v>
      </c>
      <c r="D186">
        <v>2.7620558878960599</v>
      </c>
      <c r="E186">
        <f t="shared" si="12"/>
        <v>14.473172852575354</v>
      </c>
      <c r="F186">
        <f t="shared" si="10"/>
        <v>5.0446750967498621</v>
      </c>
      <c r="G186">
        <f t="shared" si="11"/>
        <v>-0.10694411210394028</v>
      </c>
      <c r="H186">
        <v>5.0446750967498621</v>
      </c>
      <c r="I186">
        <f t="shared" si="13"/>
        <v>14.473172852575356</v>
      </c>
      <c r="J186" s="7">
        <f t="shared" si="14"/>
        <v>-1.7763568394002505E-15</v>
      </c>
    </row>
    <row r="187" spans="1:13" x14ac:dyDescent="0.25">
      <c r="A187" t="s">
        <v>179</v>
      </c>
      <c r="B187">
        <v>36.573</v>
      </c>
      <c r="C187">
        <v>1.22439063291316</v>
      </c>
      <c r="D187">
        <v>0.57300598726033602</v>
      </c>
      <c r="E187">
        <f t="shared" si="12"/>
        <v>20.956547972072268</v>
      </c>
      <c r="F187">
        <f t="shared" si="10"/>
        <v>7.3044782056717557</v>
      </c>
      <c r="G187">
        <f t="shared" si="11"/>
        <v>-2.2959940127396643</v>
      </c>
      <c r="H187">
        <v>7.3044782056717557</v>
      </c>
      <c r="I187">
        <f t="shared" si="13"/>
        <v>20.956547972072268</v>
      </c>
      <c r="J187">
        <f t="shared" si="14"/>
        <v>0</v>
      </c>
    </row>
    <row r="188" spans="1:13" x14ac:dyDescent="0.25">
      <c r="A188" t="s">
        <v>180</v>
      </c>
      <c r="B188">
        <v>45.164999999999999</v>
      </c>
      <c r="C188">
        <v>3.2362143084159198</v>
      </c>
      <c r="D188">
        <v>2.5175706019614599</v>
      </c>
      <c r="E188">
        <f t="shared" si="12"/>
        <v>113.70607623758933</v>
      </c>
      <c r="F188">
        <f t="shared" si="10"/>
        <v>39.632651180756127</v>
      </c>
      <c r="G188">
        <f t="shared" si="11"/>
        <v>-0.35142939803854034</v>
      </c>
      <c r="H188">
        <v>39.632651180756127</v>
      </c>
      <c r="I188">
        <f t="shared" si="13"/>
        <v>113.70607623758934</v>
      </c>
      <c r="J188" s="7">
        <f t="shared" si="14"/>
        <v>-1.4210854715202004E-14</v>
      </c>
    </row>
    <row r="189" spans="1:13" x14ac:dyDescent="0.25">
      <c r="A189" t="s">
        <v>181</v>
      </c>
      <c r="B189">
        <v>63.956000000000003</v>
      </c>
      <c r="C189">
        <v>5.0500021375738404</v>
      </c>
      <c r="D189">
        <v>1.27054736307043</v>
      </c>
      <c r="E189">
        <f t="shared" si="12"/>
        <v>81.259127152532429</v>
      </c>
      <c r="F189">
        <f t="shared" si="10"/>
        <v>28.323153416707015</v>
      </c>
      <c r="G189">
        <f t="shared" si="11"/>
        <v>-1.5984526369295702</v>
      </c>
      <c r="H189">
        <v>28.323153416707015</v>
      </c>
      <c r="I189">
        <f t="shared" si="13"/>
        <v>81.259127152532429</v>
      </c>
      <c r="J189">
        <f t="shared" si="14"/>
        <v>0</v>
      </c>
      <c r="L189" s="11" t="s">
        <v>216</v>
      </c>
    </row>
    <row r="190" spans="1:13" s="6" customFormat="1" x14ac:dyDescent="0.25">
      <c r="A190" s="6" t="s">
        <v>182</v>
      </c>
      <c r="B190" s="6">
        <v>317.13600000000002</v>
      </c>
      <c r="C190" s="6">
        <v>8.5912556251733303</v>
      </c>
      <c r="D190" s="6">
        <v>3.7809918827697802</v>
      </c>
      <c r="E190" s="6">
        <f t="shared" si="12"/>
        <v>1199.0886417340771</v>
      </c>
      <c r="F190" s="6">
        <f t="shared" si="10"/>
        <v>417.94654643920427</v>
      </c>
      <c r="G190" s="6">
        <f t="shared" si="11"/>
        <v>0.91199188276977994</v>
      </c>
      <c r="H190" s="6">
        <v>317.13600000000002</v>
      </c>
      <c r="I190" s="6">
        <f t="shared" si="13"/>
        <v>909.86318400000016</v>
      </c>
      <c r="J190" s="6">
        <f t="shared" si="14"/>
        <v>289.22545773407694</v>
      </c>
      <c r="K190" s="6">
        <v>289.2</v>
      </c>
      <c r="L190" s="9" t="s">
        <v>213</v>
      </c>
      <c r="M190" s="9"/>
    </row>
    <row r="191" spans="1:13" s="6" customFormat="1" x14ac:dyDescent="0.25">
      <c r="A191" s="6" t="s">
        <v>183</v>
      </c>
      <c r="B191" s="6">
        <v>3.4079999999999999</v>
      </c>
      <c r="C191" s="6">
        <v>3.2996145852334799</v>
      </c>
      <c r="D191" s="6">
        <v>10.211632042361</v>
      </c>
      <c r="E191" s="6">
        <f t="shared" si="12"/>
        <v>34.801242000366287</v>
      </c>
      <c r="F191" s="6">
        <f t="shared" si="10"/>
        <v>12.130094806680477</v>
      </c>
      <c r="G191" s="6">
        <f t="shared" si="11"/>
        <v>7.3426320423610001</v>
      </c>
      <c r="H191" s="6">
        <v>3.4079999999999999</v>
      </c>
      <c r="I191" s="6">
        <f t="shared" si="13"/>
        <v>9.777552</v>
      </c>
      <c r="J191" s="6">
        <f t="shared" si="14"/>
        <v>25.023690000366287</v>
      </c>
      <c r="K191" s="6">
        <v>25</v>
      </c>
      <c r="L191" s="9" t="s">
        <v>214</v>
      </c>
      <c r="M191" s="9"/>
    </row>
    <row r="192" spans="1:13" x14ac:dyDescent="0.25">
      <c r="A192" t="s">
        <v>184</v>
      </c>
      <c r="B192">
        <v>29.033000000000001</v>
      </c>
      <c r="C192">
        <v>2.15681463859333</v>
      </c>
      <c r="D192">
        <v>0.89254407944364</v>
      </c>
      <c r="E192">
        <f t="shared" si="12"/>
        <v>25.913232258487202</v>
      </c>
      <c r="F192">
        <f t="shared" si="10"/>
        <v>9.0321478767818757</v>
      </c>
      <c r="G192">
        <f t="shared" si="11"/>
        <v>-1.9764559205563601</v>
      </c>
      <c r="H192">
        <v>9.0321478767818757</v>
      </c>
      <c r="I192">
        <f t="shared" si="13"/>
        <v>25.913232258487202</v>
      </c>
      <c r="J192">
        <f t="shared" si="14"/>
        <v>0</v>
      </c>
      <c r="K192">
        <f>SUM(K13:K191)</f>
        <v>2645</v>
      </c>
      <c r="L192">
        <f>PRODUCT(K192,1/E200)</f>
        <v>0.21165733678141596</v>
      </c>
    </row>
    <row r="193" spans="1:12" x14ac:dyDescent="0.25">
      <c r="A193" t="s">
        <v>185</v>
      </c>
      <c r="B193">
        <v>0.253</v>
      </c>
      <c r="C193">
        <v>3.5570228490337401</v>
      </c>
      <c r="D193">
        <v>2.4729491302466502</v>
      </c>
      <c r="E193">
        <f t="shared" si="12"/>
        <v>0.6256561299524025</v>
      </c>
      <c r="F193">
        <f t="shared" si="10"/>
        <v>0.21807463574499911</v>
      </c>
      <c r="G193">
        <f t="shared" si="11"/>
        <v>-0.39605086975335002</v>
      </c>
      <c r="H193">
        <v>0.21807463574499911</v>
      </c>
      <c r="I193">
        <f t="shared" si="13"/>
        <v>0.6256561299524025</v>
      </c>
      <c r="J193">
        <f t="shared" si="14"/>
        <v>0</v>
      </c>
      <c r="K193" s="10" t="s">
        <v>215</v>
      </c>
      <c r="L193" s="4">
        <v>0.21199999999999999</v>
      </c>
    </row>
    <row r="194" spans="1:12" x14ac:dyDescent="0.25">
      <c r="A194" t="s">
        <v>186</v>
      </c>
      <c r="B194">
        <v>30.276</v>
      </c>
      <c r="C194">
        <v>3.2883197721864499</v>
      </c>
      <c r="D194">
        <v>2.7379722429517099</v>
      </c>
      <c r="E194">
        <f t="shared" si="12"/>
        <v>82.894847627605969</v>
      </c>
      <c r="F194">
        <f t="shared" si="10"/>
        <v>28.893289518161716</v>
      </c>
      <c r="G194">
        <f t="shared" si="11"/>
        <v>-0.13102775704829028</v>
      </c>
      <c r="H194">
        <v>28.893289518161716</v>
      </c>
      <c r="I194">
        <f t="shared" si="13"/>
        <v>82.894847627605969</v>
      </c>
      <c r="J194">
        <f t="shared" si="14"/>
        <v>0</v>
      </c>
      <c r="K194" s="10" t="s">
        <v>211</v>
      </c>
    </row>
    <row r="195" spans="1:12" x14ac:dyDescent="0.25">
      <c r="A195" t="s">
        <v>187</v>
      </c>
      <c r="B195">
        <v>91.379000000000005</v>
      </c>
      <c r="C195">
        <v>1.65528105673482</v>
      </c>
      <c r="D195">
        <v>0.97953468123724896</v>
      </c>
      <c r="E195">
        <f t="shared" si="12"/>
        <v>89.50889963677858</v>
      </c>
      <c r="F195">
        <f t="shared" si="10"/>
        <v>31.198640514736347</v>
      </c>
      <c r="G195">
        <f t="shared" si="11"/>
        <v>-1.8894653187627513</v>
      </c>
      <c r="H195">
        <v>31.198640514736347</v>
      </c>
      <c r="I195">
        <f t="shared" si="13"/>
        <v>89.50889963677858</v>
      </c>
      <c r="J195">
        <f t="shared" si="14"/>
        <v>0</v>
      </c>
      <c r="K195" s="11" t="s">
        <v>212</v>
      </c>
    </row>
    <row r="196" spans="1:12" x14ac:dyDescent="0.25">
      <c r="A196" t="s">
        <v>188</v>
      </c>
      <c r="B196">
        <v>1.2999999999999999E-2</v>
      </c>
      <c r="C196">
        <v>2.3180567812399202</v>
      </c>
      <c r="D196">
        <v>1.4841391853430701</v>
      </c>
      <c r="E196">
        <f t="shared" si="12"/>
        <v>1.9293809409459909E-2</v>
      </c>
      <c r="F196">
        <f t="shared" si="10"/>
        <v>6.7249248551620455E-3</v>
      </c>
      <c r="G196">
        <f t="shared" si="11"/>
        <v>-1.3848608146569301</v>
      </c>
      <c r="H196">
        <v>6.7249248551620455E-3</v>
      </c>
      <c r="I196">
        <f t="shared" si="13"/>
        <v>1.9293809409459909E-2</v>
      </c>
      <c r="J196">
        <f t="shared" si="14"/>
        <v>0</v>
      </c>
    </row>
    <row r="197" spans="1:12" x14ac:dyDescent="0.25">
      <c r="A197" t="s">
        <v>189</v>
      </c>
      <c r="B197">
        <v>25.533000000000001</v>
      </c>
      <c r="C197">
        <v>0.97103584668574505</v>
      </c>
      <c r="D197">
        <v>0.46039610117071</v>
      </c>
      <c r="E197">
        <f t="shared" si="12"/>
        <v>11.755293651191739</v>
      </c>
      <c r="F197">
        <f t="shared" si="10"/>
        <v>4.0973487804781241</v>
      </c>
      <c r="G197">
        <f t="shared" si="11"/>
        <v>-2.4086038988292904</v>
      </c>
      <c r="H197">
        <v>4.0973487804781241</v>
      </c>
      <c r="I197">
        <f t="shared" si="13"/>
        <v>11.755293651191739</v>
      </c>
      <c r="J197">
        <f t="shared" si="14"/>
        <v>0</v>
      </c>
    </row>
    <row r="198" spans="1:12" x14ac:dyDescent="0.25">
      <c r="A198" t="s">
        <v>190</v>
      </c>
      <c r="B198">
        <v>15.246</v>
      </c>
      <c r="C198">
        <v>0.96721438153600003</v>
      </c>
      <c r="D198">
        <v>2.0289577548416098</v>
      </c>
      <c r="E198">
        <f t="shared" si="12"/>
        <v>30.933489930315183</v>
      </c>
      <c r="F198">
        <f t="shared" si="10"/>
        <v>10.78197627407291</v>
      </c>
      <c r="G198">
        <f t="shared" si="11"/>
        <v>-0.84004224515839043</v>
      </c>
      <c r="H198">
        <v>10.78197627407291</v>
      </c>
      <c r="I198">
        <f t="shared" si="13"/>
        <v>30.933489930315183</v>
      </c>
      <c r="J198">
        <f t="shared" si="14"/>
        <v>0</v>
      </c>
    </row>
    <row r="199" spans="1:12" x14ac:dyDescent="0.25">
      <c r="A199" t="s">
        <v>191</v>
      </c>
      <c r="B199">
        <v>14.898</v>
      </c>
      <c r="C199">
        <v>1.14368438823728</v>
      </c>
      <c r="D199">
        <v>0.55293812478540005</v>
      </c>
      <c r="E199">
        <f t="shared" si="12"/>
        <v>8.2376721830528901</v>
      </c>
      <c r="F199">
        <f t="shared" si="10"/>
        <v>2.8712694956615161</v>
      </c>
      <c r="G199">
        <f t="shared" si="11"/>
        <v>-2.3160618752146003</v>
      </c>
      <c r="H199">
        <v>2.8712694956615161</v>
      </c>
      <c r="I199">
        <f t="shared" si="13"/>
        <v>8.2376721830528901</v>
      </c>
      <c r="J199">
        <f t="shared" si="14"/>
        <v>0</v>
      </c>
    </row>
    <row r="200" spans="1:12" x14ac:dyDescent="0.25">
      <c r="B200">
        <f>SUM(B8:B199)</f>
        <v>7161.2210000000014</v>
      </c>
      <c r="E200">
        <f>SUM(E8:E199)</f>
        <v>12496.613820344723</v>
      </c>
      <c r="F200">
        <f>SUM(F8:F199)</f>
        <v>4355.7385222532976</v>
      </c>
      <c r="H200" t="s">
        <v>192</v>
      </c>
    </row>
    <row r="201" spans="1:12" x14ac:dyDescent="0.25">
      <c r="H201">
        <f>SUM(H8:H199)</f>
        <v>3007.287579690837</v>
      </c>
    </row>
    <row r="202" spans="1:12" x14ac:dyDescent="0.25">
      <c r="B202" s="3" t="s">
        <v>229</v>
      </c>
      <c r="E202" s="3" t="s">
        <v>229</v>
      </c>
      <c r="F202" s="3" t="s">
        <v>229</v>
      </c>
      <c r="H202" s="3" t="s">
        <v>229</v>
      </c>
    </row>
    <row r="203" spans="1:12" x14ac:dyDescent="0.25">
      <c r="B203" s="3" t="s">
        <v>219</v>
      </c>
      <c r="E203" s="3" t="s">
        <v>221</v>
      </c>
      <c r="F203" s="3" t="s">
        <v>223</v>
      </c>
      <c r="H203" s="3" t="s">
        <v>224</v>
      </c>
    </row>
    <row r="204" spans="1:12" x14ac:dyDescent="0.25">
      <c r="B204" s="3" t="s">
        <v>220</v>
      </c>
      <c r="E204" s="3" t="s">
        <v>222</v>
      </c>
    </row>
    <row r="206" spans="1:12" x14ac:dyDescent="0.25">
      <c r="B206" s="11" t="s">
        <v>231</v>
      </c>
    </row>
  </sheetData>
  <mergeCells count="4">
    <mergeCell ref="A5:E5"/>
    <mergeCell ref="I1:K1"/>
    <mergeCell ref="G1:H1"/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</dc:creator>
  <cp:lastModifiedBy>Denis</cp:lastModifiedBy>
  <dcterms:created xsi:type="dcterms:W3CDTF">2018-03-16T04:24:16Z</dcterms:created>
  <dcterms:modified xsi:type="dcterms:W3CDTF">2018-06-29T13:18:00Z</dcterms:modified>
</cp:coreProperties>
</file>