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<sst xmlns="http://schemas.openxmlformats.org/spreadsheetml/2006/main" count="37" uniqueCount="32">
  <si>
    <t xml:space="preserve">Distance</t>
  </si>
  <si>
    <t xml:space="preserve">D+</t>
  </si>
  <si>
    <t xml:space="preserve">ratio d+/km</t>
  </si>
  <si>
    <t xml:space="preserve">Temps</t>
  </si>
  <si>
    <t xml:space="preserve">Heure</t>
  </si>
  <si>
    <t xml:space="preserve">Allure moyenne</t>
  </si>
  <si>
    <t xml:space="preserve">Allure section</t>
  </si>
  <si>
    <t xml:space="preserve">Barrière Horaire</t>
  </si>
  <si>
    <t xml:space="preserve">Entre Ravito</t>
  </si>
  <si>
    <t xml:space="preserve">Entre Point d’eau</t>
  </si>
  <si>
    <t xml:space="preserve">Temps de course </t>
  </si>
  <si>
    <t xml:space="preserve">Départ</t>
  </si>
  <si>
    <t xml:space="preserve">Ste Marie du Ménez Hom</t>
  </si>
  <si>
    <t xml:space="preserve">Trégarvan</t>
  </si>
  <si>
    <t xml:space="preserve">5h30</t>
  </si>
  <si>
    <t xml:space="preserve">Ven 22h30</t>
  </si>
  <si>
    <t xml:space="preserve">Landévennec</t>
  </si>
  <si>
    <t xml:space="preserve">Lanvéoc</t>
  </si>
  <si>
    <t xml:space="preserve">13h00</t>
  </si>
  <si>
    <t xml:space="preserve">Sam 6h00</t>
  </si>
  <si>
    <t xml:space="preserve">Roscanvel</t>
  </si>
  <si>
    <t xml:space="preserve">Camaret</t>
  </si>
  <si>
    <t xml:space="preserve">19h00</t>
  </si>
  <si>
    <t xml:space="preserve">Sam 12h00</t>
  </si>
  <si>
    <t xml:space="preserve">Plage de Goulien</t>
  </si>
  <si>
    <t xml:space="preserve">Cap de la Chèvre</t>
  </si>
  <si>
    <t xml:space="preserve">25h00</t>
  </si>
  <si>
    <t xml:space="preserve">Sam 18h00</t>
  </si>
  <si>
    <t xml:space="preserve">Port de Morgat</t>
  </si>
  <si>
    <t xml:space="preserve">Finish</t>
  </si>
  <si>
    <t xml:space="preserve">31h00</t>
  </si>
  <si>
    <t xml:space="preserve">Dim 00h00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</si>
</sst>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h:mm"/>
    <numFmt numFmtId="166" formatCode="hh:mm:ss"/>
    <numFmt numFmtId="167" formatCode="0"/>
    <numFmt numFmtId="168" formatCode="0.0"/>
    <numFmt numFmtId="169" formatCode="[hh]:mm"/>
    <numFmt numFmtId="170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B71C1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F2FD"/>
        <bgColor rgb="FFCCFFFF"/>
      </patternFill>
    </fill>
    <fill>
      <patternFill patternType="solid">
        <fgColor rgb="FFE1BEE7"/>
        <bgColor rgb="FFC5CAE9"/>
      </patternFill>
    </fill>
    <fill>
      <patternFill patternType="solid">
        <fgColor rgb="FFC5CAE9"/>
        <bgColor rgb="FFE1BEE7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1BEE7"/>
      <rgbColor rgb="FF808080"/>
      <rgbColor rgb="FF9999FF"/>
      <rgbColor rgb="FF993366"/>
      <rgbColor rgb="FFFFFFCC"/>
      <rgbColor rgb="FFE3F2FD"/>
      <rgbColor rgb="FF660066"/>
      <rgbColor rgb="FFFF8080"/>
      <rgbColor rgb="FF0066CC"/>
      <rgbColor rgb="FFC5CA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C1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E19" activeCellId="0" sqref="E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2.34"/>
    <col collapsed="false" customWidth="true" hidden="false" outlineLevel="0" max="2" min="2" style="0" width="8.78"/>
    <col collapsed="false" customWidth="true" hidden="false" outlineLevel="0" max="3" min="3" style="0" width="5.65"/>
    <col collapsed="false" customWidth="true" hidden="false" outlineLevel="0" max="4" min="4" style="0" width="11.22"/>
    <col collapsed="false" customWidth="true" hidden="false" outlineLevel="0" max="5" min="5" style="0" width="6.93"/>
    <col collapsed="false" customWidth="true" hidden="false" outlineLevel="0" max="6" min="6" style="0" width="6.58"/>
    <col collapsed="false" customWidth="true" hidden="false" outlineLevel="0" max="7" min="7" style="0" width="15.39"/>
    <col collapsed="false" customWidth="true" hidden="false" outlineLevel="0" max="8" min="8" style="0" width="12.72"/>
    <col collapsed="false" customWidth="true" hidden="false" outlineLevel="0" max="9" min="9" style="0" width="15.97"/>
    <col collapsed="false" customWidth="true" hidden="false" outlineLevel="0" max="10" min="10" style="0" width="10.98"/>
    <col collapsed="false" customWidth="true" hidden="false" outlineLevel="0" max="11" min="11" style="0" width="8.78"/>
    <col collapsed="false" customWidth="true" hidden="false" outlineLevel="0" max="12" min="12" style="0" width="8.67"/>
    <col collapsed="false" customWidth="true" hidden="false" outlineLevel="0" max="13" min="13" style="0" width="8.78"/>
    <col collapsed="false" customWidth="true" hidden="false" outlineLevel="0" max="14" min="14" style="0" width="8.67"/>
  </cols>
  <sheetData>
    <row r="1" customFormat="false" ht="12.8" hidden="false" customHeight="false" outlineLevel="0" collapsed="false">
      <c r="A1" s="1"/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2" t="s">
        <v>5</v>
      </c>
      <c r="H1" s="6" t="s">
        <v>6</v>
      </c>
      <c r="I1" s="7" t="s">
        <v>7</v>
      </c>
      <c r="J1" s="7"/>
      <c r="K1" s="2" t="s">
        <v>8</v>
      </c>
      <c r="L1" s="2"/>
      <c r="M1" s="8" t="s">
        <v>9</v>
      </c>
      <c r="N1" s="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</row>
    <row r="2" s="16" customFormat="true" ht="12.8" hidden="false" customHeight="false" outlineLevel="0" collapsed="false">
      <c r="A2" s="1"/>
      <c r="B2" s="9"/>
      <c r="C2" s="9"/>
      <c r="D2" s="10"/>
      <c r="E2" s="11"/>
      <c r="F2" s="12"/>
      <c r="G2" s="10"/>
      <c r="H2" s="13"/>
      <c r="I2" s="12" t="s">
        <v>10</v>
      </c>
      <c r="J2" s="14" t="s">
        <v>4</v>
      </c>
      <c r="K2" s="9" t="s">
        <v>0</v>
      </c>
      <c r="L2" s="9" t="s">
        <v>3</v>
      </c>
      <c r="M2" s="9" t="s">
        <v>0</v>
      </c>
      <c r="N2" s="9" t="s">
        <v>3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</row>
    <row r="3" s="16" customFormat="true" ht="12.8" hidden="false" customHeight="false" outlineLevel="0" collapsed="false">
      <c r="A3" s="17" t="s">
        <v>11</v>
      </c>
      <c r="B3" s="18"/>
      <c r="C3" s="19"/>
      <c r="D3" s="20"/>
      <c r="E3" s="21"/>
      <c r="F3" s="22" t="n">
        <f aca="false">E3+0.7085</f>
        <v>0.7085</v>
      </c>
      <c r="G3" s="23"/>
      <c r="H3" s="23"/>
      <c r="I3" s="24"/>
      <c r="J3" s="25"/>
      <c r="K3" s="26"/>
      <c r="L3" s="27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</row>
    <row r="4" s="16" customFormat="true" ht="12.8" hidden="false" customHeight="false" outlineLevel="0" collapsed="false">
      <c r="A4" s="1" t="s">
        <v>12</v>
      </c>
      <c r="B4" s="28" t="n">
        <v>24</v>
      </c>
      <c r="C4" s="29" t="n">
        <v>421</v>
      </c>
      <c r="D4" s="30" t="n">
        <f aca="false">C4/B4</f>
        <v>17.5416666666667</v>
      </c>
      <c r="E4" s="31" t="n">
        <v>0.132844444444444</v>
      </c>
      <c r="F4" s="32" t="n">
        <f aca="false">E4+F3</f>
        <v>0.841344444444445</v>
      </c>
      <c r="G4" s="33" t="n">
        <f aca="false">(E4*60)/B4</f>
        <v>0.332111111111111</v>
      </c>
      <c r="H4" s="33" t="n">
        <f aca="false">(E4-E3)*60/(B4-B3)</f>
        <v>0.332111111111111</v>
      </c>
      <c r="I4" s="32"/>
      <c r="J4" s="34"/>
      <c r="K4" s="9"/>
      <c r="L4" s="10"/>
      <c r="M4" s="35" t="n">
        <f aca="false">B4-B3</f>
        <v>24</v>
      </c>
      <c r="N4" s="36" t="n">
        <f aca="false">E4-E3</f>
        <v>0.132844444444444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</row>
    <row r="5" s="16" customFormat="true" ht="12.8" hidden="false" customHeight="false" outlineLevel="0" collapsed="false">
      <c r="A5" s="17" t="s">
        <v>13</v>
      </c>
      <c r="B5" s="18" t="n">
        <v>37</v>
      </c>
      <c r="C5" s="19" t="n">
        <v>656</v>
      </c>
      <c r="D5" s="20" t="n">
        <f aca="false">(C5-C4)/(B5-B4)</f>
        <v>18.0769230769231</v>
      </c>
      <c r="E5" s="21" t="n">
        <v>0.205075694444444</v>
      </c>
      <c r="F5" s="37" t="n">
        <f aca="false">E5+F3</f>
        <v>0.913575694444444</v>
      </c>
      <c r="G5" s="23" t="n">
        <f aca="false">(E5*60)/B5</f>
        <v>0.33255518018018</v>
      </c>
      <c r="H5" s="23" t="n">
        <f aca="false">(E5-E4)*60/(B5-B4)</f>
        <v>0.333375</v>
      </c>
      <c r="I5" s="24" t="s">
        <v>14</v>
      </c>
      <c r="J5" s="25" t="s">
        <v>15</v>
      </c>
      <c r="K5" s="26" t="n">
        <f aca="false">B5-B3</f>
        <v>37</v>
      </c>
      <c r="L5" s="27" t="n">
        <f aca="false">E5-E3</f>
        <v>0.205075694444444</v>
      </c>
      <c r="M5" s="26" t="n">
        <f aca="false">B5-B4</f>
        <v>13</v>
      </c>
      <c r="N5" s="27" t="n">
        <f aca="false">E5-E4</f>
        <v>0.07223125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</row>
    <row r="6" s="16" customFormat="true" ht="12.8" hidden="false" customHeight="false" outlineLevel="0" collapsed="false">
      <c r="A6" s="1" t="s">
        <v>16</v>
      </c>
      <c r="B6" s="28" t="n">
        <v>52</v>
      </c>
      <c r="C6" s="29" t="n">
        <v>960</v>
      </c>
      <c r="D6" s="30" t="n">
        <f aca="false">(C6-C5)/(B6-B5)</f>
        <v>20.2666666666667</v>
      </c>
      <c r="E6" s="31" t="n">
        <v>0.2979275</v>
      </c>
      <c r="F6" s="32" t="n">
        <f aca="false">E6+F3</f>
        <v>1.0064275</v>
      </c>
      <c r="G6" s="33" t="n">
        <f aca="false">(E6*60)/B6</f>
        <v>0.3437625</v>
      </c>
      <c r="H6" s="33" t="n">
        <f aca="false">(E6-E5)*60/(B6-B5)</f>
        <v>0.371407222222222</v>
      </c>
      <c r="I6" s="34"/>
      <c r="J6" s="34"/>
      <c r="K6" s="33"/>
      <c r="L6" s="36"/>
      <c r="M6" s="35" t="n">
        <f aca="false">B6-B5</f>
        <v>15</v>
      </c>
      <c r="N6" s="36" t="n">
        <f aca="false">E6-E5</f>
        <v>0.0928518055555556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</row>
    <row r="7" s="16" customFormat="true" ht="12.8" hidden="false" customHeight="false" outlineLevel="0" collapsed="false">
      <c r="A7" s="17" t="s">
        <v>17</v>
      </c>
      <c r="B7" s="18" t="n">
        <v>73.9</v>
      </c>
      <c r="C7" s="19" t="n">
        <v>1400</v>
      </c>
      <c r="D7" s="20" t="n">
        <f aca="false">(C7-C6)/(B7-B6)</f>
        <v>20.0913242009132</v>
      </c>
      <c r="E7" s="21" t="n">
        <v>0.436648819444444</v>
      </c>
      <c r="F7" s="37" t="n">
        <f aca="false">E7+F3</f>
        <v>1.14514881944444</v>
      </c>
      <c r="G7" s="23" t="n">
        <f aca="false">(E7*60)/B7</f>
        <v>0.354518662607127</v>
      </c>
      <c r="H7" s="23" t="n">
        <f aca="false">(E7-E6)*60/(B7-B6)</f>
        <v>0.380058409436834</v>
      </c>
      <c r="I7" s="24" t="s">
        <v>18</v>
      </c>
      <c r="J7" s="25" t="s">
        <v>19</v>
      </c>
      <c r="K7" s="26" t="n">
        <f aca="false">B7-B5</f>
        <v>36.9</v>
      </c>
      <c r="L7" s="27" t="n">
        <f aca="false">E7-E5</f>
        <v>0.231573125</v>
      </c>
      <c r="M7" s="26" t="n">
        <f aca="false">B7-B6</f>
        <v>21.9</v>
      </c>
      <c r="N7" s="27" t="n">
        <f aca="false">E7-E6</f>
        <v>0.138721319444444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</row>
    <row r="8" s="16" customFormat="true" ht="12.8" hidden="false" customHeight="false" outlineLevel="0" collapsed="false">
      <c r="A8" s="1" t="s">
        <v>20</v>
      </c>
      <c r="B8" s="28" t="n">
        <v>88.8</v>
      </c>
      <c r="C8" s="29" t="n">
        <v>1668</v>
      </c>
      <c r="D8" s="30" t="n">
        <f aca="false">(C8-C7)/(B8-B7)</f>
        <v>17.9865771812081</v>
      </c>
      <c r="E8" s="31" t="n">
        <v>0.538272638888889</v>
      </c>
      <c r="F8" s="32" t="n">
        <f aca="false">E8+F3</f>
        <v>1.24677263888889</v>
      </c>
      <c r="G8" s="33" t="n">
        <f aca="false">(E8*60)/B8</f>
        <v>0.363697728978979</v>
      </c>
      <c r="H8" s="33" t="n">
        <f aca="false">(E8-E7)*60/(B8-B7)</f>
        <v>0.409223434004475</v>
      </c>
      <c r="I8" s="34"/>
      <c r="J8" s="34"/>
      <c r="K8" s="33"/>
      <c r="L8" s="36"/>
      <c r="M8" s="35" t="n">
        <f aca="false">B8-B7</f>
        <v>14.9</v>
      </c>
      <c r="N8" s="36" t="n">
        <f aca="false">E8-E7</f>
        <v>0.101623819444444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</row>
    <row r="9" s="16" customFormat="true" ht="12.8" hidden="false" customHeight="false" outlineLevel="0" collapsed="false">
      <c r="A9" s="17" t="s">
        <v>21</v>
      </c>
      <c r="B9" s="18" t="n">
        <v>110</v>
      </c>
      <c r="C9" s="19" t="n">
        <v>2120</v>
      </c>
      <c r="D9" s="20" t="n">
        <f aca="false">(C9-C8)/(B9-B8)</f>
        <v>21.3207547169811</v>
      </c>
      <c r="E9" s="21" t="n">
        <v>0.686600416666667</v>
      </c>
      <c r="F9" s="37" t="n">
        <f aca="false">E9+F3</f>
        <v>1.39510041666667</v>
      </c>
      <c r="G9" s="23" t="n">
        <f aca="false">(E9*60)/B9</f>
        <v>0.374509318181818</v>
      </c>
      <c r="H9" s="23" t="n">
        <f aca="false">(E9-E8)*60/(B9-B8)</f>
        <v>0.419795597484277</v>
      </c>
      <c r="I9" s="24" t="s">
        <v>22</v>
      </c>
      <c r="J9" s="25" t="s">
        <v>23</v>
      </c>
      <c r="K9" s="26" t="n">
        <f aca="false">B9-B7</f>
        <v>36.1</v>
      </c>
      <c r="L9" s="27" t="n">
        <f aca="false">E9-E7</f>
        <v>0.249951597222222</v>
      </c>
      <c r="M9" s="26" t="n">
        <f aca="false">B9-B8</f>
        <v>21.2</v>
      </c>
      <c r="N9" s="27" t="n">
        <f aca="false">E9-E8</f>
        <v>0.148327777777778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</row>
    <row r="10" s="16" customFormat="true" ht="12.8" hidden="false" customHeight="false" outlineLevel="0" collapsed="false">
      <c r="A10" s="1" t="s">
        <v>24</v>
      </c>
      <c r="B10" s="28" t="n">
        <v>124.3</v>
      </c>
      <c r="C10" s="29" t="n">
        <v>2430</v>
      </c>
      <c r="D10" s="30" t="n">
        <f aca="false">(C10-C9)/(B10-B9)</f>
        <v>21.6783216783217</v>
      </c>
      <c r="E10" s="31" t="n">
        <v>0.797263888888889</v>
      </c>
      <c r="F10" s="32" t="n">
        <f aca="false">E10+F3</f>
        <v>1.50576388888889</v>
      </c>
      <c r="G10" s="33" t="n">
        <f aca="false">(E10*60)/B10</f>
        <v>0.384841780638241</v>
      </c>
      <c r="H10" s="33" t="n">
        <f aca="false">(E10-E9)*60/(B10-B9)</f>
        <v>0.464322261072261</v>
      </c>
      <c r="I10" s="34"/>
      <c r="J10" s="34"/>
      <c r="K10" s="33"/>
      <c r="L10" s="36"/>
      <c r="M10" s="35" t="n">
        <f aca="false">B10-B9</f>
        <v>14.3</v>
      </c>
      <c r="N10" s="36" t="n">
        <f aca="false">E10-E9</f>
        <v>0.110663472222222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</row>
    <row r="11" s="16" customFormat="true" ht="12.8" hidden="false" customHeight="false" outlineLevel="0" collapsed="false">
      <c r="A11" s="17" t="s">
        <v>25</v>
      </c>
      <c r="B11" s="18" t="n">
        <v>137.2</v>
      </c>
      <c r="C11" s="19" t="n">
        <v>2828</v>
      </c>
      <c r="D11" s="20" t="n">
        <f aca="false">(C11-C10)/(B11-B10)</f>
        <v>30.8527131782946</v>
      </c>
      <c r="E11" s="21" t="n">
        <v>0.908568541666667</v>
      </c>
      <c r="F11" s="37" t="n">
        <f aca="false">E11+F3</f>
        <v>1.61706854166667</v>
      </c>
      <c r="G11" s="23" t="n">
        <f aca="false">(E11*60)/B11</f>
        <v>0.397333181486881</v>
      </c>
      <c r="H11" s="23" t="n">
        <f aca="false">(E11-E9)*60/(B11-B9)</f>
        <v>0.489635569852942</v>
      </c>
      <c r="I11" s="38" t="s">
        <v>26</v>
      </c>
      <c r="J11" s="25" t="s">
        <v>27</v>
      </c>
      <c r="K11" s="26" t="n">
        <f aca="false">B11-B9</f>
        <v>27.2</v>
      </c>
      <c r="L11" s="27" t="n">
        <f aca="false">E11-E9</f>
        <v>0.221968125</v>
      </c>
      <c r="M11" s="26" t="n">
        <f aca="false">B11-B10</f>
        <v>12.9</v>
      </c>
      <c r="N11" s="27" t="n">
        <f aca="false">E11-E10</f>
        <v>0.111304652777778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</row>
    <row r="12" s="16" customFormat="true" ht="12.8" hidden="false" customHeight="false" outlineLevel="0" collapsed="false">
      <c r="A12" s="1" t="s">
        <v>28</v>
      </c>
      <c r="B12" s="28" t="n">
        <v>147.3</v>
      </c>
      <c r="C12" s="29" t="n">
        <v>3246</v>
      </c>
      <c r="D12" s="30" t="n">
        <f aca="false">(C12-C11)/(B12-B11)</f>
        <v>41.3861386138613</v>
      </c>
      <c r="E12" s="31" t="n">
        <v>1.008945</v>
      </c>
      <c r="F12" s="32" t="n">
        <f aca="false">E12+F3</f>
        <v>1.717445</v>
      </c>
      <c r="G12" s="33" t="n">
        <f aca="false">(E12*60)/B12</f>
        <v>0.410975560081466</v>
      </c>
      <c r="H12" s="33" t="n">
        <f aca="false">(E12-E11)*60/(B12-B11)</f>
        <v>0.596295792079207</v>
      </c>
      <c r="I12" s="34"/>
      <c r="J12" s="34"/>
      <c r="K12" s="33"/>
      <c r="L12" s="36"/>
      <c r="M12" s="35" t="n">
        <f aca="false">B12-B11</f>
        <v>10.1</v>
      </c>
      <c r="N12" s="36" t="n">
        <f aca="false">E12-E11</f>
        <v>0.100376458333333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</row>
    <row r="13" s="16" customFormat="true" ht="12.8" hidden="false" customHeight="false" outlineLevel="0" collapsed="false">
      <c r="A13" s="17" t="s">
        <v>29</v>
      </c>
      <c r="B13" s="18" t="n">
        <v>164.5</v>
      </c>
      <c r="C13" s="19" t="n">
        <v>3700</v>
      </c>
      <c r="D13" s="20" t="n">
        <f aca="false">(C13-C12)/(B13-B12)</f>
        <v>26.3953488372093</v>
      </c>
      <c r="E13" s="21" t="n">
        <v>1.14366319444444</v>
      </c>
      <c r="F13" s="37" t="n">
        <f aca="false">E13+F3</f>
        <v>1.85216319444444</v>
      </c>
      <c r="G13" s="23" t="n">
        <f aca="false">(E13*60)/B13</f>
        <v>0.417141590678825</v>
      </c>
      <c r="H13" s="23" t="n">
        <f aca="false">(E13-E12)*60/(B13-B12)</f>
        <v>0.469947189922481</v>
      </c>
      <c r="I13" s="38" t="s">
        <v>30</v>
      </c>
      <c r="J13" s="25" t="s">
        <v>31</v>
      </c>
      <c r="K13" s="26" t="n">
        <f aca="false">B13-B11</f>
        <v>27.3</v>
      </c>
      <c r="L13" s="27" t="n">
        <f aca="false">E13-E11</f>
        <v>0.235094652777778</v>
      </c>
      <c r="M13" s="26" t="n">
        <f aca="false">B13-B12</f>
        <v>17.2</v>
      </c>
      <c r="N13" s="27" t="n">
        <f aca="false">E13-E12</f>
        <v>0.134718194444444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</row>
    <row r="14" s="16" customFormat="true" ht="12.8" hidden="false" customHeight="false" outlineLevel="0" collapsed="false"/>
    <row r="15" s="16" customFormat="true" ht="12.8" hidden="false" customHeight="false" outlineLevel="0" collapsed="false"/>
    <row r="16" s="16" customFormat="true" ht="12.8" hidden="false" customHeight="false" outlineLevel="0" collapsed="false"/>
    <row r="17" s="16" customFormat="true" ht="12.8" hidden="false" customHeight="false" outlineLevel="0" collapsed="false"/>
    <row r="18" s="16" customFormat="true" ht="12.8" hidden="false" customHeight="false" outlineLevel="0" collapsed="false"/>
    <row r="19" s="16" customFormat="true" ht="12.8" hidden="false" customHeight="false" outlineLevel="0" collapsed="false"/>
  </sheetData>
  <mergeCells count="3">
    <mergeCell ref="I1:J1"/>
    <mergeCell ref="K1:L1"/>
    <mergeCell ref="M1:N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LibreOffice/7.5.7.1.M1$Windows_X86_64 LibreOffice_project/9d4bf91ba30c991aaed3b97dd4173f7705c6b5ae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2024-05-03T11:22:35Z</dcterms:created>
  <dc:creator/>
  <dc:description/>
  <dc:language>fr-FR</dc:language>
  <cp:lastModifiedBy/>
  <dcterms:modified xsi:type="dcterms:W3CDTF">2024-05-03T11:35:29Z</dcterms:modified>
  <cp:revision>1</cp:revision>
  <dc:subject/>
  <dc:title/>
</cp:coreProperties>
</file>