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BLOC-1" sheetId="1" r:id="rId1"/>
  </sheets>
  <definedNames>
    <definedName name="_xlnm._FilterDatabase" localSheetId="0" hidden="1">'BLOC-1'!$A$1:$A$48</definedName>
  </definedNames>
  <calcPr calcId="124519"/>
</workbook>
</file>

<file path=xl/calcChain.xml><?xml version="1.0" encoding="utf-8"?>
<calcChain xmlns="http://schemas.openxmlformats.org/spreadsheetml/2006/main">
  <c r="AE29" i="1"/>
  <c r="AD29"/>
  <c r="AF29" s="1"/>
  <c r="AE28"/>
  <c r="AD28"/>
  <c r="AG28" s="1"/>
  <c r="AI28" s="1"/>
  <c r="AE27"/>
  <c r="AD27"/>
  <c r="AF27" s="1"/>
  <c r="AE26"/>
  <c r="AD26"/>
  <c r="AG26" s="1"/>
  <c r="AI26" s="1"/>
  <c r="AE25"/>
  <c r="AD25"/>
  <c r="AF25" s="1"/>
  <c r="AE24"/>
  <c r="AD24"/>
  <c r="AG24" s="1"/>
  <c r="AI24" s="1"/>
  <c r="AE19"/>
  <c r="AD19"/>
  <c r="AE18"/>
  <c r="AD18"/>
  <c r="AE17"/>
  <c r="AD17"/>
  <c r="AF17" s="1"/>
  <c r="AE16"/>
  <c r="AD16"/>
  <c r="AG16" s="1"/>
  <c r="AI16" s="1"/>
  <c r="AE15"/>
  <c r="AD15"/>
  <c r="AF15" s="1"/>
  <c r="AE14"/>
  <c r="AD14"/>
  <c r="AG14" s="1"/>
  <c r="AI14" s="1"/>
  <c r="AE9"/>
  <c r="AD9"/>
  <c r="AE8"/>
  <c r="AD8"/>
  <c r="AG8" s="1"/>
  <c r="AI8" s="1"/>
  <c r="AE7"/>
  <c r="AD7"/>
  <c r="AF7" s="1"/>
  <c r="AE6"/>
  <c r="AD6"/>
  <c r="AG6" s="1"/>
  <c r="AI6" s="1"/>
  <c r="AE5"/>
  <c r="AD5"/>
  <c r="AF5" s="1"/>
  <c r="AE4"/>
  <c r="AD4"/>
  <c r="AG4" s="1"/>
  <c r="AI4" s="1"/>
  <c r="R7"/>
  <c r="G29"/>
  <c r="F29"/>
  <c r="G28"/>
  <c r="F28"/>
  <c r="G27"/>
  <c r="F27"/>
  <c r="G26"/>
  <c r="F26"/>
  <c r="G25"/>
  <c r="F25"/>
  <c r="G24"/>
  <c r="F24"/>
  <c r="G19"/>
  <c r="F19"/>
  <c r="G18"/>
  <c r="F18"/>
  <c r="G17"/>
  <c r="F17"/>
  <c r="G16"/>
  <c r="F16"/>
  <c r="G15"/>
  <c r="F15"/>
  <c r="G14"/>
  <c r="F14"/>
  <c r="G9"/>
  <c r="F9"/>
  <c r="G8"/>
  <c r="F8"/>
  <c r="G7"/>
  <c r="F7"/>
  <c r="G6"/>
  <c r="F6"/>
  <c r="G5"/>
  <c r="F5"/>
  <c r="G4"/>
  <c r="F4"/>
  <c r="AG25" l="1"/>
  <c r="AI25" s="1"/>
  <c r="AG27"/>
  <c r="AI27" s="1"/>
  <c r="AG29"/>
  <c r="AI29" s="1"/>
  <c r="AG18"/>
  <c r="AI18" s="1"/>
  <c r="AF19"/>
  <c r="AG15"/>
  <c r="AI15" s="1"/>
  <c r="AG17"/>
  <c r="AI17" s="1"/>
  <c r="AG19"/>
  <c r="AI19" s="1"/>
  <c r="AF9"/>
  <c r="AG5"/>
  <c r="AI5" s="1"/>
  <c r="AG7"/>
  <c r="AI7" s="1"/>
  <c r="AG9"/>
  <c r="AI9" s="1"/>
  <c r="AF4"/>
  <c r="AF6"/>
  <c r="AF8"/>
  <c r="AF14"/>
  <c r="AF16"/>
  <c r="AF18"/>
  <c r="AF24"/>
  <c r="AF26"/>
  <c r="AF28"/>
  <c r="I25"/>
  <c r="K25" s="1"/>
  <c r="H26"/>
  <c r="I27"/>
  <c r="K27" s="1"/>
  <c r="H28"/>
  <c r="I29"/>
  <c r="K29" s="1"/>
  <c r="H24"/>
  <c r="H4"/>
  <c r="H5"/>
  <c r="H6"/>
  <c r="H7"/>
  <c r="I8"/>
  <c r="K8" s="1"/>
  <c r="H9"/>
  <c r="H14"/>
  <c r="I15"/>
  <c r="K15" s="1"/>
  <c r="H16"/>
  <c r="I17"/>
  <c r="K17" s="1"/>
  <c r="H18"/>
  <c r="I19"/>
  <c r="K19" s="1"/>
  <c r="I24"/>
  <c r="K24" s="1"/>
  <c r="H25"/>
  <c r="I26"/>
  <c r="K26" s="1"/>
  <c r="H27"/>
  <c r="I28"/>
  <c r="K28" s="1"/>
  <c r="H29"/>
  <c r="I14"/>
  <c r="K14" s="1"/>
  <c r="I16"/>
  <c r="K16" s="1"/>
  <c r="I18"/>
  <c r="K18" s="1"/>
  <c r="H15"/>
  <c r="H17"/>
  <c r="H19"/>
  <c r="I5"/>
  <c r="K5" s="1"/>
  <c r="I7"/>
  <c r="K7" s="1"/>
  <c r="I9"/>
  <c r="K9" s="1"/>
  <c r="H8"/>
  <c r="I4"/>
  <c r="K4" s="1"/>
  <c r="I6"/>
  <c r="K6" s="1"/>
  <c r="R10"/>
  <c r="R12"/>
  <c r="R8"/>
  <c r="S12"/>
  <c r="S11"/>
  <c r="S10"/>
  <c r="S9"/>
  <c r="S8"/>
  <c r="S7"/>
  <c r="U8" l="1"/>
  <c r="W8" s="1"/>
  <c r="U10"/>
  <c r="W10" s="1"/>
  <c r="U7"/>
  <c r="W7" s="1"/>
  <c r="U12"/>
  <c r="W12" s="1"/>
  <c r="T7"/>
  <c r="R11"/>
  <c r="R9"/>
  <c r="T8"/>
  <c r="T10"/>
  <c r="T12"/>
  <c r="U11" l="1"/>
  <c r="W11" s="1"/>
  <c r="U9"/>
  <c r="W9" s="1"/>
  <c r="T9"/>
  <c r="T11"/>
</calcChain>
</file>

<file path=xl/sharedStrings.xml><?xml version="1.0" encoding="utf-8"?>
<sst xmlns="http://schemas.openxmlformats.org/spreadsheetml/2006/main" count="182" uniqueCount="28">
  <si>
    <t xml:space="preserve">N </t>
  </si>
  <si>
    <t xml:space="preserve">B </t>
  </si>
  <si>
    <t xml:space="preserve">A </t>
  </si>
  <si>
    <t>e</t>
  </si>
  <si>
    <t xml:space="preserve">B/6 </t>
  </si>
  <si>
    <t>Diag</t>
  </si>
  <si>
    <t xml:space="preserve">Observ </t>
  </si>
  <si>
    <t>[KN]</t>
  </si>
  <si>
    <t>[KN.m]</t>
  </si>
  <si>
    <t>[m]</t>
  </si>
  <si>
    <t>COMB</t>
  </si>
  <si>
    <t>ELU</t>
  </si>
  <si>
    <t>ELS</t>
  </si>
  <si>
    <r>
      <t>s</t>
    </r>
    <r>
      <rPr>
        <b/>
        <vertAlign val="subscript"/>
        <sz val="10"/>
        <rFont val="Times New Roman"/>
        <family val="1"/>
        <charset val="2"/>
      </rPr>
      <t xml:space="preserve">M </t>
    </r>
  </si>
  <si>
    <r>
      <t xml:space="preserve"> </t>
    </r>
    <r>
      <rPr>
        <b/>
        <sz val="10"/>
        <rFont val="Symbol"/>
        <family val="1"/>
      </rPr>
      <t>s</t>
    </r>
    <r>
      <rPr>
        <b/>
        <vertAlign val="subscript"/>
        <sz val="10"/>
        <rFont val="Times New Roman"/>
        <family val="1"/>
      </rPr>
      <t xml:space="preserve">sol </t>
    </r>
  </si>
  <si>
    <t>M</t>
  </si>
  <si>
    <t>08GE_MAX</t>
  </si>
  <si>
    <t>GQE_MAX</t>
  </si>
  <si>
    <t>08GE_MIN</t>
  </si>
  <si>
    <t>GQE_MIN</t>
  </si>
  <si>
    <t>SF JUMELLEE</t>
  </si>
  <si>
    <t>SF 1 BLOC A</t>
  </si>
  <si>
    <t>SF  2 BLOC A</t>
  </si>
  <si>
    <t>SF  3 BLOC A</t>
  </si>
  <si>
    <t>SF 1 BLOC B</t>
  </si>
  <si>
    <t>SF  2 BLOC B</t>
  </si>
  <si>
    <t>SF  3 BLOC B</t>
  </si>
  <si>
    <t>[bar]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</si>
</sst>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0"/>
      <name val="Symbol"/>
      <family val="1"/>
      <charset val="2"/>
    </font>
    <font>
      <b/>
      <sz val="10"/>
      <name val="Times New Roman"/>
      <family val="1"/>
    </font>
    <font>
      <sz val="10"/>
      <name val="Times New Roman"/>
      <family val="1"/>
    </font>
    <font>
      <b/>
      <vertAlign val="subscript"/>
      <sz val="10"/>
      <name val="Times New Roman"/>
      <family val="1"/>
    </font>
    <font>
      <b/>
      <vertAlign val="subscript"/>
      <sz val="10"/>
      <name val="Times New Roman"/>
      <family val="1"/>
      <charset val="2"/>
    </font>
    <font>
      <b/>
      <sz val="10"/>
      <name val="Symbol"/>
      <family val="1"/>
    </font>
    <font>
      <sz val="10"/>
      <color indexed="8"/>
      <name val="Arial"/>
    </font>
    <font>
      <sz val="11"/>
      <color indexed="8"/>
      <name val="Calibri"/>
      <charset val="186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4" fontId="3" fillId="0" borderId="4" xfId="0" applyNumberFormat="1" applyFont="1" applyFill="1" applyBorder="1" applyAlignment="1" applyProtection="1">
      <alignment horizontal="center"/>
      <protection locked="0"/>
    </xf>
    <xf numFmtId="4" fontId="3" fillId="0" borderId="4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/>
    </xf>
    <xf numFmtId="2" fontId="3" fillId="0" borderId="4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</xf>
    <xf numFmtId="0" fontId="2" fillId="2" borderId="6" xfId="0" applyNumberFormat="1" applyFont="1" applyFill="1" applyBorder="1" applyAlignment="1" applyProtection="1">
      <alignment horizontal="center"/>
    </xf>
    <xf numFmtId="0" fontId="2" fillId="2" borderId="3" xfId="0" applyNumberFormat="1" applyFont="1" applyFill="1" applyBorder="1" applyAlignment="1" applyProtection="1">
      <alignment horizontal="center"/>
    </xf>
    <xf numFmtId="0" fontId="8" fillId="2" borderId="7" xfId="1" applyFont="1" applyFill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2" fontId="2" fillId="0" borderId="4" xfId="0" applyNumberFormat="1" applyFont="1" applyFill="1" applyBorder="1" applyAlignment="1" applyProtection="1">
      <alignment horizontal="center"/>
    </xf>
    <xf numFmtId="0" fontId="9" fillId="0" borderId="0" xfId="0" applyFont="1" applyFill="1"/>
    <xf numFmtId="0" fontId="0" fillId="0" borderId="7" xfId="0" applyFill="1" applyBorder="1" applyAlignment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/>
    <xf numFmtId="0" fontId="2" fillId="2" borderId="2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/>
    <xf numFmtId="0" fontId="0" fillId="2" borderId="8" xfId="0" applyFill="1" applyBorder="1" applyAlignment="1">
      <alignment horizontal="left"/>
    </xf>
    <xf numFmtId="0" fontId="0" fillId="3" borderId="0" xfId="0" applyFill="1"/>
    <xf numFmtId="0" fontId="2" fillId="2" borderId="7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/>
    <xf numFmtId="0" fontId="2" fillId="2" borderId="2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/>
    <xf numFmtId="0" fontId="0" fillId="2" borderId="8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8" xfId="0" applyFill="1" applyBorder="1" applyAlignment="1">
      <alignment horizontal="left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/>
    <xf numFmtId="0" fontId="2" fillId="2" borderId="2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/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7"/>
  <sheetViews>
    <sheetView tabSelected="1" topLeftCell="G1" workbookViewId="0">
      <selection activeCell="P14" sqref="P14"/>
    </sheetView>
  </sheetViews>
  <sheetFormatPr baseColWidth="10" defaultRowHeight="15"/>
  <cols>
    <col min="2" max="3" width="10.7109375" customWidth="1"/>
    <col min="4" max="8" width="8.7109375" customWidth="1"/>
    <col min="9" max="9" width="8.7109375" style="14" customWidth="1"/>
    <col min="10" max="11" width="8.7109375" customWidth="1"/>
  </cols>
  <sheetData>
    <row r="1" spans="1:35">
      <c r="A1" s="22" t="s">
        <v>21</v>
      </c>
      <c r="B1" s="22"/>
      <c r="C1" s="32">
        <v>1854</v>
      </c>
      <c r="Y1" s="30" t="s">
        <v>24</v>
      </c>
      <c r="Z1" s="30"/>
      <c r="AA1" s="32">
        <v>1750</v>
      </c>
      <c r="AG1" s="14"/>
    </row>
    <row r="2" spans="1:35" ht="12" customHeight="1">
      <c r="A2" s="16" t="s">
        <v>10</v>
      </c>
      <c r="B2" s="6" t="s">
        <v>0</v>
      </c>
      <c r="C2" s="6" t="s">
        <v>15</v>
      </c>
      <c r="D2" s="6" t="s">
        <v>1</v>
      </c>
      <c r="E2" s="6" t="s">
        <v>2</v>
      </c>
      <c r="F2" s="6" t="s">
        <v>3</v>
      </c>
      <c r="G2" s="6" t="s">
        <v>4</v>
      </c>
      <c r="H2" s="18" t="s">
        <v>5</v>
      </c>
      <c r="I2" s="7" t="s">
        <v>13</v>
      </c>
      <c r="J2" s="8" t="s">
        <v>14</v>
      </c>
      <c r="K2" s="20" t="s">
        <v>6</v>
      </c>
      <c r="Y2" s="24" t="s">
        <v>10</v>
      </c>
      <c r="Z2" s="6" t="s">
        <v>0</v>
      </c>
      <c r="AA2" s="6" t="s">
        <v>15</v>
      </c>
      <c r="AB2" s="6" t="s">
        <v>1</v>
      </c>
      <c r="AC2" s="6" t="s">
        <v>2</v>
      </c>
      <c r="AD2" s="6" t="s">
        <v>3</v>
      </c>
      <c r="AE2" s="6" t="s">
        <v>4</v>
      </c>
      <c r="AF2" s="26" t="s">
        <v>5</v>
      </c>
      <c r="AG2" s="7" t="s">
        <v>13</v>
      </c>
      <c r="AH2" s="8" t="s">
        <v>14</v>
      </c>
      <c r="AI2" s="28" t="s">
        <v>6</v>
      </c>
    </row>
    <row r="3" spans="1:35" ht="12" customHeight="1">
      <c r="A3" s="17"/>
      <c r="B3" s="9" t="s">
        <v>7</v>
      </c>
      <c r="C3" s="9" t="s">
        <v>8</v>
      </c>
      <c r="D3" s="9" t="s">
        <v>9</v>
      </c>
      <c r="E3" s="9" t="s">
        <v>9</v>
      </c>
      <c r="F3" s="9" t="s">
        <v>9</v>
      </c>
      <c r="G3" s="9" t="s">
        <v>9</v>
      </c>
      <c r="H3" s="19"/>
      <c r="I3" s="9" t="s">
        <v>27</v>
      </c>
      <c r="J3" s="9" t="s">
        <v>27</v>
      </c>
      <c r="K3" s="21"/>
      <c r="Y3" s="25"/>
      <c r="Z3" s="9" t="s">
        <v>7</v>
      </c>
      <c r="AA3" s="9" t="s">
        <v>8</v>
      </c>
      <c r="AB3" s="9" t="s">
        <v>9</v>
      </c>
      <c r="AC3" s="9" t="s">
        <v>9</v>
      </c>
      <c r="AD3" s="9" t="s">
        <v>9</v>
      </c>
      <c r="AE3" s="9" t="s">
        <v>9</v>
      </c>
      <c r="AF3" s="27"/>
      <c r="AG3" s="9" t="s">
        <v>27</v>
      </c>
      <c r="AH3" s="9" t="s">
        <v>27</v>
      </c>
      <c r="AI3" s="29"/>
    </row>
    <row r="4" spans="1:35" ht="16.5" customHeight="1">
      <c r="A4" s="10" t="s">
        <v>11</v>
      </c>
      <c r="B4" s="15">
        <v>6344.31</v>
      </c>
      <c r="C4" s="15">
        <v>3509.4679999999998</v>
      </c>
      <c r="D4" s="1">
        <v>20.55</v>
      </c>
      <c r="E4" s="1">
        <v>1.4</v>
      </c>
      <c r="F4" s="2">
        <f>+C4/B4</f>
        <v>0.55316779917753067</v>
      </c>
      <c r="G4" s="2">
        <f>+D4/6</f>
        <v>3.4250000000000003</v>
      </c>
      <c r="H4" s="3" t="str">
        <f>+IF(F4&lt;=G4,"Trap","Triang")</f>
        <v>Trap</v>
      </c>
      <c r="I4" s="13">
        <f>(+IF(F4&lt;=G4,(B4/(D4*E4))*(1+(6*F4/D4)),(2*B4/((1.5*E4*D4)-3*E4*F4)))/100)</f>
        <v>2.5613389606468622</v>
      </c>
      <c r="J4" s="4">
        <v>7.5</v>
      </c>
      <c r="K4" s="5" t="str">
        <f>+IF(I4&lt;=J4,"vérifiée","Non vérifiée")</f>
        <v>vérifiée</v>
      </c>
      <c r="M4" s="33" t="s">
        <v>20</v>
      </c>
      <c r="N4" s="33"/>
      <c r="O4">
        <v>1482.42</v>
      </c>
      <c r="U4" s="14"/>
      <c r="Y4" s="10" t="s">
        <v>11</v>
      </c>
      <c r="Z4" s="11">
        <v>5768.1900000000005</v>
      </c>
      <c r="AA4" s="11">
        <v>3209.75</v>
      </c>
      <c r="AB4" s="1">
        <v>19.3</v>
      </c>
      <c r="AC4" s="1">
        <v>1.4</v>
      </c>
      <c r="AD4" s="2">
        <f>+AA4/Z4</f>
        <v>0.55645705151876057</v>
      </c>
      <c r="AE4" s="2">
        <f>+AB4/6</f>
        <v>3.2166666666666668</v>
      </c>
      <c r="AF4" s="3" t="str">
        <f>+IF(AD4&lt;=AE4,"Trap","Triang")</f>
        <v>Trap</v>
      </c>
      <c r="AG4" s="13">
        <f>(+IF(AD4&lt;=AE4,(Z4/(AB4*AC4))*(1+(6*AD4/AB4)),(2*Z4/((1.5*AC4*AB4)-3*AC4*AD4)))/100)</f>
        <v>2.5040857664443532</v>
      </c>
      <c r="AH4" s="4">
        <v>7.5</v>
      </c>
      <c r="AI4" s="5" t="str">
        <f>+IF(AG4&lt;=AH4,"vérifiée","Non vérifiée")</f>
        <v>vérifiée</v>
      </c>
    </row>
    <row r="5" spans="1:35" ht="16.5" customHeight="1">
      <c r="A5" s="10" t="s">
        <v>12</v>
      </c>
      <c r="B5" s="11">
        <v>5156.55</v>
      </c>
      <c r="C5" s="11">
        <v>2568.3809999999999</v>
      </c>
      <c r="D5" s="1">
        <v>20.55</v>
      </c>
      <c r="E5" s="1">
        <v>1.4</v>
      </c>
      <c r="F5" s="2">
        <f>+C5/B5</f>
        <v>0.4980812752712569</v>
      </c>
      <c r="G5" s="2">
        <f>+D5/6</f>
        <v>3.4250000000000003</v>
      </c>
      <c r="H5" s="3" t="str">
        <f>+IF(F5&lt;=G5,"Trap","Triang")</f>
        <v>Trap</v>
      </c>
      <c r="I5" s="13">
        <f t="shared" ref="I5:I9" si="0">(+IF(F5&lt;=G5,(B5/(D5*E5))*(1+(6*F5/D5)),(2*B5/((1.5*E5*D5)-3*E5*F5)))/100)</f>
        <v>2.0529865355487393</v>
      </c>
      <c r="J5" s="4">
        <v>7.5</v>
      </c>
      <c r="K5" s="3" t="str">
        <f>+IF(I5&lt;=J5,"vérifiée","Non vérifiée")</f>
        <v>vérifiée</v>
      </c>
      <c r="M5" s="34" t="s">
        <v>10</v>
      </c>
      <c r="N5" s="6" t="s">
        <v>0</v>
      </c>
      <c r="O5" s="6" t="s">
        <v>15</v>
      </c>
      <c r="P5" s="6" t="s">
        <v>1</v>
      </c>
      <c r="Q5" s="6" t="s">
        <v>2</v>
      </c>
      <c r="R5" s="6" t="s">
        <v>3</v>
      </c>
      <c r="S5" s="6" t="s">
        <v>4</v>
      </c>
      <c r="T5" s="36" t="s">
        <v>5</v>
      </c>
      <c r="U5" s="7" t="s">
        <v>13</v>
      </c>
      <c r="V5" s="8" t="s">
        <v>14</v>
      </c>
      <c r="W5" s="38" t="s">
        <v>6</v>
      </c>
      <c r="Y5" s="10" t="s">
        <v>12</v>
      </c>
      <c r="Z5" s="11">
        <v>4704.8999999999996</v>
      </c>
      <c r="AA5" s="11">
        <v>2349.105</v>
      </c>
      <c r="AB5" s="1">
        <v>19.3</v>
      </c>
      <c r="AC5" s="1">
        <v>1.4</v>
      </c>
      <c r="AD5" s="2">
        <f>+AA5/Z5</f>
        <v>0.49928903908690941</v>
      </c>
      <c r="AE5" s="2">
        <f>+AB5/6</f>
        <v>3.2166666666666668</v>
      </c>
      <c r="AF5" s="3" t="str">
        <f>+IF(AD5&lt;=AE5,"Trap","Triang")</f>
        <v>Trap</v>
      </c>
      <c r="AG5" s="13">
        <f t="shared" ref="AG5:AG9" si="1">(+IF(AD5&lt;=AE5,(Z5/(AB5*AC5))*(1+(6*AD5/AB5)),(2*Z5/((1.5*AC5*AB5)-3*AC5*AD5)))/100)</f>
        <v>2.0115439340653438</v>
      </c>
      <c r="AH5" s="4">
        <v>5</v>
      </c>
      <c r="AI5" s="3" t="str">
        <f>+IF(AG5&lt;=AH5,"vérifiée","Non vérifiée")</f>
        <v>vérifiée</v>
      </c>
    </row>
    <row r="6" spans="1:35" ht="16.5" customHeight="1">
      <c r="A6" s="10" t="s">
        <v>17</v>
      </c>
      <c r="B6" s="11">
        <v>5501.5</v>
      </c>
      <c r="C6" s="11">
        <v>1970.6030000000001</v>
      </c>
      <c r="D6" s="1">
        <v>20.55</v>
      </c>
      <c r="E6" s="1">
        <v>1.4</v>
      </c>
      <c r="F6" s="2">
        <f>+C6/B6</f>
        <v>0.35819376533672637</v>
      </c>
      <c r="G6" s="2">
        <f>+D6/6</f>
        <v>3.4250000000000003</v>
      </c>
      <c r="H6" s="3" t="str">
        <f>+IF(F6&lt;=G6,"Trap","Triang")</f>
        <v>Trap</v>
      </c>
      <c r="I6" s="13">
        <f t="shared" si="0"/>
        <v>2.1122205561856049</v>
      </c>
      <c r="J6" s="4">
        <v>10</v>
      </c>
      <c r="K6" s="3" t="str">
        <f>+IF(I6&lt;=J6,"vérifiée","Non vérifiée")</f>
        <v>vérifiée</v>
      </c>
      <c r="M6" s="35"/>
      <c r="N6" s="9" t="s">
        <v>7</v>
      </c>
      <c r="O6" s="9" t="s">
        <v>8</v>
      </c>
      <c r="P6" s="9" t="s">
        <v>9</v>
      </c>
      <c r="Q6" s="9" t="s">
        <v>9</v>
      </c>
      <c r="R6" s="9" t="s">
        <v>9</v>
      </c>
      <c r="S6" s="9" t="s">
        <v>9</v>
      </c>
      <c r="T6" s="37"/>
      <c r="U6" s="9" t="s">
        <v>27</v>
      </c>
      <c r="V6" s="9" t="s">
        <v>27</v>
      </c>
      <c r="W6" s="39"/>
      <c r="Y6" s="10" t="s">
        <v>17</v>
      </c>
      <c r="Z6" s="11">
        <v>5063.58</v>
      </c>
      <c r="AA6" s="11">
        <v>6798.6419999999998</v>
      </c>
      <c r="AB6" s="1">
        <v>19.3</v>
      </c>
      <c r="AC6" s="1">
        <v>1.4</v>
      </c>
      <c r="AD6" s="2">
        <f>+AA6/Z6</f>
        <v>1.3426551965210385</v>
      </c>
      <c r="AE6" s="2">
        <f>+AB6/6</f>
        <v>3.2166666666666668</v>
      </c>
      <c r="AF6" s="3" t="str">
        <f>+IF(AD6&lt;=AE6,"Trap","Triang")</f>
        <v>Trap</v>
      </c>
      <c r="AG6" s="13">
        <f t="shared" si="1"/>
        <v>2.6562351817690217</v>
      </c>
      <c r="AH6" s="4">
        <v>10</v>
      </c>
      <c r="AI6" s="3" t="str">
        <f>+IF(AG6&lt;=AH6,"vérifiée","Non vérifiée")</f>
        <v>vérifiée</v>
      </c>
    </row>
    <row r="7" spans="1:35" ht="16.5" customHeight="1">
      <c r="A7" s="10" t="s">
        <v>19</v>
      </c>
      <c r="B7" s="11">
        <v>4811.6000000000004</v>
      </c>
      <c r="C7" s="11">
        <v>7107.3649999999998</v>
      </c>
      <c r="D7" s="1">
        <v>20.55</v>
      </c>
      <c r="E7" s="1">
        <v>1.4</v>
      </c>
      <c r="F7" s="2">
        <f t="shared" ref="F7:F9" si="2">+C7/B7</f>
        <v>1.4771313076731232</v>
      </c>
      <c r="G7" s="2">
        <f t="shared" ref="G7:G9" si="3">+D7/6</f>
        <v>3.4250000000000003</v>
      </c>
      <c r="H7" s="3" t="str">
        <f t="shared" ref="H7:H9" si="4">+IF(F7&lt;=G7,"Trap","Triang")</f>
        <v>Trap</v>
      </c>
      <c r="I7" s="13">
        <f t="shared" si="0"/>
        <v>2.3937236933240986</v>
      </c>
      <c r="J7" s="4">
        <v>10</v>
      </c>
      <c r="K7" s="3" t="str">
        <f t="shared" ref="K7:K9" si="5">+IF(I7&lt;=J7,"vérifiée","Non vérifiée")</f>
        <v>vérifiée</v>
      </c>
      <c r="M7" s="10" t="s">
        <v>11</v>
      </c>
      <c r="N7" s="12">
        <v>3891.92</v>
      </c>
      <c r="O7" s="12">
        <v>3628.7170000000001</v>
      </c>
      <c r="P7" s="1">
        <v>15.55</v>
      </c>
      <c r="Q7" s="1">
        <v>1.8</v>
      </c>
      <c r="R7" s="2">
        <f>+O7/N7</f>
        <v>0.93237193981376798</v>
      </c>
      <c r="S7" s="2">
        <f>+P7/6</f>
        <v>2.5916666666666668</v>
      </c>
      <c r="T7" s="3" t="str">
        <f>+IF(R7&lt;=S7,"Trap","Triang")</f>
        <v>Trap</v>
      </c>
      <c r="U7" s="13">
        <f>(+IF(R7&lt;=S7,(N7/(P7*Q7))*(1+(6*R7/P7)),(2*N7/((1.5*Q7*P7)-3*Q7*R7)))/100)</f>
        <v>1.8906995493337653</v>
      </c>
      <c r="V7" s="4">
        <v>7.5</v>
      </c>
      <c r="W7" s="5" t="str">
        <f>+IF(U7&lt;=V7,"vérifiée","Non vérifiée")</f>
        <v>vérifiée</v>
      </c>
      <c r="Y7" s="10" t="s">
        <v>19</v>
      </c>
      <c r="Z7" s="11">
        <v>4346.2199999999993</v>
      </c>
      <c r="AA7" s="11">
        <v>2100.431</v>
      </c>
      <c r="AB7" s="1">
        <v>19.3</v>
      </c>
      <c r="AC7" s="1">
        <v>1.4</v>
      </c>
      <c r="AD7" s="2">
        <f t="shared" ref="AD7:AD9" si="6">+AA7/Z7</f>
        <v>0.48327765276493145</v>
      </c>
      <c r="AE7" s="2">
        <f t="shared" ref="AE7:AE9" si="7">+AB7/6</f>
        <v>3.2166666666666668</v>
      </c>
      <c r="AF7" s="3" t="str">
        <f t="shared" ref="AF7:AF9" si="8">+IF(AD7&lt;=AE7,"Trap","Triang")</f>
        <v>Trap</v>
      </c>
      <c r="AG7" s="13">
        <f t="shared" si="1"/>
        <v>1.8501864287823642</v>
      </c>
      <c r="AH7" s="4">
        <v>10</v>
      </c>
      <c r="AI7" s="3" t="str">
        <f t="shared" ref="AI7:AI9" si="9">+IF(AG7&lt;=AH7,"vérifiée","Non vérifiée")</f>
        <v>vérifiée</v>
      </c>
    </row>
    <row r="8" spans="1:35" ht="16.5" customHeight="1">
      <c r="A8" s="10" t="s">
        <v>16</v>
      </c>
      <c r="B8" s="11">
        <v>4671.0300000000007</v>
      </c>
      <c r="C8" s="11">
        <v>2709.0970000000002</v>
      </c>
      <c r="D8" s="1">
        <v>20.55</v>
      </c>
      <c r="E8" s="1">
        <v>1.4</v>
      </c>
      <c r="F8" s="2">
        <f t="shared" si="2"/>
        <v>0.57997850581135202</v>
      </c>
      <c r="G8" s="2">
        <f t="shared" si="3"/>
        <v>3.4250000000000003</v>
      </c>
      <c r="H8" s="3" t="str">
        <f t="shared" si="4"/>
        <v>Trap</v>
      </c>
      <c r="I8" s="13">
        <f t="shared" si="0"/>
        <v>1.8985078992969664</v>
      </c>
      <c r="J8" s="4">
        <v>10</v>
      </c>
      <c r="K8" s="3" t="str">
        <f t="shared" si="5"/>
        <v>vérifiée</v>
      </c>
      <c r="M8" s="10" t="s">
        <v>12</v>
      </c>
      <c r="N8" s="12">
        <v>3256.52</v>
      </c>
      <c r="O8" s="12">
        <v>2668.69</v>
      </c>
      <c r="P8" s="1">
        <v>15.55</v>
      </c>
      <c r="Q8" s="1">
        <v>1.8</v>
      </c>
      <c r="R8" s="2">
        <f>+O8/N8</f>
        <v>0.81949135887388991</v>
      </c>
      <c r="S8" s="2">
        <f>+P8/6</f>
        <v>2.5916666666666668</v>
      </c>
      <c r="T8" s="3" t="str">
        <f>+IF(R8&lt;=S8,"Trap","Triang")</f>
        <v>Trap</v>
      </c>
      <c r="U8" s="13">
        <f t="shared" ref="U8:U12" si="10">(+IF(R8&lt;=S8,(N8/(P8*Q8))*(1+(6*R8/P8)),(2*N8/((1.5*Q8*P8)-3*Q8*R8)))/100)</f>
        <v>1.5313467717570239</v>
      </c>
      <c r="V8" s="4">
        <v>5</v>
      </c>
      <c r="W8" s="3" t="str">
        <f>+IF(U8&lt;=V8,"vérifiée","Non vérifiée")</f>
        <v>vérifiée</v>
      </c>
      <c r="Y8" s="10" t="s">
        <v>16</v>
      </c>
      <c r="Z8" s="11">
        <v>4317.55</v>
      </c>
      <c r="AA8" s="11">
        <v>6123.7110000000002</v>
      </c>
      <c r="AB8" s="1">
        <v>19.3</v>
      </c>
      <c r="AC8" s="1">
        <v>1.4</v>
      </c>
      <c r="AD8" s="2">
        <f t="shared" si="6"/>
        <v>1.41833007145256</v>
      </c>
      <c r="AE8" s="2">
        <f t="shared" si="7"/>
        <v>3.2166666666666668</v>
      </c>
      <c r="AF8" s="3" t="str">
        <f t="shared" si="8"/>
        <v>Trap</v>
      </c>
      <c r="AG8" s="13">
        <f t="shared" si="1"/>
        <v>2.3024775545268712</v>
      </c>
      <c r="AH8" s="4">
        <v>10</v>
      </c>
      <c r="AI8" s="3" t="str">
        <f t="shared" si="9"/>
        <v>vérifiée</v>
      </c>
    </row>
    <row r="9" spans="1:35" ht="16.5" customHeight="1">
      <c r="A9" s="10" t="s">
        <v>18</v>
      </c>
      <c r="B9" s="11">
        <v>3981.13</v>
      </c>
      <c r="C9" s="11">
        <v>6368.8710000000001</v>
      </c>
      <c r="D9" s="1">
        <v>20.55</v>
      </c>
      <c r="E9" s="1">
        <v>1.4</v>
      </c>
      <c r="F9" s="2">
        <f t="shared" si="2"/>
        <v>1.5997646396877268</v>
      </c>
      <c r="G9" s="2">
        <f t="shared" si="3"/>
        <v>3.4250000000000003</v>
      </c>
      <c r="H9" s="3" t="str">
        <f t="shared" si="4"/>
        <v>Trap</v>
      </c>
      <c r="I9" s="13">
        <f t="shared" si="0"/>
        <v>2.0301197009252845</v>
      </c>
      <c r="J9" s="4">
        <v>10</v>
      </c>
      <c r="K9" s="3" t="str">
        <f t="shared" si="5"/>
        <v>vérifiée</v>
      </c>
      <c r="M9" s="10" t="s">
        <v>17</v>
      </c>
      <c r="N9" s="12">
        <v>4734.7</v>
      </c>
      <c r="O9" s="12">
        <v>4246.0609999999997</v>
      </c>
      <c r="P9" s="1">
        <v>15.55</v>
      </c>
      <c r="Q9" s="1">
        <v>1.8</v>
      </c>
      <c r="R9" s="2">
        <f>+O9/N9</f>
        <v>0.89679620672904303</v>
      </c>
      <c r="S9" s="2">
        <f>+P9/6</f>
        <v>2.5916666666666668</v>
      </c>
      <c r="T9" s="3" t="str">
        <f>+IF(R9&lt;=S9,"Trap","Triang")</f>
        <v>Trap</v>
      </c>
      <c r="U9" s="13">
        <f t="shared" si="10"/>
        <v>2.2769030050925396</v>
      </c>
      <c r="V9" s="4">
        <v>10</v>
      </c>
      <c r="W9" s="3" t="str">
        <f>+IF(U9&lt;=V9,"vérifiée","Non vérifiée")</f>
        <v>vérifiée</v>
      </c>
      <c r="Y9" s="10" t="s">
        <v>18</v>
      </c>
      <c r="Z9" s="11">
        <v>3600.1800000000003</v>
      </c>
      <c r="AA9" s="11">
        <v>2775.3620000000001</v>
      </c>
      <c r="AB9" s="1">
        <v>19.3</v>
      </c>
      <c r="AC9" s="1">
        <v>1.4</v>
      </c>
      <c r="AD9" s="2">
        <f t="shared" si="6"/>
        <v>0.77089534412168281</v>
      </c>
      <c r="AE9" s="2">
        <f t="shared" si="7"/>
        <v>3.2166666666666668</v>
      </c>
      <c r="AF9" s="3" t="str">
        <f t="shared" si="8"/>
        <v>Trap</v>
      </c>
      <c r="AG9" s="13">
        <f t="shared" si="1"/>
        <v>1.6517345815611544</v>
      </c>
      <c r="AH9" s="4">
        <v>10</v>
      </c>
      <c r="AI9" s="3" t="str">
        <f t="shared" si="9"/>
        <v>vérifiée</v>
      </c>
    </row>
    <row r="10" spans="1:35">
      <c r="M10" s="10" t="s">
        <v>19</v>
      </c>
      <c r="N10" s="12">
        <v>1778.3400000000001</v>
      </c>
      <c r="O10" s="12">
        <v>9583.4390000000003</v>
      </c>
      <c r="P10" s="1">
        <v>15.55</v>
      </c>
      <c r="Q10" s="1">
        <v>1.8</v>
      </c>
      <c r="R10" s="2">
        <f t="shared" ref="R10:R12" si="11">+O10/N10</f>
        <v>5.3889801725204398</v>
      </c>
      <c r="S10" s="2">
        <f t="shared" ref="S10:S12" si="12">+P10/6</f>
        <v>2.5916666666666668</v>
      </c>
      <c r="T10" s="3" t="str">
        <f t="shared" ref="T10:T12" si="13">+IF(R10&lt;=S10,"Trap","Triang")</f>
        <v>Triang</v>
      </c>
      <c r="U10" s="13">
        <f t="shared" si="10"/>
        <v>2.7604315641425092</v>
      </c>
      <c r="V10" s="4">
        <v>10</v>
      </c>
      <c r="W10" s="3" t="str">
        <f t="shared" ref="W10:W12" si="14">+IF(U10&lt;=V10,"vérifiée","Non vérifiée")</f>
        <v>vérifiée</v>
      </c>
      <c r="AG10" s="14"/>
    </row>
    <row r="11" spans="1:35">
      <c r="A11" s="22" t="s">
        <v>22</v>
      </c>
      <c r="B11" s="22"/>
      <c r="C11" s="31">
        <v>1854</v>
      </c>
      <c r="M11" s="10" t="s">
        <v>16</v>
      </c>
      <c r="N11" s="12">
        <v>4302.8</v>
      </c>
      <c r="O11" s="12">
        <v>4918.393</v>
      </c>
      <c r="P11" s="1">
        <v>15.55</v>
      </c>
      <c r="Q11" s="1">
        <v>1.8</v>
      </c>
      <c r="R11" s="2">
        <f t="shared" si="11"/>
        <v>1.1430680022311053</v>
      </c>
      <c r="S11" s="2">
        <f t="shared" si="12"/>
        <v>2.5916666666666668</v>
      </c>
      <c r="T11" s="3" t="str">
        <f t="shared" si="13"/>
        <v>Trap</v>
      </c>
      <c r="U11" s="13">
        <f t="shared" si="10"/>
        <v>2.2152812499641001</v>
      </c>
      <c r="V11" s="4">
        <v>10</v>
      </c>
      <c r="W11" s="3" t="str">
        <f t="shared" si="14"/>
        <v>vérifiée</v>
      </c>
      <c r="Y11" s="30" t="s">
        <v>25</v>
      </c>
      <c r="Z11" s="30"/>
      <c r="AA11" s="31">
        <v>1750</v>
      </c>
      <c r="AG11" s="14"/>
    </row>
    <row r="12" spans="1:35">
      <c r="A12" s="16" t="s">
        <v>10</v>
      </c>
      <c r="B12" s="6" t="s">
        <v>0</v>
      </c>
      <c r="C12" s="6" t="s">
        <v>15</v>
      </c>
      <c r="D12" s="6" t="s">
        <v>1</v>
      </c>
      <c r="E12" s="6" t="s">
        <v>2</v>
      </c>
      <c r="F12" s="6" t="s">
        <v>3</v>
      </c>
      <c r="G12" s="6" t="s">
        <v>4</v>
      </c>
      <c r="H12" s="18" t="s">
        <v>5</v>
      </c>
      <c r="I12" s="7" t="s">
        <v>13</v>
      </c>
      <c r="J12" s="8" t="s">
        <v>14</v>
      </c>
      <c r="K12" s="20" t="s">
        <v>6</v>
      </c>
      <c r="M12" s="10" t="s">
        <v>18</v>
      </c>
      <c r="N12" s="12">
        <v>1346.44</v>
      </c>
      <c r="O12" s="12">
        <v>8911.1059999999998</v>
      </c>
      <c r="P12" s="1">
        <v>15.55</v>
      </c>
      <c r="Q12" s="1">
        <v>1.8</v>
      </c>
      <c r="R12" s="2">
        <f t="shared" si="11"/>
        <v>6.6182718873473751</v>
      </c>
      <c r="S12" s="2">
        <f t="shared" si="12"/>
        <v>2.5916666666666668</v>
      </c>
      <c r="T12" s="3" t="str">
        <f t="shared" si="13"/>
        <v>Triang</v>
      </c>
      <c r="U12" s="13">
        <f t="shared" si="10"/>
        <v>4.3111382530324942</v>
      </c>
      <c r="V12" s="4">
        <v>10</v>
      </c>
      <c r="W12" s="3" t="str">
        <f t="shared" si="14"/>
        <v>vérifiée</v>
      </c>
      <c r="Y12" s="24" t="s">
        <v>10</v>
      </c>
      <c r="Z12" s="6" t="s">
        <v>0</v>
      </c>
      <c r="AA12" s="6" t="s">
        <v>15</v>
      </c>
      <c r="AB12" s="6" t="s">
        <v>1</v>
      </c>
      <c r="AC12" s="6" t="s">
        <v>2</v>
      </c>
      <c r="AD12" s="6" t="s">
        <v>3</v>
      </c>
      <c r="AE12" s="6" t="s">
        <v>4</v>
      </c>
      <c r="AF12" s="26" t="s">
        <v>5</v>
      </c>
      <c r="AG12" s="7" t="s">
        <v>13</v>
      </c>
      <c r="AH12" s="8" t="s">
        <v>14</v>
      </c>
      <c r="AI12" s="28" t="s">
        <v>6</v>
      </c>
    </row>
    <row r="13" spans="1:35">
      <c r="A13" s="17"/>
      <c r="B13" s="9" t="s">
        <v>7</v>
      </c>
      <c r="C13" s="9" t="s">
        <v>8</v>
      </c>
      <c r="D13" s="9" t="s">
        <v>9</v>
      </c>
      <c r="E13" s="9" t="s">
        <v>9</v>
      </c>
      <c r="F13" s="9" t="s">
        <v>9</v>
      </c>
      <c r="G13" s="9" t="s">
        <v>9</v>
      </c>
      <c r="H13" s="19"/>
      <c r="I13" s="9" t="s">
        <v>27</v>
      </c>
      <c r="J13" s="9" t="s">
        <v>27</v>
      </c>
      <c r="K13" s="21"/>
      <c r="Y13" s="25"/>
      <c r="Z13" s="9" t="s">
        <v>7</v>
      </c>
      <c r="AA13" s="9" t="s">
        <v>8</v>
      </c>
      <c r="AB13" s="9" t="s">
        <v>9</v>
      </c>
      <c r="AC13" s="9" t="s">
        <v>9</v>
      </c>
      <c r="AD13" s="9" t="s">
        <v>9</v>
      </c>
      <c r="AE13" s="9" t="s">
        <v>9</v>
      </c>
      <c r="AF13" s="27"/>
      <c r="AG13" s="9" t="s">
        <v>27</v>
      </c>
      <c r="AH13" s="9" t="s">
        <v>27</v>
      </c>
      <c r="AI13" s="29"/>
    </row>
    <row r="14" spans="1:35">
      <c r="A14" s="10" t="s">
        <v>11</v>
      </c>
      <c r="B14" s="15">
        <v>6196.7</v>
      </c>
      <c r="C14" s="15">
        <v>3353.0129999999999</v>
      </c>
      <c r="D14" s="1">
        <v>20.55</v>
      </c>
      <c r="E14" s="1">
        <v>1.4</v>
      </c>
      <c r="F14" s="2">
        <f>+C14/B14</f>
        <v>0.54109655139025614</v>
      </c>
      <c r="G14" s="2">
        <f>+D14/6</f>
        <v>3.4250000000000003</v>
      </c>
      <c r="H14" s="3" t="str">
        <f>+IF(F14&lt;=G14,"Trap","Triang")</f>
        <v>Trap</v>
      </c>
      <c r="I14" s="13">
        <f>(+IF(F14&lt;=G14,(B14/(D14*E14))*(1+(6*F14/D14)),(2*B14/((1.5*E14*D14)-3*E14*F14)))/100)</f>
        <v>2.4941542919048381</v>
      </c>
      <c r="J14" s="4">
        <v>7.5</v>
      </c>
      <c r="K14" s="5" t="str">
        <f>+IF(I14&lt;=J14,"vérifiée","Non vérifiée")</f>
        <v>vérifiée</v>
      </c>
      <c r="Y14" s="10" t="s">
        <v>11</v>
      </c>
      <c r="Z14" s="11">
        <v>5796.55</v>
      </c>
      <c r="AA14" s="11">
        <v>2987.09</v>
      </c>
      <c r="AB14" s="1">
        <v>19.3</v>
      </c>
      <c r="AC14" s="1">
        <v>1.4</v>
      </c>
      <c r="AD14" s="2">
        <f>+AA14/Z14</f>
        <v>0.51532204500953149</v>
      </c>
      <c r="AE14" s="2">
        <f>+AB14/6</f>
        <v>3.2166666666666668</v>
      </c>
      <c r="AF14" s="3" t="str">
        <f>+IF(AD14&lt;=AE14,"Trap","Triang")</f>
        <v>Trap</v>
      </c>
      <c r="AG14" s="13">
        <f>(+IF(AD14&lt;=AE14,(Z14/(AB14*AC14))*(1+(6*AD14/AB14)),(2*Z14/((1.5*AC14*AB14)-3*AC14*AD14)))/100)</f>
        <v>2.488963366226514</v>
      </c>
      <c r="AH14" s="4">
        <v>7.5</v>
      </c>
      <c r="AI14" s="5" t="str">
        <f>+IF(AG14&lt;=AH14,"vérifiée","Non vérifiée")</f>
        <v>vérifiée</v>
      </c>
    </row>
    <row r="15" spans="1:35">
      <c r="A15" s="10" t="s">
        <v>12</v>
      </c>
      <c r="B15" s="11">
        <v>5049.83</v>
      </c>
      <c r="C15" s="11">
        <v>2453.4459999999999</v>
      </c>
      <c r="D15" s="1">
        <v>20.55</v>
      </c>
      <c r="E15" s="1">
        <v>1.4</v>
      </c>
      <c r="F15" s="2">
        <f>+C15/B15</f>
        <v>0.48584724634294618</v>
      </c>
      <c r="G15" s="2">
        <f>+D15/6</f>
        <v>3.4250000000000003</v>
      </c>
      <c r="H15" s="3" t="str">
        <f>+IF(F15&lt;=G15,"Trap","Triang")</f>
        <v>Trap</v>
      </c>
      <c r="I15" s="13">
        <f t="shared" ref="I15:I19" si="15">(+IF(F15&lt;=G15,(B15/(D15*E15))*(1+(6*F15/D15)),(2*B15/((1.5*E15*D15)-3*E15*F15)))/100)</f>
        <v>2.00422822333686</v>
      </c>
      <c r="J15" s="4">
        <v>5</v>
      </c>
      <c r="K15" s="3" t="str">
        <f>+IF(I15&lt;=J15,"vérifiée","Non vérifiée")</f>
        <v>vérifiée</v>
      </c>
      <c r="Y15" s="10" t="s">
        <v>12</v>
      </c>
      <c r="Z15" s="11">
        <v>4727</v>
      </c>
      <c r="AA15" s="11">
        <v>2185.4189999999999</v>
      </c>
      <c r="AB15" s="1">
        <v>19.3</v>
      </c>
      <c r="AC15" s="1">
        <v>1.4</v>
      </c>
      <c r="AD15" s="2">
        <f>+AA15/Z15</f>
        <v>0.46232684577956418</v>
      </c>
      <c r="AE15" s="2">
        <f>+AB15/6</f>
        <v>3.2166666666666668</v>
      </c>
      <c r="AF15" s="3" t="str">
        <f>+IF(AD15&lt;=AE15,"Trap","Triang")</f>
        <v>Trap</v>
      </c>
      <c r="AG15" s="13">
        <f t="shared" ref="AG15:AG19" si="16">(+IF(AD15&lt;=AE15,(Z15/(AB15*AC15))*(1+(6*AD15/AB15)),(2*Z15/((1.5*AC15*AB15)-3*AC15*AD15)))/100)</f>
        <v>2.0008900334812441</v>
      </c>
      <c r="AH15" s="4">
        <v>5</v>
      </c>
      <c r="AI15" s="3" t="str">
        <f>+IF(AG15&lt;=AH15,"vérifiée","Non vérifiée")</f>
        <v>vérifiée</v>
      </c>
    </row>
    <row r="16" spans="1:35">
      <c r="A16" s="10" t="s">
        <v>17</v>
      </c>
      <c r="B16" s="11">
        <v>5179.8099999999995</v>
      </c>
      <c r="C16" s="11">
        <v>6959.799</v>
      </c>
      <c r="D16" s="1">
        <v>20.55</v>
      </c>
      <c r="E16" s="1">
        <v>1.4</v>
      </c>
      <c r="F16" s="2">
        <f>+C16/B16</f>
        <v>1.3436398246267722</v>
      </c>
      <c r="G16" s="2">
        <f>+D16/6</f>
        <v>3.4250000000000003</v>
      </c>
      <c r="H16" s="3" t="str">
        <f>+IF(F16&lt;=G16,"Trap","Triang")</f>
        <v>Trap</v>
      </c>
      <c r="I16" s="13">
        <f t="shared" si="15"/>
        <v>2.5067320480325965</v>
      </c>
      <c r="J16" s="4">
        <v>10</v>
      </c>
      <c r="K16" s="3" t="str">
        <f>+IF(I16&lt;=J16,"vérifiée","Non vérifiée")</f>
        <v>vérifiée</v>
      </c>
      <c r="Y16" s="10" t="s">
        <v>17</v>
      </c>
      <c r="Z16" s="11">
        <v>4838.7299999999996</v>
      </c>
      <c r="AA16" s="11">
        <v>2140.127</v>
      </c>
      <c r="AB16" s="1">
        <v>19.3</v>
      </c>
      <c r="AC16" s="1">
        <v>1.4</v>
      </c>
      <c r="AD16" s="2">
        <f>+AA16/Z16</f>
        <v>0.44229105571089938</v>
      </c>
      <c r="AE16" s="2">
        <f>+AB16/6</f>
        <v>3.2166666666666668</v>
      </c>
      <c r="AF16" s="3" t="str">
        <f>+IF(AD16&lt;=AE16,"Trap","Triang")</f>
        <v>Trap</v>
      </c>
      <c r="AG16" s="13">
        <f t="shared" si="16"/>
        <v>2.037029776446539</v>
      </c>
      <c r="AH16" s="4">
        <v>10</v>
      </c>
      <c r="AI16" s="3" t="str">
        <f>+IF(AG16&lt;=AH16,"vérifiée","Non vérifiée")</f>
        <v>vérifiée</v>
      </c>
    </row>
    <row r="17" spans="1:35">
      <c r="A17" s="10" t="s">
        <v>19</v>
      </c>
      <c r="B17" s="11">
        <v>4919.84</v>
      </c>
      <c r="C17" s="11">
        <v>2052.9070000000002</v>
      </c>
      <c r="D17" s="1">
        <v>20.55</v>
      </c>
      <c r="E17" s="1">
        <v>1.4</v>
      </c>
      <c r="F17" s="2">
        <f t="shared" ref="F17:F19" si="17">+C17/B17</f>
        <v>0.41727109011675179</v>
      </c>
      <c r="G17" s="2">
        <f t="shared" ref="G17:G19" si="18">+D17/6</f>
        <v>3.4250000000000003</v>
      </c>
      <c r="H17" s="3" t="str">
        <f t="shared" ref="H17:H19" si="19">+IF(F17&lt;=G17,"Trap","Triang")</f>
        <v>Trap</v>
      </c>
      <c r="I17" s="13">
        <f t="shared" si="15"/>
        <v>1.9183972558600937</v>
      </c>
      <c r="J17" s="4">
        <v>10</v>
      </c>
      <c r="K17" s="3" t="str">
        <f t="shared" ref="K17:K19" si="20">+IF(I17&lt;=J17,"vérifiée","Non vérifiée")</f>
        <v>vérifiée</v>
      </c>
      <c r="Y17" s="10" t="s">
        <v>19</v>
      </c>
      <c r="Z17" s="11">
        <v>4615.2700000000004</v>
      </c>
      <c r="AA17" s="11">
        <v>6510.9650000000001</v>
      </c>
      <c r="AB17" s="1">
        <v>19.3</v>
      </c>
      <c r="AC17" s="1">
        <v>1.4</v>
      </c>
      <c r="AD17" s="2">
        <f t="shared" ref="AD17:AD19" si="21">+AA17/Z17</f>
        <v>1.4107441168122341</v>
      </c>
      <c r="AE17" s="2">
        <f t="shared" ref="AE17:AE19" si="22">+AB17/6</f>
        <v>3.2166666666666668</v>
      </c>
      <c r="AF17" s="3" t="str">
        <f t="shared" ref="AF17:AF19" si="23">+IF(AD17&lt;=AE17,"Trap","Triang")</f>
        <v>Trap</v>
      </c>
      <c r="AG17" s="13">
        <f t="shared" si="16"/>
        <v>2.4572184296414479</v>
      </c>
      <c r="AH17" s="4">
        <v>10</v>
      </c>
      <c r="AI17" s="3" t="str">
        <f t="shared" ref="AI17:AI19" si="24">+IF(AG17&lt;=AH17,"vérifiée","Non vérifiée")</f>
        <v>vérifiée</v>
      </c>
    </row>
    <row r="18" spans="1:35">
      <c r="A18" s="10" t="s">
        <v>16</v>
      </c>
      <c r="B18" s="11">
        <v>4389.5300000000007</v>
      </c>
      <c r="C18" s="11">
        <v>6251.1859999999997</v>
      </c>
      <c r="D18" s="1">
        <v>20.55</v>
      </c>
      <c r="E18" s="1">
        <v>1.4</v>
      </c>
      <c r="F18" s="2">
        <f t="shared" si="17"/>
        <v>1.4241128321255347</v>
      </c>
      <c r="G18" s="2">
        <f t="shared" si="18"/>
        <v>3.4250000000000003</v>
      </c>
      <c r="H18" s="3" t="str">
        <f t="shared" si="19"/>
        <v>Trap</v>
      </c>
      <c r="I18" s="13">
        <f t="shared" si="15"/>
        <v>2.1601299254850321</v>
      </c>
      <c r="J18" s="4">
        <v>10</v>
      </c>
      <c r="K18" s="3" t="str">
        <f t="shared" si="20"/>
        <v>vérifiée</v>
      </c>
      <c r="Y18" s="10" t="s">
        <v>16</v>
      </c>
      <c r="Z18" s="11">
        <v>4096.08</v>
      </c>
      <c r="AA18" s="11">
        <v>2773.3359999999998</v>
      </c>
      <c r="AB18" s="1">
        <v>19.3</v>
      </c>
      <c r="AC18" s="1">
        <v>1.4</v>
      </c>
      <c r="AD18" s="2">
        <f t="shared" si="21"/>
        <v>0.6770707603367121</v>
      </c>
      <c r="AE18" s="2">
        <f t="shared" si="22"/>
        <v>3.2166666666666668</v>
      </c>
      <c r="AF18" s="3" t="str">
        <f t="shared" si="23"/>
        <v>Trap</v>
      </c>
      <c r="AG18" s="13">
        <f t="shared" si="16"/>
        <v>1.8350321964539793</v>
      </c>
      <c r="AH18" s="4">
        <v>10</v>
      </c>
      <c r="AI18" s="3" t="str">
        <f t="shared" si="24"/>
        <v>vérifiée</v>
      </c>
    </row>
    <row r="19" spans="1:35">
      <c r="A19" s="10" t="s">
        <v>18</v>
      </c>
      <c r="B19" s="11">
        <v>4129.5599999999995</v>
      </c>
      <c r="C19" s="11">
        <v>2761.5210000000002</v>
      </c>
      <c r="D19" s="1">
        <v>20.55</v>
      </c>
      <c r="E19" s="1">
        <v>1.4</v>
      </c>
      <c r="F19" s="2">
        <f t="shared" si="17"/>
        <v>0.66872039636184011</v>
      </c>
      <c r="G19" s="2">
        <f t="shared" si="18"/>
        <v>3.4250000000000003</v>
      </c>
      <c r="H19" s="3" t="str">
        <f t="shared" si="19"/>
        <v>Trap</v>
      </c>
      <c r="I19" s="13">
        <f t="shared" si="15"/>
        <v>1.7156216557697721</v>
      </c>
      <c r="J19" s="4">
        <v>10</v>
      </c>
      <c r="K19" s="3" t="str">
        <f t="shared" si="20"/>
        <v>vérifiée</v>
      </c>
      <c r="Y19" s="10" t="s">
        <v>18</v>
      </c>
      <c r="Z19" s="11">
        <v>3872.62</v>
      </c>
      <c r="AA19" s="11">
        <v>5877.7560000000003</v>
      </c>
      <c r="AB19" s="1">
        <v>19.3</v>
      </c>
      <c r="AC19" s="1">
        <v>1.4</v>
      </c>
      <c r="AD19" s="2">
        <f t="shared" si="21"/>
        <v>1.5177724641198982</v>
      </c>
      <c r="AE19" s="2">
        <f t="shared" si="22"/>
        <v>3.2166666666666668</v>
      </c>
      <c r="AF19" s="3" t="str">
        <f t="shared" si="23"/>
        <v>Trap</v>
      </c>
      <c r="AG19" s="13">
        <f t="shared" si="16"/>
        <v>2.1095120866140222</v>
      </c>
      <c r="AH19" s="4">
        <v>10</v>
      </c>
      <c r="AI19" s="3" t="str">
        <f t="shared" si="24"/>
        <v>vérifiée</v>
      </c>
    </row>
    <row r="20" spans="1:35">
      <c r="AG20" s="14"/>
    </row>
    <row r="21" spans="1:35">
      <c r="A21" s="33" t="s">
        <v>23</v>
      </c>
      <c r="B21" s="33"/>
      <c r="C21" s="31">
        <v>1203</v>
      </c>
      <c r="Y21" s="33" t="s">
        <v>26</v>
      </c>
      <c r="Z21" s="33"/>
      <c r="AA21" s="31">
        <v>1203</v>
      </c>
      <c r="AG21" s="14"/>
    </row>
    <row r="22" spans="1:35">
      <c r="A22" s="34" t="s">
        <v>10</v>
      </c>
      <c r="B22" s="6" t="s">
        <v>0</v>
      </c>
      <c r="C22" s="6" t="s">
        <v>15</v>
      </c>
      <c r="D22" s="6" t="s">
        <v>1</v>
      </c>
      <c r="E22" s="6" t="s">
        <v>2</v>
      </c>
      <c r="F22" s="6" t="s">
        <v>3</v>
      </c>
      <c r="G22" s="6" t="s">
        <v>4</v>
      </c>
      <c r="H22" s="36" t="s">
        <v>5</v>
      </c>
      <c r="I22" s="7" t="s">
        <v>13</v>
      </c>
      <c r="J22" s="8" t="s">
        <v>14</v>
      </c>
      <c r="K22" s="38" t="s">
        <v>6</v>
      </c>
      <c r="Y22" s="34" t="s">
        <v>10</v>
      </c>
      <c r="Z22" s="6" t="s">
        <v>0</v>
      </c>
      <c r="AA22" s="6" t="s">
        <v>15</v>
      </c>
      <c r="AB22" s="6" t="s">
        <v>1</v>
      </c>
      <c r="AC22" s="6" t="s">
        <v>2</v>
      </c>
      <c r="AD22" s="6" t="s">
        <v>3</v>
      </c>
      <c r="AE22" s="6" t="s">
        <v>4</v>
      </c>
      <c r="AF22" s="36" t="s">
        <v>5</v>
      </c>
      <c r="AG22" s="7" t="s">
        <v>13</v>
      </c>
      <c r="AH22" s="8" t="s">
        <v>14</v>
      </c>
      <c r="AI22" s="38" t="s">
        <v>6</v>
      </c>
    </row>
    <row r="23" spans="1:35">
      <c r="A23" s="35"/>
      <c r="B23" s="9" t="s">
        <v>7</v>
      </c>
      <c r="C23" s="9" t="s">
        <v>8</v>
      </c>
      <c r="D23" s="9" t="s">
        <v>9</v>
      </c>
      <c r="E23" s="9" t="s">
        <v>9</v>
      </c>
      <c r="F23" s="9" t="s">
        <v>9</v>
      </c>
      <c r="G23" s="9" t="s">
        <v>9</v>
      </c>
      <c r="H23" s="37"/>
      <c r="I23" s="9" t="s">
        <v>27</v>
      </c>
      <c r="J23" s="9" t="s">
        <v>27</v>
      </c>
      <c r="K23" s="39"/>
      <c r="Y23" s="35"/>
      <c r="Z23" s="9" t="s">
        <v>7</v>
      </c>
      <c r="AA23" s="9" t="s">
        <v>8</v>
      </c>
      <c r="AB23" s="9" t="s">
        <v>9</v>
      </c>
      <c r="AC23" s="9" t="s">
        <v>9</v>
      </c>
      <c r="AD23" s="9" t="s">
        <v>9</v>
      </c>
      <c r="AE23" s="9" t="s">
        <v>9</v>
      </c>
      <c r="AF23" s="37"/>
      <c r="AG23" s="9" t="s">
        <v>27</v>
      </c>
      <c r="AH23" s="9" t="s">
        <v>27</v>
      </c>
      <c r="AI23" s="39"/>
    </row>
    <row r="24" spans="1:35">
      <c r="A24" s="10" t="s">
        <v>11</v>
      </c>
      <c r="B24" s="15">
        <v>3001.16</v>
      </c>
      <c r="C24" s="15">
        <v>1840.83</v>
      </c>
      <c r="D24" s="1">
        <v>13.55</v>
      </c>
      <c r="E24" s="1">
        <v>1.4</v>
      </c>
      <c r="F24" s="2">
        <f>+C24/B24</f>
        <v>0.61337282917271985</v>
      </c>
      <c r="G24" s="2">
        <f>+D24/6</f>
        <v>2.2583333333333333</v>
      </c>
      <c r="H24" s="3" t="str">
        <f>+IF(F24&lt;=G24,"Trap","Triang")</f>
        <v>Trap</v>
      </c>
      <c r="I24" s="13">
        <f>(+IF(F24&lt;=G24,(B24/(D24*E24))*(1+(6*F24/D24)),(2*B24/((1.5*E24*D24)-3*E24*F24)))/100)</f>
        <v>2.0117489063135228</v>
      </c>
      <c r="J24" s="4">
        <v>7.5</v>
      </c>
      <c r="K24" s="5" t="str">
        <f>+IF(I24&lt;=J24,"vérifiée","Non vérifiée")</f>
        <v>vérifiée</v>
      </c>
      <c r="Y24" s="10" t="s">
        <v>11</v>
      </c>
      <c r="Z24" s="11">
        <v>2752.74</v>
      </c>
      <c r="AA24" s="11">
        <v>1658.14</v>
      </c>
      <c r="AB24" s="1">
        <v>13.55</v>
      </c>
      <c r="AC24" s="1">
        <v>1.4</v>
      </c>
      <c r="AD24" s="2">
        <f>+AA24/Z24</f>
        <v>0.60235983056881515</v>
      </c>
      <c r="AE24" s="2">
        <f>+AB24/6</f>
        <v>2.2583333333333333</v>
      </c>
      <c r="AF24" s="3" t="str">
        <f>+IF(AD24&lt;=AE24,"Trap","Triang")</f>
        <v>Trap</v>
      </c>
      <c r="AG24" s="13">
        <f>(+IF(AD24&lt;=AE24,(Z24/(AB24*AC24))*(1+(6*AD24/AB24)),(2*Z24/((1.5*AC24*AB24)-3*AC24*AD24)))/100)</f>
        <v>1.8381506243106713</v>
      </c>
      <c r="AH24" s="4">
        <v>7.5</v>
      </c>
      <c r="AI24" s="5" t="str">
        <f>+IF(AG24&lt;=AH24,"vérifiée","Non vérifiée")</f>
        <v>vérifiée</v>
      </c>
    </row>
    <row r="25" spans="1:35">
      <c r="A25" s="10" t="s">
        <v>12</v>
      </c>
      <c r="B25" s="11">
        <v>2528.67</v>
      </c>
      <c r="C25" s="11">
        <v>1353.345</v>
      </c>
      <c r="D25" s="1">
        <v>13.55</v>
      </c>
      <c r="E25" s="1">
        <v>1.4</v>
      </c>
      <c r="F25" s="2">
        <f>+C25/B25</f>
        <v>0.53520032269928464</v>
      </c>
      <c r="G25" s="2">
        <f>+D25/6</f>
        <v>2.2583333333333333</v>
      </c>
      <c r="H25" s="3" t="str">
        <f>+IF(F25&lt;=G25,"Trap","Triang")</f>
        <v>Trap</v>
      </c>
      <c r="I25" s="13">
        <f t="shared" ref="I25:I29" si="25">(+IF(F25&lt;=G25,(B25/(D25*E25))*(1+(6*F25/D25)),(2*B25/((1.5*E25*D25)-3*E25*F25)))/100)</f>
        <v>1.6488862196476473</v>
      </c>
      <c r="J25" s="4">
        <v>5</v>
      </c>
      <c r="K25" s="3" t="str">
        <f>+IF(I25&lt;=J25,"vérifiée","Non vérifiée")</f>
        <v>vérifiée</v>
      </c>
      <c r="Y25" s="10" t="s">
        <v>12</v>
      </c>
      <c r="Z25" s="11">
        <v>2342.77</v>
      </c>
      <c r="AA25" s="11">
        <v>1219.3420000000001</v>
      </c>
      <c r="AB25" s="1">
        <v>13.55</v>
      </c>
      <c r="AC25" s="1">
        <v>1.4</v>
      </c>
      <c r="AD25" s="2">
        <f>+AA25/Z25</f>
        <v>0.52047021261156667</v>
      </c>
      <c r="AE25" s="2">
        <f>+AB25/6</f>
        <v>2.2583333333333333</v>
      </c>
      <c r="AF25" s="3" t="str">
        <f>+IF(AD25&lt;=AE25,"Trap","Triang")</f>
        <v>Trap</v>
      </c>
      <c r="AG25" s="13">
        <f t="shared" ref="AG25:AG29" si="26">(+IF(AD25&lt;=AE25,(Z25/(AB25*AC25))*(1+(6*AD25/AB25)),(2*Z25/((1.5*AC25*AB25)-3*AC25*AD25)))/100)</f>
        <v>1.5196099298367787</v>
      </c>
      <c r="AH25" s="4">
        <v>5</v>
      </c>
      <c r="AI25" s="3" t="str">
        <f>+IF(AG25&lt;=AH25,"vérifiée","Non vérifiée")</f>
        <v>vérifiée</v>
      </c>
    </row>
    <row r="26" spans="1:35">
      <c r="A26" s="10" t="s">
        <v>17</v>
      </c>
      <c r="B26" s="11">
        <v>3003.2</v>
      </c>
      <c r="C26" s="11">
        <v>4919.5720000000001</v>
      </c>
      <c r="D26" s="1">
        <v>13.55</v>
      </c>
      <c r="E26" s="1">
        <v>1.4</v>
      </c>
      <c r="F26" s="2">
        <f>+C26/B26</f>
        <v>1.6381100159829516</v>
      </c>
      <c r="G26" s="2">
        <f>+D26/6</f>
        <v>2.2583333333333333</v>
      </c>
      <c r="H26" s="3" t="str">
        <f>+IF(F26&lt;=G26,"Trap","Triang")</f>
        <v>Trap</v>
      </c>
      <c r="I26" s="13">
        <f t="shared" si="25"/>
        <v>2.7314751005180056</v>
      </c>
      <c r="J26" s="4">
        <v>10</v>
      </c>
      <c r="K26" s="3" t="str">
        <f>+IF(I26&lt;=J26,"vérifiée","Non vérifiée")</f>
        <v>vérifiée</v>
      </c>
      <c r="Y26" s="10" t="s">
        <v>17</v>
      </c>
      <c r="Z26" s="11">
        <v>2936.6</v>
      </c>
      <c r="AA26" s="11">
        <v>4693.6859999999997</v>
      </c>
      <c r="AB26" s="1">
        <v>13.55</v>
      </c>
      <c r="AC26" s="1">
        <v>1.4</v>
      </c>
      <c r="AD26" s="2">
        <f>+AA26/Z26</f>
        <v>1.5983402574405774</v>
      </c>
      <c r="AE26" s="2">
        <f>+AB26/6</f>
        <v>2.2583333333333333</v>
      </c>
      <c r="AF26" s="3" t="str">
        <f>+IF(AD26&lt;=AE26,"Trap","Triang")</f>
        <v>Trap</v>
      </c>
      <c r="AG26" s="13">
        <f t="shared" si="26"/>
        <v>2.6436399286502086</v>
      </c>
      <c r="AH26" s="4">
        <v>10</v>
      </c>
      <c r="AI26" s="3" t="str">
        <f>+IF(AG26&lt;=AH26,"vérifiée","Non vérifiée")</f>
        <v>vérifiée</v>
      </c>
    </row>
    <row r="27" spans="1:35">
      <c r="A27" s="10" t="s">
        <v>19</v>
      </c>
      <c r="B27" s="11">
        <v>2054.13</v>
      </c>
      <c r="C27" s="11">
        <v>2212.8809999999999</v>
      </c>
      <c r="D27" s="1">
        <v>13.55</v>
      </c>
      <c r="E27" s="1">
        <v>1.4</v>
      </c>
      <c r="F27" s="2">
        <f t="shared" ref="F27:F29" si="27">+C27/B27</f>
        <v>1.0772838135853133</v>
      </c>
      <c r="G27" s="2">
        <f t="shared" ref="G27:G29" si="28">+D27/6</f>
        <v>2.2583333333333333</v>
      </c>
      <c r="H27" s="3" t="str">
        <f t="shared" ref="H27:H29" si="29">+IF(F27&lt;=G27,"Trap","Triang")</f>
        <v>Trap</v>
      </c>
      <c r="I27" s="13">
        <f t="shared" si="25"/>
        <v>1.5993692701818951</v>
      </c>
      <c r="J27" s="4">
        <v>10</v>
      </c>
      <c r="K27" s="3" t="str">
        <f t="shared" ref="K27:K29" si="30">+IF(I27&lt;=J27,"vérifiée","Non vérifiée")</f>
        <v>vérifiée</v>
      </c>
      <c r="Y27" s="10" t="s">
        <v>19</v>
      </c>
      <c r="Z27" s="11">
        <v>1748.9299999999998</v>
      </c>
      <c r="AA27" s="11">
        <v>2255.0030000000002</v>
      </c>
      <c r="AB27" s="1">
        <v>13.55</v>
      </c>
      <c r="AC27" s="1">
        <v>1.4</v>
      </c>
      <c r="AD27" s="2">
        <f t="shared" ref="AD27:AD29" si="31">+AA27/Z27</f>
        <v>1.289361495314278</v>
      </c>
      <c r="AE27" s="2">
        <f t="shared" ref="AE27:AE29" si="32">+AB27/6</f>
        <v>2.2583333333333333</v>
      </c>
      <c r="AF27" s="3" t="str">
        <f t="shared" ref="AF27:AF29" si="33">+IF(AD27&lt;=AE27,"Trap","Triang")</f>
        <v>Trap</v>
      </c>
      <c r="AG27" s="13">
        <f t="shared" si="26"/>
        <v>1.4483159270707098</v>
      </c>
      <c r="AH27" s="4">
        <v>10</v>
      </c>
      <c r="AI27" s="3" t="str">
        <f t="shared" ref="AI27:AI29" si="34">+IF(AG27&lt;=AH27,"vérifiée","Non vérifiée")</f>
        <v>vérifiée</v>
      </c>
    </row>
    <row r="28" spans="1:35">
      <c r="A28" s="10" t="s">
        <v>16</v>
      </c>
      <c r="B28" s="11">
        <v>2692.7</v>
      </c>
      <c r="C28" s="11">
        <v>4575.2299999999996</v>
      </c>
      <c r="D28" s="1">
        <v>13.55</v>
      </c>
      <c r="E28" s="1">
        <v>1.4</v>
      </c>
      <c r="F28" s="2">
        <f t="shared" si="27"/>
        <v>1.6991235562817988</v>
      </c>
      <c r="G28" s="2">
        <f t="shared" si="28"/>
        <v>2.2583333333333333</v>
      </c>
      <c r="H28" s="3" t="str">
        <f t="shared" si="29"/>
        <v>Trap</v>
      </c>
      <c r="I28" s="13">
        <f t="shared" si="25"/>
        <v>2.4874180829314883</v>
      </c>
      <c r="J28" s="4">
        <v>10</v>
      </c>
      <c r="K28" s="3" t="str">
        <f t="shared" si="30"/>
        <v>vérifiée</v>
      </c>
      <c r="Y28" s="10" t="s">
        <v>16</v>
      </c>
      <c r="Z28" s="11">
        <v>2649.67</v>
      </c>
      <c r="AA28" s="11">
        <v>4385.6629999999996</v>
      </c>
      <c r="AB28" s="1">
        <v>13.55</v>
      </c>
      <c r="AC28" s="1">
        <v>1.4</v>
      </c>
      <c r="AD28" s="2">
        <f t="shared" si="31"/>
        <v>1.6551732857299208</v>
      </c>
      <c r="AE28" s="2">
        <f t="shared" si="32"/>
        <v>2.2583333333333333</v>
      </c>
      <c r="AF28" s="3" t="str">
        <f t="shared" si="33"/>
        <v>Trap</v>
      </c>
      <c r="AG28" s="13">
        <f t="shared" si="26"/>
        <v>2.420485501481267</v>
      </c>
      <c r="AH28" s="4">
        <v>10</v>
      </c>
      <c r="AI28" s="3" t="str">
        <f t="shared" si="34"/>
        <v>vérifiée</v>
      </c>
    </row>
    <row r="29" spans="1:35">
      <c r="A29" s="10" t="s">
        <v>18</v>
      </c>
      <c r="B29" s="11">
        <v>1743.63</v>
      </c>
      <c r="C29" s="11">
        <v>2557.223</v>
      </c>
      <c r="D29" s="1">
        <v>13.55</v>
      </c>
      <c r="E29" s="1">
        <v>1.4</v>
      </c>
      <c r="F29" s="2">
        <f t="shared" si="27"/>
        <v>1.4666087415334674</v>
      </c>
      <c r="G29" s="2">
        <f t="shared" si="28"/>
        <v>2.2583333333333333</v>
      </c>
      <c r="H29" s="3" t="str">
        <f t="shared" si="29"/>
        <v>Trap</v>
      </c>
      <c r="I29" s="13">
        <f t="shared" si="25"/>
        <v>1.5160672998928197</v>
      </c>
      <c r="J29" s="4">
        <v>10</v>
      </c>
      <c r="K29" s="3" t="str">
        <f t="shared" si="30"/>
        <v>vérifiée</v>
      </c>
      <c r="Y29" s="10" t="s">
        <v>18</v>
      </c>
      <c r="Z29" s="11">
        <v>1462</v>
      </c>
      <c r="AA29" s="11">
        <v>2563.027</v>
      </c>
      <c r="AB29" s="1">
        <v>13.55</v>
      </c>
      <c r="AC29" s="1">
        <v>1.4</v>
      </c>
      <c r="AD29" s="2">
        <f t="shared" si="31"/>
        <v>1.7530964432284541</v>
      </c>
      <c r="AE29" s="2">
        <f t="shared" si="32"/>
        <v>2.2583333333333333</v>
      </c>
      <c r="AF29" s="3" t="str">
        <f t="shared" si="33"/>
        <v>Trap</v>
      </c>
      <c r="AG29" s="13">
        <f t="shared" si="26"/>
        <v>1.3689613625709265</v>
      </c>
      <c r="AH29" s="4">
        <v>10</v>
      </c>
      <c r="AI29" s="3" t="str">
        <f t="shared" si="34"/>
        <v>vérifiée</v>
      </c>
    </row>
    <row r="47" spans="11:11">
      <c r="K47" s="23">
        <v>1095</v>
      </c>
    </row>
  </sheetData>
  <mergeCells count="12">
    <mergeCell ref="AF22:AF23"/>
    <mergeCell ref="AI22:AI23"/>
    <mergeCell ref="T5:T6"/>
    <mergeCell ref="W5:W6"/>
    <mergeCell ref="M4:N4"/>
    <mergeCell ref="Y21:Z21"/>
    <mergeCell ref="Y22:Y23"/>
    <mergeCell ref="A21:B21"/>
    <mergeCell ref="A22:A23"/>
    <mergeCell ref="H22:H23"/>
    <mergeCell ref="K22:K23"/>
    <mergeCell ref="M5:M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BLOC-1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2011-06-14T15:49:57Z</dcterms:modified>
</cp:coreProperties>
</file>