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 E L L\Documents\05- Writing &amp; Creations templates\Creation templates\"/>
    </mc:Choice>
  </mc:AlternateContent>
  <xr:revisionPtr revIDLastSave="0" documentId="13_ncr:1_{83D69440-3EA0-4EFC-BD25-50045B3960CE}" xr6:coauthVersionLast="47" xr6:coauthVersionMax="47" xr10:uidLastSave="{00000000-0000-0000-0000-000000000000}"/>
  <bookViews>
    <workbookView xWindow="-110" yWindow="-110" windowWidth="19420" windowHeight="10300" tabRatio="702" xr2:uid="{00000000-000D-0000-FFFF-FFFF00000000}"/>
  </bookViews>
  <sheets>
    <sheet name="Mode d'emploi" sheetId="10" r:id="rId1"/>
    <sheet name="Budget" sheetId="5" r:id="rId2"/>
    <sheet name="Suivi mensuel" sheetId="9" r:id="rId3"/>
  </sheets>
  <definedNames>
    <definedName name="_xlnm._FilterDatabase" localSheetId="2" hidden="1">'Suivi mensuel'!$B$6:$F$54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6" i="9" l="1"/>
  <c r="E56" i="9"/>
  <c r="D56" i="9"/>
  <c r="C63" i="9"/>
  <c r="C52" i="9"/>
  <c r="C50" i="9"/>
  <c r="D13" i="9"/>
  <c r="C62" i="9" s="1"/>
  <c r="C12" i="9"/>
  <c r="E12" i="9" s="1"/>
  <c r="C11" i="9"/>
  <c r="E11" i="9" s="1"/>
  <c r="C10" i="9"/>
  <c r="E10" i="9" s="1"/>
  <c r="C9" i="9"/>
  <c r="E9" i="9" s="1"/>
  <c r="C8" i="9"/>
  <c r="E8" i="9" s="1"/>
  <c r="C7" i="9"/>
  <c r="E7" i="9" s="1"/>
  <c r="C13" i="9" l="1"/>
  <c r="E13" i="9"/>
  <c r="C32" i="9" l="1"/>
  <c r="C33" i="9"/>
  <c r="C31" i="9"/>
  <c r="C53" i="9"/>
  <c r="E52" i="9"/>
  <c r="C46" i="9"/>
  <c r="E46" i="9" s="1"/>
  <c r="C47" i="9"/>
  <c r="C48" i="9"/>
  <c r="E48" i="9" s="1"/>
  <c r="C49" i="9"/>
  <c r="E49" i="9" s="1"/>
  <c r="E50" i="9"/>
  <c r="C45" i="9"/>
  <c r="E45" i="9" s="1"/>
  <c r="C36" i="9"/>
  <c r="E36" i="9" s="1"/>
  <c r="C37" i="9"/>
  <c r="C38" i="9"/>
  <c r="E38" i="9" s="1"/>
  <c r="C39" i="9"/>
  <c r="E39" i="9" s="1"/>
  <c r="C40" i="9"/>
  <c r="E40" i="9" s="1"/>
  <c r="C41" i="9"/>
  <c r="E41" i="9" s="1"/>
  <c r="C42" i="9"/>
  <c r="E42" i="9" s="1"/>
  <c r="C43" i="9"/>
  <c r="E43" i="9" s="1"/>
  <c r="C35" i="9"/>
  <c r="E35" i="9" s="1"/>
  <c r="E31" i="9"/>
  <c r="C27" i="9"/>
  <c r="C28" i="9"/>
  <c r="C29" i="9"/>
  <c r="C26" i="9"/>
  <c r="E26" i="9" s="1"/>
  <c r="C22" i="9"/>
  <c r="E22" i="9" s="1"/>
  <c r="C23" i="9"/>
  <c r="E23" i="9" s="1"/>
  <c r="C24" i="9"/>
  <c r="E24" i="9" s="1"/>
  <c r="C21" i="9"/>
  <c r="E21" i="9" s="1"/>
  <c r="D20" i="9"/>
  <c r="D54" i="9"/>
  <c r="E47" i="9"/>
  <c r="D51" i="9"/>
  <c r="D44" i="9"/>
  <c r="D34" i="9"/>
  <c r="D30" i="9"/>
  <c r="D25" i="9"/>
  <c r="C16" i="9"/>
  <c r="C17" i="9"/>
  <c r="E17" i="9" s="1"/>
  <c r="C18" i="9"/>
  <c r="E18" i="9" s="1"/>
  <c r="C19" i="9"/>
  <c r="E19" i="9" s="1"/>
  <c r="C15" i="9"/>
  <c r="F67" i="5"/>
  <c r="O62" i="5"/>
  <c r="F62" i="5"/>
  <c r="R57" i="5"/>
  <c r="R58" i="5"/>
  <c r="R59" i="5"/>
  <c r="R60" i="5"/>
  <c r="R61" i="5"/>
  <c r="G53" i="5"/>
  <c r="H53" i="5"/>
  <c r="I53" i="5"/>
  <c r="J53" i="5"/>
  <c r="K53" i="5"/>
  <c r="L53" i="5"/>
  <c r="M53" i="5"/>
  <c r="N53" i="5"/>
  <c r="O53" i="5"/>
  <c r="P53" i="5"/>
  <c r="Q53" i="5"/>
  <c r="F53" i="5"/>
  <c r="R45" i="5"/>
  <c r="R46" i="5"/>
  <c r="R47" i="5"/>
  <c r="R48" i="5"/>
  <c r="R49" i="5"/>
  <c r="R50" i="5"/>
  <c r="R51" i="5"/>
  <c r="R52" i="5"/>
  <c r="G42" i="5"/>
  <c r="H42" i="5"/>
  <c r="I42" i="5"/>
  <c r="J42" i="5"/>
  <c r="K42" i="5"/>
  <c r="L42" i="5"/>
  <c r="M42" i="5"/>
  <c r="N42" i="5"/>
  <c r="O42" i="5"/>
  <c r="P42" i="5"/>
  <c r="Q42" i="5"/>
  <c r="F42" i="5"/>
  <c r="R40" i="5"/>
  <c r="R41" i="5"/>
  <c r="R39" i="5"/>
  <c r="R34" i="5"/>
  <c r="R35" i="5"/>
  <c r="R36" i="5"/>
  <c r="R33" i="5"/>
  <c r="G37" i="5"/>
  <c r="H37" i="5"/>
  <c r="I37" i="5"/>
  <c r="J37" i="5"/>
  <c r="K37" i="5"/>
  <c r="L37" i="5"/>
  <c r="M37" i="5"/>
  <c r="N37" i="5"/>
  <c r="O37" i="5"/>
  <c r="P37" i="5"/>
  <c r="Q37" i="5"/>
  <c r="F37" i="5"/>
  <c r="R28" i="5"/>
  <c r="R29" i="5"/>
  <c r="R30" i="5"/>
  <c r="R27" i="5"/>
  <c r="G31" i="5"/>
  <c r="H31" i="5"/>
  <c r="I31" i="5"/>
  <c r="J31" i="5"/>
  <c r="K31" i="5"/>
  <c r="L31" i="5"/>
  <c r="M31" i="5"/>
  <c r="N31" i="5"/>
  <c r="O31" i="5"/>
  <c r="P31" i="5"/>
  <c r="Q31" i="5"/>
  <c r="F31" i="5"/>
  <c r="G25" i="5"/>
  <c r="H25" i="5"/>
  <c r="I25" i="5"/>
  <c r="J25" i="5"/>
  <c r="K25" i="5"/>
  <c r="L25" i="5"/>
  <c r="M25" i="5"/>
  <c r="N25" i="5"/>
  <c r="O25" i="5"/>
  <c r="P25" i="5"/>
  <c r="Q25" i="5"/>
  <c r="F25" i="5"/>
  <c r="R24" i="5"/>
  <c r="F9" i="5"/>
  <c r="R9" i="5" s="1"/>
  <c r="R44" i="5"/>
  <c r="C64" i="9" l="1"/>
  <c r="C34" i="9"/>
  <c r="C54" i="9"/>
  <c r="E51" i="9"/>
  <c r="C51" i="9"/>
  <c r="C44" i="9"/>
  <c r="E37" i="9"/>
  <c r="E44" i="9" s="1"/>
  <c r="C30" i="9"/>
  <c r="C25" i="9"/>
  <c r="E25" i="9"/>
  <c r="C20" i="9"/>
  <c r="R37" i="5"/>
  <c r="R42" i="5"/>
  <c r="F72" i="5"/>
  <c r="R53" i="5"/>
  <c r="R31" i="5"/>
  <c r="R25" i="5"/>
  <c r="E29" i="9"/>
  <c r="E32" i="9"/>
  <c r="E33" i="9"/>
  <c r="C56" i="9" l="1"/>
  <c r="F32" i="9"/>
  <c r="F19" i="9"/>
  <c r="F21" i="9"/>
  <c r="F33" i="9"/>
  <c r="F45" i="9"/>
  <c r="F36" i="9"/>
  <c r="F40" i="9"/>
  <c r="F29" i="9"/>
  <c r="F53" i="9"/>
  <c r="F17" i="9"/>
  <c r="F31" i="9"/>
  <c r="F43" i="9"/>
  <c r="F22" i="9"/>
  <c r="F46" i="9"/>
  <c r="F16" i="9"/>
  <c r="F23" i="9"/>
  <c r="F35" i="9"/>
  <c r="F47" i="9"/>
  <c r="F15" i="9"/>
  <c r="F24" i="9"/>
  <c r="F48" i="9"/>
  <c r="F37" i="9"/>
  <c r="F49" i="9"/>
  <c r="F26" i="9"/>
  <c r="F38" i="9"/>
  <c r="F50" i="9"/>
  <c r="F27" i="9"/>
  <c r="F39" i="9"/>
  <c r="F28" i="9"/>
  <c r="F52" i="9"/>
  <c r="F41" i="9"/>
  <c r="F42" i="9"/>
  <c r="F18" i="9"/>
  <c r="F54" i="9"/>
  <c r="E34" i="9"/>
  <c r="G15" i="5"/>
  <c r="H15" i="5"/>
  <c r="I15" i="5"/>
  <c r="J15" i="5"/>
  <c r="K15" i="5"/>
  <c r="L15" i="5"/>
  <c r="M15" i="5"/>
  <c r="N15" i="5"/>
  <c r="O15" i="5"/>
  <c r="P15" i="5"/>
  <c r="Q15" i="5"/>
  <c r="F15" i="5"/>
  <c r="F71" i="5" s="1"/>
  <c r="F73" i="5" s="1"/>
  <c r="R13" i="5"/>
  <c r="R14" i="5"/>
  <c r="R12" i="5"/>
  <c r="R7" i="5"/>
  <c r="R8" i="5"/>
  <c r="R6" i="5"/>
  <c r="Q9" i="5"/>
  <c r="G9" i="5"/>
  <c r="H9" i="5"/>
  <c r="I9" i="5"/>
  <c r="J9" i="5"/>
  <c r="K9" i="5"/>
  <c r="L9" i="5"/>
  <c r="M9" i="5"/>
  <c r="N9" i="5"/>
  <c r="O9" i="5"/>
  <c r="P9" i="5"/>
  <c r="C65" i="9" l="1"/>
  <c r="N71" i="5"/>
  <c r="M71" i="5"/>
  <c r="L71" i="5"/>
  <c r="K71" i="5"/>
  <c r="J71" i="5"/>
  <c r="G71" i="5"/>
  <c r="O71" i="5"/>
  <c r="I71" i="5"/>
  <c r="H71" i="5"/>
  <c r="P71" i="5"/>
  <c r="Q71" i="5"/>
  <c r="R15" i="5"/>
  <c r="R71" i="5" s="1"/>
  <c r="E16" i="9" l="1"/>
  <c r="E27" i="9"/>
  <c r="E28" i="9"/>
  <c r="E30" i="9" l="1"/>
  <c r="E15" i="9"/>
  <c r="E20" i="9" s="1"/>
  <c r="E53" i="9"/>
  <c r="E54" i="9" s="1"/>
  <c r="R65" i="5"/>
  <c r="R66" i="5"/>
  <c r="G67" i="5"/>
  <c r="H67" i="5"/>
  <c r="I67" i="5"/>
  <c r="J67" i="5"/>
  <c r="K67" i="5"/>
  <c r="L67" i="5"/>
  <c r="M67" i="5"/>
  <c r="N67" i="5"/>
  <c r="O67" i="5"/>
  <c r="O72" i="5" s="1"/>
  <c r="P67" i="5"/>
  <c r="Q67" i="5"/>
  <c r="G62" i="5"/>
  <c r="H62" i="5"/>
  <c r="I62" i="5"/>
  <c r="J62" i="5"/>
  <c r="K62" i="5"/>
  <c r="K72" i="5" s="1"/>
  <c r="L62" i="5"/>
  <c r="M62" i="5"/>
  <c r="N62" i="5"/>
  <c r="P62" i="5"/>
  <c r="Q62" i="5"/>
  <c r="J72" i="5" l="1"/>
  <c r="Q72" i="5"/>
  <c r="M72" i="5"/>
  <c r="L72" i="5"/>
  <c r="I72" i="5"/>
  <c r="H72" i="5"/>
  <c r="R62" i="5"/>
  <c r="G72" i="5"/>
  <c r="P72" i="5"/>
  <c r="N72" i="5"/>
  <c r="R67" i="5"/>
  <c r="R20" i="5"/>
  <c r="R21" i="5"/>
  <c r="R22" i="5"/>
  <c r="R23" i="5"/>
  <c r="R56" i="5"/>
  <c r="R72" i="5" l="1"/>
  <c r="R73" i="5" s="1"/>
  <c r="I73" i="5"/>
  <c r="H73" i="5"/>
  <c r="G73" i="5"/>
  <c r="J73" i="5"/>
  <c r="K73" i="5"/>
  <c r="L73" i="5" s="1"/>
  <c r="M73" i="5" s="1"/>
  <c r="N73" i="5" s="1"/>
  <c r="O73" i="5" s="1"/>
  <c r="P73" i="5" s="1"/>
  <c r="Q73" i="5" s="1"/>
</calcChain>
</file>

<file path=xl/sharedStrings.xml><?xml version="1.0" encoding="utf-8"?>
<sst xmlns="http://schemas.openxmlformats.org/spreadsheetml/2006/main" count="219" uniqueCount="125">
  <si>
    <t>Eau</t>
  </si>
  <si>
    <t>Electricité</t>
  </si>
  <si>
    <t>Alimentation</t>
  </si>
  <si>
    <t>Gaz</t>
  </si>
  <si>
    <t>Habillement</t>
  </si>
  <si>
    <t>Total</t>
  </si>
  <si>
    <t>Janv</t>
  </si>
  <si>
    <t>Févr</t>
  </si>
  <si>
    <t>Mars</t>
  </si>
  <si>
    <t>Avr</t>
  </si>
  <si>
    <t>Mai</t>
  </si>
  <si>
    <t>Juin</t>
  </si>
  <si>
    <t>Juil</t>
  </si>
  <si>
    <t>Août</t>
  </si>
  <si>
    <t>Sept</t>
  </si>
  <si>
    <t>Oct</t>
  </si>
  <si>
    <t>Nov</t>
  </si>
  <si>
    <t>Déc</t>
  </si>
  <si>
    <t>REVENUS</t>
  </si>
  <si>
    <t>DEPENSES</t>
  </si>
  <si>
    <t>TOTAUX</t>
  </si>
  <si>
    <t>Année</t>
  </si>
  <si>
    <t>Epargne &amp; Imprévus</t>
  </si>
  <si>
    <t>BUDGET PERSONNEL</t>
  </si>
  <si>
    <t>Catégorie</t>
  </si>
  <si>
    <t>Solde budgétaire</t>
  </si>
  <si>
    <t>Dépenses réalisées</t>
  </si>
  <si>
    <r>
      <rPr>
        <sz val="18"/>
        <color theme="1"/>
        <rFont val="Calibri"/>
        <family val="2"/>
        <scheme val="minor"/>
      </rPr>
      <t>Mois :</t>
    </r>
    <r>
      <rPr>
        <b/>
        <i/>
        <sz val="18"/>
        <color rgb="FFFF0000"/>
        <rFont val="Calibri"/>
        <family val="2"/>
        <scheme val="minor"/>
      </rPr>
      <t xml:space="preserve"> Janvier</t>
    </r>
  </si>
  <si>
    <t>Revenus immobiliers</t>
  </si>
  <si>
    <t>Revenus sociaux</t>
  </si>
  <si>
    <t>Pension de retraite</t>
  </si>
  <si>
    <t>Allocations</t>
  </si>
  <si>
    <t>Autres aides sociales</t>
  </si>
  <si>
    <t>Transport</t>
  </si>
  <si>
    <t>Crédit immobilier</t>
  </si>
  <si>
    <t>Voyages et vacances</t>
  </si>
  <si>
    <t>Location local commercial</t>
  </si>
  <si>
    <t>Location appartement</t>
  </si>
  <si>
    <t>Location terrain</t>
  </si>
  <si>
    <t>Revenus</t>
  </si>
  <si>
    <t>Dépenses</t>
  </si>
  <si>
    <t>Différence</t>
  </si>
  <si>
    <t>Autres taxes</t>
  </si>
  <si>
    <t>Santé &amp; bien être</t>
  </si>
  <si>
    <t>Alimentation &amp; vie quotidienne</t>
  </si>
  <si>
    <t>Frais médicaux</t>
  </si>
  <si>
    <t>Activités physiques</t>
  </si>
  <si>
    <t>Internet &amp; téléphonie</t>
  </si>
  <si>
    <t>Taxe foncière</t>
  </si>
  <si>
    <t>Entretien &amp; équipement</t>
  </si>
  <si>
    <t>Mutuelle et assurance santé</t>
  </si>
  <si>
    <t>Pharmacie</t>
  </si>
  <si>
    <t>Aide à domicile &amp; services</t>
  </si>
  <si>
    <t>Assurance auto</t>
  </si>
  <si>
    <t>Carburant &amp; péage</t>
  </si>
  <si>
    <t>Entretien véhicule</t>
  </si>
  <si>
    <t>Impôts, assurances et frais financiers</t>
  </si>
  <si>
    <t>Impôt sur le revenu</t>
  </si>
  <si>
    <t>Assurance habitation</t>
  </si>
  <si>
    <t>Frais bancaires</t>
  </si>
  <si>
    <t>Crédit auto</t>
  </si>
  <si>
    <t>Soutien familial</t>
  </si>
  <si>
    <t>Cadeaux</t>
  </si>
  <si>
    <t>Assurance prévoyance</t>
  </si>
  <si>
    <t>Dépenses imprévues</t>
  </si>
  <si>
    <t>Logement &amp; dépenses courantes</t>
  </si>
  <si>
    <t>Famille, loisirs &amp; vie sociale</t>
  </si>
  <si>
    <t>Sorties &amp; restaurants</t>
  </si>
  <si>
    <t>Abonnemets média</t>
  </si>
  <si>
    <t>Clubs/associations</t>
  </si>
  <si>
    <t>Hygiène &amp; Soins personnels</t>
  </si>
  <si>
    <t>Transports en commun et taxis</t>
  </si>
  <si>
    <t>♡ MODE D'EMPLOI — SUIVI DE FINANCES PERSONNELLES</t>
  </si>
  <si>
    <t>Bienvenue !</t>
  </si>
  <si>
    <t>Bienvenue dans votre outil de gestion des finances personnelles !</t>
  </si>
  <si>
    <t>Ce fichier est conçu pour vous aider à organiser vos revenus, à planifier vos dépenses et à suivre votre budget mensuel simplement. Les calculs sont automatisés pour vous permettre de mieux comprendre votre situation financière.</t>
  </si>
  <si>
    <r>
      <t xml:space="preserve">Fréquence — </t>
    </r>
    <r>
      <rPr>
        <sz val="11"/>
        <color theme="1"/>
        <rFont val="Calibri"/>
        <family val="2"/>
        <scheme val="minor"/>
      </rPr>
      <t>mensuelle</t>
    </r>
  </si>
  <si>
    <t>ÉTAPE 1 : DÉCOUVRIR LES 3 ONGLETS</t>
  </si>
  <si>
    <t>Votre fichier comprend trois onglets :</t>
  </si>
  <si>
    <r>
      <t xml:space="preserve">Mode d'emploi — </t>
    </r>
    <r>
      <rPr>
        <sz val="11"/>
        <color theme="1"/>
        <rFont val="Calibri"/>
        <family val="2"/>
        <scheme val="minor"/>
      </rPr>
      <t>Pour comprendre le fonctionnement du fichier et découvrir les étapes à suivre.</t>
    </r>
  </si>
  <si>
    <r>
      <t>Budget</t>
    </r>
    <r>
      <rPr>
        <sz val="11"/>
        <color theme="1"/>
        <rFont val="Calibri"/>
        <family val="2"/>
        <scheme val="minor"/>
      </rPr>
      <t xml:space="preserve"> — Pour planifier vos revenus et vos dépenses du mois.</t>
    </r>
  </si>
  <si>
    <r>
      <t>Suivi mensuel</t>
    </r>
    <r>
      <rPr>
        <sz val="11"/>
        <color theme="1"/>
        <rFont val="Calibri"/>
        <family val="2"/>
        <scheme val="minor"/>
      </rPr>
      <t xml:space="preserve"> — Pour enregistrer vos revenus et vos dépenses réels, comparer les montants prévus aux montants réalisés et consulter un </t>
    </r>
    <r>
      <rPr>
        <b/>
        <sz val="11"/>
        <color theme="1"/>
        <rFont val="Calibri"/>
        <family val="2"/>
        <scheme val="minor"/>
      </rPr>
      <t>tableau de bord</t>
    </r>
    <r>
      <rPr>
        <sz val="11"/>
        <color theme="1"/>
        <rFont val="Calibri"/>
        <family val="2"/>
        <scheme val="minor"/>
      </rPr>
      <t xml:space="preserve"> présentant les principaux indicateurs de votre budget.</t>
    </r>
  </si>
  <si>
    <t>ÉTAPE 2 : COMPRENDRE LES NOTIONS CLÉS</t>
  </si>
  <si>
    <r>
      <t xml:space="preserve">Dans l'onglet </t>
    </r>
    <r>
      <rPr>
        <b/>
        <sz val="11"/>
        <color theme="1"/>
        <rFont val="Calibri"/>
        <family val="2"/>
        <scheme val="minor"/>
      </rPr>
      <t>Mode d'emploi</t>
    </r>
    <r>
      <rPr>
        <sz val="11"/>
        <color theme="1"/>
        <rFont val="Calibri"/>
        <family val="2"/>
        <scheme val="minor"/>
      </rPr>
      <t>, retrouvez les explications des principales notions utilisées dans votre fichier.</t>
    </r>
  </si>
  <si>
    <t>Quelques notions utiles :</t>
  </si>
  <si>
    <r>
      <t xml:space="preserve">Revenus immobiliers : </t>
    </r>
    <r>
      <rPr>
        <sz val="11"/>
        <color theme="1"/>
        <rFont val="Calibri"/>
        <family val="2"/>
        <scheme val="minor"/>
      </rPr>
      <t>sommes perçues grâce à la location d'un bien immobilier, comme un logement, un local commercial ou un terrain.</t>
    </r>
  </si>
  <si>
    <r>
      <t>Dépenses fixes :</t>
    </r>
    <r>
      <rPr>
        <sz val="11"/>
        <color theme="1"/>
        <rFont val="Calibri"/>
        <family val="2"/>
        <scheme val="minor"/>
      </rPr>
      <t xml:space="preserve"> dépenses régulières dont le montant varie peu, comme un loyer ou certains abonnements.</t>
    </r>
  </si>
  <si>
    <r>
      <t>Dépenses variables :</t>
    </r>
    <r>
      <rPr>
        <sz val="11"/>
        <color theme="1"/>
        <rFont val="Calibri"/>
        <family val="2"/>
        <scheme val="minor"/>
      </rPr>
      <t xml:space="preserve"> dépenses dont le montant varie selon vos besoins, comme l'alimentation, le transport ou les loisirs.</t>
    </r>
  </si>
  <si>
    <t>ÉTAPE 3 : ÉTABLIR VOTRE BUDGET MENSUEL</t>
  </si>
  <si>
    <r>
      <t xml:space="preserve">Dans l'onglet </t>
    </r>
    <r>
      <rPr>
        <b/>
        <sz val="11"/>
        <color theme="1"/>
        <rFont val="Calibri"/>
        <family val="2"/>
        <scheme val="minor"/>
      </rPr>
      <t>Budget</t>
    </r>
    <r>
      <rPr>
        <sz val="11"/>
        <color theme="1"/>
        <rFont val="Calibri"/>
        <family val="2"/>
        <scheme val="minor"/>
      </rPr>
      <t>, renseignez les montants que vous prévoyez de percevoir et de dépenser au cours du mois.</t>
    </r>
  </si>
  <si>
    <t>Définissez les montants prévus pour chaque catégorie de dépenses.</t>
  </si>
  <si>
    <t>Adaptez les catégories proposées à votre situation, si nécessaire.</t>
  </si>
  <si>
    <t>L'objectif est d'établir un budget réaliste, adapté à vos revenus et à vos priorités.</t>
  </si>
  <si>
    <t>ÉTAPE 4 : SUIVRE VOS REVENUS ET VOS DÉPENSES</t>
  </si>
  <si>
    <r>
      <t xml:space="preserve">Dans l'onglet </t>
    </r>
    <r>
      <rPr>
        <b/>
        <sz val="11"/>
        <color theme="1"/>
        <rFont val="Calibri"/>
        <family val="2"/>
        <scheme val="minor"/>
      </rPr>
      <t>Suivi mensuel</t>
    </r>
    <r>
      <rPr>
        <sz val="11"/>
        <color theme="1"/>
        <rFont val="Calibri"/>
        <family val="2"/>
        <scheme val="minor"/>
      </rPr>
      <t>, renseignez chaque mois les montants réellement perçus et dépensés pour chaque catégorie</t>
    </r>
  </si>
  <si>
    <t>Le fichier calcule automatiquement les résultats prévus par ses formules et vous aide à comparer votre budget à la réalité.</t>
  </si>
  <si>
    <t>Pour conserver l'historique, faites une copie du fichier avant de commencer un nouveau mois.</t>
  </si>
  <si>
    <t>ÉTAPE 5 : COMPRENDRE VOS RÉSULTATS</t>
  </si>
  <si>
    <t>Le tableau de bord vous aide à mieux comprendre votre situation financière grâce à plusieurs indicateurs :</t>
  </si>
  <si>
    <r>
      <t>% de dépenses :</t>
    </r>
    <r>
      <rPr>
        <sz val="11"/>
        <color theme="1"/>
        <rFont val="Calibri"/>
        <family val="2"/>
        <scheme val="minor"/>
      </rPr>
      <t xml:space="preserve"> part de chaque catégorie dans le total de vos dépenses. Permet d'identifier les catégories qui pèsent le plus dans votre budget.</t>
    </r>
  </si>
  <si>
    <r>
      <t>Solde budgétaire :</t>
    </r>
    <r>
      <rPr>
        <sz val="11"/>
        <color theme="1"/>
        <rFont val="Calibri"/>
        <family val="2"/>
        <scheme val="minor"/>
      </rPr>
      <t xml:space="preserve"> différence entre les montants prévus et les montants réels</t>
    </r>
    <r>
      <rPr>
        <b/>
        <sz val="11"/>
        <color theme="1"/>
        <rFont val="Calibri"/>
        <family val="2"/>
        <scheme val="minor"/>
      </rPr>
      <t>.</t>
    </r>
  </si>
  <si>
    <r>
      <t>Montant restant :</t>
    </r>
    <r>
      <rPr>
        <sz val="11"/>
        <color theme="1"/>
        <rFont val="Calibri"/>
        <family val="2"/>
        <scheme val="minor"/>
      </rPr>
      <t xml:space="preserve"> différence entre vos revenus réels et vos dépenses réelles. Un montant positif signifie qu'il vous reste de l'argent ; un montant négatif signifie que vos dépenses dépassent vos revenus.</t>
    </r>
  </si>
  <si>
    <r>
      <t>Catégorie la plus dépensière :</t>
    </r>
    <r>
      <rPr>
        <sz val="11"/>
        <color theme="1"/>
        <rFont val="Calibri"/>
        <family val="2"/>
        <scheme val="minor"/>
      </rPr>
      <t xml:space="preserve"> catégorie dans laquelle vous avez dépensé le plus d'argent.</t>
    </r>
  </si>
  <si>
    <r>
      <t>% d'épargne :</t>
    </r>
    <r>
      <rPr>
        <sz val="11"/>
        <color theme="1"/>
        <rFont val="Calibri"/>
        <family val="2"/>
        <scheme val="minor"/>
      </rPr>
      <t xml:space="preserve"> part des revenus consacrée à l'épargne du mois. Il est calculé en divisant le montant mis de côté par les revenus perçus.</t>
    </r>
  </si>
  <si>
    <t>Les montants affichés en rouge signalent un dépassement du budget prévu, conformément aux règles de mise en forme du fichier.</t>
  </si>
  <si>
    <t>QUELQUES CONSEILS</t>
  </si>
  <si>
    <t>Les cellules à fond blanc sont destinées à la saisie manuelle.</t>
  </si>
  <si>
    <t>Les cellules contenant des formules sont calculées automatiquement.</t>
  </si>
  <si>
    <t>Vérifiez vos données avant de consulter les résultats.</t>
  </si>
  <si>
    <t>Personnalisez votre fichier selon vos besoins, en prenant soin de préserver les formules.</t>
  </si>
  <si>
    <r>
      <t xml:space="preserve">Public cible — </t>
    </r>
    <r>
      <rPr>
        <sz val="11"/>
        <color theme="1"/>
        <rFont val="Calibri"/>
        <family val="2"/>
        <scheme val="minor"/>
      </rPr>
      <t>Retraités bénéficiant de pensions de retraite et de revenus complémentaires (immobiliers, allocations)</t>
    </r>
  </si>
  <si>
    <t>Tableau de bord</t>
  </si>
  <si>
    <t>Revenus perçus</t>
  </si>
  <si>
    <t>Montant restant</t>
  </si>
  <si>
    <t>Catégorie la plus dépensière</t>
  </si>
  <si>
    <t>% d'épargne</t>
  </si>
  <si>
    <t>Montant Prévu</t>
  </si>
  <si>
    <t>Montant Réalisé</t>
  </si>
  <si>
    <t>% Dépenses</t>
  </si>
  <si>
    <r>
      <t>Revenus sociaux :</t>
    </r>
    <r>
      <rPr>
        <sz val="11"/>
        <color theme="1"/>
        <rFont val="Calibri"/>
        <family val="2"/>
        <scheme val="minor"/>
      </rPr>
      <t xml:space="preserve"> sommes perçues sous forme d'aides ou de prestations sociales</t>
    </r>
  </si>
  <si>
    <t>Indiquez vos revenus prévus.</t>
  </si>
  <si>
    <t>Epargne</t>
  </si>
  <si>
    <t>TOTAL DEPENSES</t>
  </si>
  <si>
    <t>TOTAL REVENUS</t>
  </si>
  <si>
    <t>Suivi mensuel du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</si>
</sst>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\ [$€-40C]_-;\-* #,##0\ [$€-40C]_-;_-* &quot;-&quot;??\ [$€-40C]_-;_-@_-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i/>
      <sz val="18"/>
      <color theme="1"/>
      <name val="Calibri"/>
      <family val="2"/>
      <scheme val="minor"/>
    </font>
    <font>
      <b/>
      <sz val="26"/>
      <color rgb="FFD57F0D"/>
      <name val="Calibri"/>
      <family val="2"/>
      <scheme val="minor"/>
    </font>
    <font>
      <sz val="12"/>
      <color rgb="FF00133A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133A"/>
      <name val="Calibri"/>
      <family val="2"/>
      <scheme val="minor"/>
    </font>
    <font>
      <b/>
      <sz val="14"/>
      <color rgb="FFD57F0D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8"/>
      <color rgb="FFD57F0D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 tint="0.499984740745262"/>
      <name val="Calibri"/>
      <family val="2"/>
      <scheme val="minor"/>
    </font>
    <font>
      <b/>
      <i/>
      <sz val="16"/>
      <color theme="1" tint="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133A"/>
        <bgColor indexed="64"/>
      </patternFill>
    </fill>
    <fill>
      <patternFill patternType="solid">
        <fgColor rgb="FFE1EBFF"/>
        <bgColor indexed="64"/>
      </patternFill>
    </fill>
    <fill>
      <patternFill patternType="solid">
        <fgColor rgb="FFF7FAFF"/>
        <bgColor indexed="64"/>
      </patternFill>
    </fill>
    <fill>
      <patternFill patternType="solid">
        <fgColor rgb="FFC9DBFF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theme="4" tint="0.39997558519241921"/>
      </bottom>
      <diagonal/>
    </border>
    <border>
      <left style="thick">
        <color rgb="FFE1EBFF"/>
      </left>
      <right style="thick">
        <color rgb="FFE1EBFF"/>
      </right>
      <top style="medium">
        <color theme="4" tint="0.39997558519241921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 style="thick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 style="thick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theme="4" tint="0.39997558519241921"/>
      </top>
      <bottom/>
      <diagonal/>
    </border>
    <border>
      <left style="medium">
        <color rgb="FFE1EBFF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/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/>
      <top style="thin">
        <color auto="1"/>
      </top>
      <bottom style="medium">
        <color theme="4" tint="0.39997558519241921"/>
      </bottom>
      <diagonal/>
    </border>
    <border>
      <left/>
      <right style="thick">
        <color theme="0" tint="-0.24994659260841701"/>
      </right>
      <top style="thin">
        <color auto="1"/>
      </top>
      <bottom style="medium">
        <color theme="4" tint="0.39997558519241921"/>
      </bottom>
      <diagonal/>
    </border>
    <border>
      <left style="thick">
        <color theme="0" tint="-0.24994659260841701"/>
      </left>
      <right style="thick">
        <color rgb="FFE1EBFF"/>
      </right>
      <top style="medium">
        <color theme="4" tint="0.39997558519241921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theme="4" tint="0.39997558519241921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thick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thick">
        <color rgb="FFE1EBFF"/>
      </top>
      <bottom style="medium">
        <color rgb="FFE1EBFF"/>
      </bottom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n">
        <color auto="1"/>
      </bottom>
      <diagonal/>
    </border>
    <border>
      <left/>
      <right style="thick">
        <color theme="0" tint="-0.24994659260841701"/>
      </right>
      <top/>
      <bottom style="thin">
        <color auto="1"/>
      </bottom>
      <diagonal/>
    </border>
    <border>
      <left style="thick">
        <color theme="0" tint="-0.24994659260841701"/>
      </left>
      <right style="thick">
        <color rgb="FFE1EBFF"/>
      </right>
      <top style="medium">
        <color theme="4" tint="0.39997558519241921"/>
      </top>
      <bottom/>
      <diagonal/>
    </border>
    <border>
      <left style="thick">
        <color rgb="FFE1EBFF"/>
      </left>
      <right style="thick">
        <color theme="0" tint="-0.24994659260841701"/>
      </right>
      <top style="medium">
        <color theme="4" tint="0.39997558519241921"/>
      </top>
      <bottom/>
      <diagonal/>
    </border>
    <border>
      <left style="thick">
        <color theme="0" tint="-0.24994659260841701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thick">
        <color theme="0" tint="-0.24994659260841701"/>
      </right>
      <top style="medium">
        <color rgb="FFE1EBFF"/>
      </top>
      <bottom style="medium">
        <color rgb="FFE1EBFF"/>
      </bottom>
      <diagonal/>
    </border>
    <border>
      <left style="thick">
        <color theme="0" tint="-0.24994659260841701"/>
      </left>
      <right style="medium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 style="thick">
        <color rgb="FFE1EBFF"/>
      </right>
      <top/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/>
      <bottom style="medium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rgb="FFE1EBFF"/>
      </top>
      <bottom style="medium">
        <color rgb="FFE1EBFF"/>
      </bottom>
      <diagonal/>
    </border>
    <border>
      <left style="thick">
        <color theme="0" tint="-0.24994659260841701"/>
      </left>
      <right style="thick">
        <color rgb="FFE1EBFF"/>
      </right>
      <top style="medium">
        <color rgb="FFE1EBFF"/>
      </top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 style="medium">
        <color rgb="FFE1EBFF"/>
      </top>
      <bottom style="thick">
        <color rgb="FFE1EBFF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theme="0" tint="-0.24994659260841701"/>
      </left>
      <right style="thick">
        <color rgb="FFE1EBFF"/>
      </right>
      <top/>
      <bottom style="thick">
        <color rgb="FFE1EBFF"/>
      </bottom>
      <diagonal/>
    </border>
    <border>
      <left style="thick">
        <color rgb="FFE1EBFF"/>
      </left>
      <right style="thick">
        <color rgb="FFE1EBFF"/>
      </right>
      <top/>
      <bottom style="thick">
        <color rgb="FFE1EBFF"/>
      </bottom>
      <diagonal/>
    </border>
    <border>
      <left style="thick">
        <color rgb="FFE1EBFF"/>
      </left>
      <right style="thick">
        <color theme="0" tint="-0.24994659260841701"/>
      </right>
      <top/>
      <bottom style="thick">
        <color rgb="FFE1EBFF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 style="medium">
        <color rgb="FFE1EBFF"/>
      </bottom>
      <diagonal/>
    </border>
    <border>
      <left/>
      <right style="medium">
        <color theme="2" tint="-9.9887081514938816E-2"/>
      </right>
      <top style="medium">
        <color rgb="FFE1EBFF"/>
      </top>
      <bottom style="medium">
        <color rgb="FFE1EBFF"/>
      </bottom>
      <diagonal/>
    </border>
    <border>
      <left style="medium">
        <color rgb="FFE1EBFF"/>
      </left>
      <right style="medium">
        <color theme="2" tint="-9.9887081514938816E-2"/>
      </right>
      <top style="medium">
        <color rgb="FFE1EBFF"/>
      </top>
      <bottom style="medium">
        <color rgb="FFE1EBFF"/>
      </bottom>
      <diagonal/>
    </border>
    <border>
      <left style="medium">
        <color theme="2" tint="-9.9887081514938816E-2"/>
      </left>
      <right style="thick">
        <color rgb="FFE1EBFF"/>
      </right>
      <top style="medium">
        <color rgb="FFE1EBFF"/>
      </top>
      <bottom style="medium">
        <color rgb="FFE1EBFF"/>
      </bottom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 style="medium">
        <color theme="2" tint="-9.9887081514938816E-2"/>
      </bottom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 style="medium">
        <color theme="2" tint="-9.9887081514938816E-2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00133A"/>
      </left>
      <right style="medium">
        <color rgb="FF00133A"/>
      </right>
      <top style="medium">
        <color rgb="FF00133A"/>
      </top>
      <bottom style="medium">
        <color rgb="FF00133A"/>
      </bottom>
      <diagonal/>
    </border>
    <border>
      <left style="medium">
        <color theme="2" tint="-9.9887081514938816E-2"/>
      </left>
      <right/>
      <top style="medium">
        <color rgb="FFE1EBFF"/>
      </top>
      <bottom/>
      <diagonal/>
    </border>
    <border>
      <left/>
      <right/>
      <top style="medium">
        <color rgb="FFE1EBFF"/>
      </top>
      <bottom/>
      <diagonal/>
    </border>
    <border>
      <left/>
      <right style="medium">
        <color theme="2" tint="-9.9887081514938816E-2"/>
      </right>
      <top style="medium">
        <color rgb="FFE1EBFF"/>
      </top>
      <bottom/>
      <diagonal/>
    </border>
    <border>
      <left style="medium">
        <color theme="2"/>
      </left>
      <right style="medium">
        <color rgb="FFC9DBFF"/>
      </right>
      <top style="medium">
        <color theme="2"/>
      </top>
      <bottom/>
      <diagonal/>
    </border>
    <border>
      <left style="medium">
        <color rgb="FFE1EBFF"/>
      </left>
      <right style="medium">
        <color rgb="FFE1EBFF"/>
      </right>
      <top/>
      <bottom style="medium">
        <color theme="2" tint="-9.9948118533890809E-2"/>
      </bottom>
      <diagonal/>
    </border>
    <border>
      <left style="medium">
        <color rgb="FFC9DBFF"/>
      </left>
      <right style="medium">
        <color theme="2"/>
      </right>
      <top style="medium">
        <color theme="2"/>
      </top>
      <bottom/>
      <diagonal/>
    </border>
    <border>
      <left style="medium">
        <color theme="2" tint="-9.9887081514938816E-2"/>
      </left>
      <right style="medium">
        <color rgb="FFE1EBFF"/>
      </right>
      <top style="medium">
        <color rgb="FFE1EBFF"/>
      </top>
      <bottom/>
      <diagonal/>
    </border>
    <border>
      <left style="thick">
        <color rgb="FFE1EBFF"/>
      </left>
      <right style="medium">
        <color rgb="FFE1EBFF"/>
      </right>
      <top style="medium">
        <color rgb="FFE1EBFF"/>
      </top>
      <bottom/>
      <diagonal/>
    </border>
    <border>
      <left style="medium">
        <color rgb="FFE1EBFF"/>
      </left>
      <right style="medium">
        <color theme="2" tint="-9.9887081514938816E-2"/>
      </right>
      <top style="medium">
        <color rgb="FFE1EBFF"/>
      </top>
      <bottom style="medium">
        <color theme="0" tint="-0.2499465926084170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1" applyNumberFormat="0" applyFill="0" applyAlignment="0" applyProtection="0"/>
    <xf numFmtId="9" fontId="2" fillId="0" borderId="0" applyFont="0" applyFill="0" applyBorder="0" applyAlignment="0" applyProtection="0"/>
  </cellStyleXfs>
  <cellXfs count="129">
    <xf numFmtId="0" fontId="0" fillId="0" borderId="0" xfId="0"/>
    <xf numFmtId="164" fontId="0" fillId="0" borderId="0" xfId="1" applyNumberFormat="1" applyFont="1"/>
    <xf numFmtId="164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/>
    <xf numFmtId="164" fontId="1" fillId="0" borderId="0" xfId="1" applyNumberFormat="1" applyFont="1"/>
    <xf numFmtId="164" fontId="0" fillId="0" borderId="0" xfId="1" applyNumberFormat="1" applyFont="1" applyFill="1"/>
    <xf numFmtId="165" fontId="0" fillId="0" borderId="0" xfId="1" applyNumberFormat="1" applyFont="1" applyBorder="1"/>
    <xf numFmtId="165" fontId="7" fillId="4" borderId="0" xfId="1" applyNumberFormat="1" applyFont="1" applyFill="1" applyBorder="1" applyAlignment="1">
      <alignment horizontal="left"/>
    </xf>
    <xf numFmtId="17" fontId="5" fillId="5" borderId="4" xfId="1" applyNumberFormat="1" applyFont="1" applyFill="1" applyBorder="1" applyAlignment="1">
      <alignment horizontal="center" vertical="center"/>
    </xf>
    <xf numFmtId="165" fontId="1" fillId="3" borderId="5" xfId="1" applyNumberFormat="1" applyFont="1" applyFill="1" applyBorder="1"/>
    <xf numFmtId="17" fontId="5" fillId="5" borderId="7" xfId="1" applyNumberFormat="1" applyFont="1" applyFill="1" applyBorder="1" applyAlignment="1">
      <alignment horizontal="center" vertical="center"/>
    </xf>
    <xf numFmtId="17" fontId="5" fillId="5" borderId="6" xfId="1" applyNumberFormat="1" applyFont="1" applyFill="1" applyBorder="1" applyAlignment="1">
      <alignment horizontal="center" vertical="center"/>
    </xf>
    <xf numFmtId="0" fontId="5" fillId="5" borderId="14" xfId="2" applyFont="1" applyFill="1" applyBorder="1" applyAlignment="1">
      <alignment horizontal="center" vertical="center"/>
    </xf>
    <xf numFmtId="164" fontId="5" fillId="5" borderId="15" xfId="1" applyNumberFormat="1" applyFont="1" applyFill="1" applyBorder="1" applyAlignment="1">
      <alignment horizontal="center" vertical="center"/>
    </xf>
    <xf numFmtId="0" fontId="1" fillId="3" borderId="16" xfId="0" applyFont="1" applyFill="1" applyBorder="1"/>
    <xf numFmtId="165" fontId="4" fillId="6" borderId="17" xfId="1" applyNumberFormat="1" applyFont="1" applyFill="1" applyBorder="1"/>
    <xf numFmtId="0" fontId="5" fillId="5" borderId="24" xfId="2" applyFont="1" applyFill="1" applyBorder="1" applyAlignment="1">
      <alignment horizontal="center" vertical="center"/>
    </xf>
    <xf numFmtId="164" fontId="5" fillId="5" borderId="25" xfId="1" applyNumberFormat="1" applyFont="1" applyFill="1" applyBorder="1" applyAlignment="1">
      <alignment horizontal="center" vertical="center"/>
    </xf>
    <xf numFmtId="165" fontId="4" fillId="6" borderId="27" xfId="1" applyNumberFormat="1" applyFont="1" applyFill="1" applyBorder="1"/>
    <xf numFmtId="0" fontId="1" fillId="0" borderId="26" xfId="1" applyNumberFormat="1" applyFont="1" applyBorder="1" applyAlignment="1">
      <alignment horizontal="left"/>
    </xf>
    <xf numFmtId="0" fontId="1" fillId="0" borderId="29" xfId="0" applyFont="1" applyBorder="1"/>
    <xf numFmtId="165" fontId="4" fillId="6" borderId="30" xfId="1" applyNumberFormat="1" applyFont="1" applyFill="1" applyBorder="1"/>
    <xf numFmtId="0" fontId="1" fillId="0" borderId="31" xfId="0" applyFont="1" applyBorder="1"/>
    <xf numFmtId="165" fontId="4" fillId="6" borderId="32" xfId="1" applyNumberFormat="1" applyFont="1" applyFill="1" applyBorder="1"/>
    <xf numFmtId="165" fontId="4" fillId="6" borderId="34" xfId="1" applyNumberFormat="1" applyFont="1" applyFill="1" applyBorder="1"/>
    <xf numFmtId="0" fontId="0" fillId="0" borderId="20" xfId="0" applyBorder="1"/>
    <xf numFmtId="165" fontId="1" fillId="0" borderId="21" xfId="1" applyNumberFormat="1" applyFont="1" applyFill="1" applyBorder="1"/>
    <xf numFmtId="0" fontId="5" fillId="5" borderId="18" xfId="2" applyFont="1" applyFill="1" applyBorder="1" applyAlignment="1">
      <alignment horizontal="center" vertical="center"/>
    </xf>
    <xf numFmtId="164" fontId="5" fillId="5" borderId="19" xfId="1" applyNumberFormat="1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left"/>
    </xf>
    <xf numFmtId="0" fontId="7" fillId="4" borderId="35" xfId="0" applyFont="1" applyFill="1" applyBorder="1" applyAlignment="1">
      <alignment horizontal="left"/>
    </xf>
    <xf numFmtId="0" fontId="5" fillId="3" borderId="0" xfId="0" applyFont="1" applyFill="1"/>
    <xf numFmtId="0" fontId="0" fillId="3" borderId="0" xfId="0" applyFill="1"/>
    <xf numFmtId="0" fontId="1" fillId="3" borderId="0" xfId="0" applyFont="1" applyFill="1"/>
    <xf numFmtId="9" fontId="1" fillId="3" borderId="0" xfId="3" applyFont="1" applyFill="1"/>
    <xf numFmtId="0" fontId="13" fillId="3" borderId="0" xfId="0" applyFont="1" applyFill="1"/>
    <xf numFmtId="165" fontId="5" fillId="7" borderId="0" xfId="1" applyNumberFormat="1" applyFont="1" applyFill="1" applyBorder="1" applyAlignment="1">
      <alignment horizontal="left"/>
    </xf>
    <xf numFmtId="165" fontId="5" fillId="7" borderId="21" xfId="1" applyNumberFormat="1" applyFont="1" applyFill="1" applyBorder="1" applyAlignment="1">
      <alignment horizontal="left"/>
    </xf>
    <xf numFmtId="0" fontId="15" fillId="0" borderId="0" xfId="0" applyFont="1" applyAlignment="1">
      <alignment horizontal="left" wrapText="1"/>
    </xf>
    <xf numFmtId="0" fontId="5" fillId="5" borderId="42" xfId="2" applyFont="1" applyFill="1" applyBorder="1" applyAlignment="1">
      <alignment horizontal="center" vertical="center"/>
    </xf>
    <xf numFmtId="17" fontId="5" fillId="5" borderId="43" xfId="1" applyNumberFormat="1" applyFont="1" applyFill="1" applyBorder="1" applyAlignment="1">
      <alignment horizontal="center" vertical="center"/>
    </xf>
    <xf numFmtId="164" fontId="5" fillId="5" borderId="44" xfId="1" applyNumberFormat="1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indent="4"/>
    </xf>
    <xf numFmtId="165" fontId="1" fillId="0" borderId="0" xfId="1" applyNumberFormat="1" applyFont="1" applyFill="1" applyBorder="1"/>
    <xf numFmtId="165" fontId="4" fillId="0" borderId="21" xfId="1" applyNumberFormat="1" applyFont="1" applyFill="1" applyBorder="1"/>
    <xf numFmtId="165" fontId="7" fillId="4" borderId="0" xfId="1" applyNumberFormat="1" applyFont="1" applyFill="1" applyBorder="1"/>
    <xf numFmtId="165" fontId="5" fillId="7" borderId="0" xfId="1" applyNumberFormat="1" applyFont="1" applyFill="1" applyBorder="1"/>
    <xf numFmtId="165" fontId="5" fillId="7" borderId="21" xfId="1" applyNumberFormat="1" applyFont="1" applyFill="1" applyBorder="1"/>
    <xf numFmtId="165" fontId="5" fillId="7" borderId="36" xfId="1" applyNumberFormat="1" applyFont="1" applyFill="1" applyBorder="1"/>
    <xf numFmtId="165" fontId="7" fillId="4" borderId="36" xfId="1" applyNumberFormat="1" applyFont="1" applyFill="1" applyBorder="1"/>
    <xf numFmtId="165" fontId="5" fillId="7" borderId="37" xfId="1" applyNumberFormat="1" applyFont="1" applyFill="1" applyBorder="1"/>
    <xf numFmtId="0" fontId="16" fillId="0" borderId="26" xfId="1" applyNumberFormat="1" applyFont="1" applyBorder="1" applyAlignment="1">
      <alignment horizontal="left"/>
    </xf>
    <xf numFmtId="165" fontId="1" fillId="3" borderId="8" xfId="0" applyNumberFormat="1" applyFont="1" applyFill="1" applyBorder="1"/>
    <xf numFmtId="165" fontId="1" fillId="3" borderId="10" xfId="0" applyNumberFormat="1" applyFont="1" applyFill="1" applyBorder="1"/>
    <xf numFmtId="165" fontId="1" fillId="6" borderId="45" xfId="0" applyNumberFormat="1" applyFont="1" applyFill="1" applyBorder="1"/>
    <xf numFmtId="165" fontId="1" fillId="6" borderId="8" xfId="0" applyNumberFormat="1" applyFont="1" applyFill="1" applyBorder="1"/>
    <xf numFmtId="165" fontId="20" fillId="6" borderId="6" xfId="1" applyNumberFormat="1" applyFont="1" applyFill="1" applyBorder="1"/>
    <xf numFmtId="165" fontId="20" fillId="6" borderId="11" xfId="1" applyNumberFormat="1" applyFont="1" applyFill="1" applyBorder="1"/>
    <xf numFmtId="165" fontId="5" fillId="4" borderId="0" xfId="1" applyNumberFormat="1" applyFont="1" applyFill="1" applyBorder="1"/>
    <xf numFmtId="0" fontId="16" fillId="0" borderId="46" xfId="1" applyNumberFormat="1" applyFont="1" applyBorder="1" applyAlignment="1">
      <alignment horizontal="left"/>
    </xf>
    <xf numFmtId="0" fontId="1" fillId="0" borderId="46" xfId="1" applyNumberFormat="1" applyFont="1" applyBorder="1" applyAlignment="1">
      <alignment horizontal="left"/>
    </xf>
    <xf numFmtId="0" fontId="1" fillId="3" borderId="46" xfId="0" applyFont="1" applyFill="1" applyBorder="1"/>
    <xf numFmtId="0" fontId="1" fillId="0" borderId="49" xfId="0" applyFont="1" applyBorder="1"/>
    <xf numFmtId="165" fontId="1" fillId="3" borderId="8" xfId="1" applyNumberFormat="1" applyFont="1" applyFill="1" applyBorder="1"/>
    <xf numFmtId="0" fontId="19" fillId="6" borderId="18" xfId="0" applyFont="1" applyFill="1" applyBorder="1" applyAlignment="1">
      <alignment horizontal="left" indent="4"/>
    </xf>
    <xf numFmtId="0" fontId="22" fillId="6" borderId="28" xfId="0" applyFont="1" applyFill="1" applyBorder="1" applyAlignment="1">
      <alignment horizontal="left" indent="4"/>
    </xf>
    <xf numFmtId="0" fontId="16" fillId="3" borderId="26" xfId="1" applyNumberFormat="1" applyFont="1" applyFill="1" applyBorder="1" applyAlignment="1">
      <alignment horizontal="left"/>
    </xf>
    <xf numFmtId="165" fontId="1" fillId="3" borderId="9" xfId="1" applyNumberFormat="1" applyFont="1" applyFill="1" applyBorder="1"/>
    <xf numFmtId="165" fontId="1" fillId="3" borderId="10" xfId="1" applyNumberFormat="1" applyFont="1" applyFill="1" applyBorder="1"/>
    <xf numFmtId="0" fontId="22" fillId="6" borderId="33" xfId="0" applyFont="1" applyFill="1" applyBorder="1" applyAlignment="1">
      <alignment horizontal="left" indent="4"/>
    </xf>
    <xf numFmtId="9" fontId="21" fillId="6" borderId="47" xfId="3" applyFont="1" applyFill="1" applyBorder="1"/>
    <xf numFmtId="0" fontId="25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24" fillId="4" borderId="0" xfId="0" applyFont="1" applyFill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4" fillId="2" borderId="38" xfId="0" applyFont="1" applyFill="1" applyBorder="1" applyAlignment="1">
      <alignment horizontal="center" wrapText="1"/>
    </xf>
    <xf numFmtId="0" fontId="14" fillId="2" borderId="39" xfId="0" applyFont="1" applyFill="1" applyBorder="1" applyAlignment="1">
      <alignment horizontal="center" wrapText="1"/>
    </xf>
    <xf numFmtId="0" fontId="14" fillId="2" borderId="40" xfId="0" applyFont="1" applyFill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8" fillId="4" borderId="12" xfId="2" applyFont="1" applyFill="1" applyBorder="1" applyAlignment="1">
      <alignment horizontal="left" vertical="center"/>
    </xf>
    <xf numFmtId="0" fontId="8" fillId="4" borderId="3" xfId="2" applyFont="1" applyFill="1" applyBorder="1" applyAlignment="1">
      <alignment horizontal="left" vertical="center"/>
    </xf>
    <xf numFmtId="0" fontId="8" fillId="4" borderId="13" xfId="2" applyFont="1" applyFill="1" applyBorder="1" applyAlignment="1">
      <alignment horizontal="left" vertical="center"/>
    </xf>
    <xf numFmtId="0" fontId="14" fillId="2" borderId="52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26" fillId="4" borderId="41" xfId="0" applyFont="1" applyFill="1" applyBorder="1" applyAlignment="1">
      <alignment horizontal="center" vertical="center"/>
    </xf>
    <xf numFmtId="0" fontId="26" fillId="4" borderId="55" xfId="0" applyFont="1" applyFill="1" applyBorder="1" applyAlignment="1">
      <alignment horizontal="center" vertical="center"/>
    </xf>
    <xf numFmtId="0" fontId="17" fillId="7" borderId="56" xfId="0" applyFont="1" applyFill="1" applyBorder="1" applyAlignment="1">
      <alignment vertical="center"/>
    </xf>
    <xf numFmtId="165" fontId="27" fillId="7" borderId="56" xfId="0" applyNumberFormat="1" applyFont="1" applyFill="1" applyBorder="1" applyAlignment="1">
      <alignment vertical="center"/>
    </xf>
    <xf numFmtId="165" fontId="10" fillId="7" borderId="56" xfId="0" applyNumberFormat="1" applyFont="1" applyFill="1" applyBorder="1" applyAlignment="1">
      <alignment vertical="center"/>
    </xf>
    <xf numFmtId="0" fontId="27" fillId="7" borderId="56" xfId="0" applyFont="1" applyFill="1" applyBorder="1" applyAlignment="1">
      <alignment horizontal="center" vertical="center"/>
    </xf>
    <xf numFmtId="9" fontId="27" fillId="7" borderId="56" xfId="3" applyFont="1" applyFill="1" applyBorder="1" applyAlignment="1">
      <alignment horizontal="center" vertical="center"/>
    </xf>
    <xf numFmtId="9" fontId="21" fillId="3" borderId="47" xfId="3" applyFont="1" applyFill="1" applyBorder="1"/>
    <xf numFmtId="0" fontId="16" fillId="3" borderId="57" xfId="1" applyNumberFormat="1" applyFont="1" applyFill="1" applyBorder="1" applyAlignment="1">
      <alignment horizontal="left"/>
    </xf>
    <xf numFmtId="165" fontId="1" fillId="3" borderId="58" xfId="0" applyNumberFormat="1" applyFont="1" applyFill="1" applyBorder="1"/>
    <xf numFmtId="9" fontId="21" fillId="3" borderId="59" xfId="3" applyFont="1" applyFill="1" applyBorder="1"/>
    <xf numFmtId="0" fontId="7" fillId="4" borderId="60" xfId="0" applyFont="1" applyFill="1" applyBorder="1" applyAlignment="1">
      <alignment horizontal="center" vertical="center"/>
    </xf>
    <xf numFmtId="165" fontId="7" fillId="4" borderId="61" xfId="0" applyNumberFormat="1" applyFont="1" applyFill="1" applyBorder="1" applyAlignment="1">
      <alignment horizontal="center" vertical="center"/>
    </xf>
    <xf numFmtId="9" fontId="7" fillId="4" borderId="62" xfId="3" applyFont="1" applyFill="1" applyBorder="1" applyAlignment="1">
      <alignment horizontal="center" vertical="center"/>
    </xf>
    <xf numFmtId="0" fontId="5" fillId="6" borderId="46" xfId="0" applyFont="1" applyFill="1" applyBorder="1" applyAlignment="1">
      <alignment horizontal="center"/>
    </xf>
    <xf numFmtId="165" fontId="5" fillId="6" borderId="45" xfId="0" applyNumberFormat="1" applyFont="1" applyFill="1" applyBorder="1"/>
    <xf numFmtId="0" fontId="5" fillId="3" borderId="0" xfId="0" applyFont="1" applyFill="1" applyBorder="1" applyAlignment="1">
      <alignment horizontal="center"/>
    </xf>
    <xf numFmtId="165" fontId="5" fillId="3" borderId="0" xfId="0" applyNumberFormat="1" applyFont="1" applyFill="1" applyBorder="1"/>
    <xf numFmtId="9" fontId="21" fillId="3" borderId="0" xfId="3" applyFont="1" applyFill="1" applyBorder="1"/>
    <xf numFmtId="0" fontId="5" fillId="6" borderId="63" xfId="0" applyFont="1" applyFill="1" applyBorder="1" applyAlignment="1">
      <alignment horizontal="center"/>
    </xf>
    <xf numFmtId="165" fontId="5" fillId="6" borderId="64" xfId="0" applyNumberFormat="1" applyFont="1" applyFill="1" applyBorder="1"/>
    <xf numFmtId="9" fontId="21" fillId="6" borderId="59" xfId="3" applyFont="1" applyFill="1" applyBorder="1"/>
    <xf numFmtId="0" fontId="5" fillId="3" borderId="46" xfId="0" applyFont="1" applyFill="1" applyBorder="1" applyAlignment="1">
      <alignment horizontal="center"/>
    </xf>
    <xf numFmtId="165" fontId="5" fillId="3" borderId="45" xfId="0" applyNumberFormat="1" applyFont="1" applyFill="1" applyBorder="1"/>
    <xf numFmtId="0" fontId="27" fillId="7" borderId="50" xfId="0" applyFont="1" applyFill="1" applyBorder="1" applyAlignment="1">
      <alignment horizontal="center"/>
    </xf>
    <xf numFmtId="165" fontId="27" fillId="7" borderId="51" xfId="0" applyNumberFormat="1" applyFont="1" applyFill="1" applyBorder="1"/>
    <xf numFmtId="9" fontId="28" fillId="7" borderId="65" xfId="3" applyFont="1" applyFill="1" applyBorder="1"/>
    <xf numFmtId="0" fontId="27" fillId="7" borderId="46" xfId="0" applyFont="1" applyFill="1" applyBorder="1" applyAlignment="1">
      <alignment horizontal="center" vertical="center"/>
    </xf>
    <xf numFmtId="165" fontId="27" fillId="7" borderId="45" xfId="0" applyNumberFormat="1" applyFont="1" applyFill="1" applyBorder="1" applyAlignment="1">
      <alignment vertical="center"/>
    </xf>
    <xf numFmtId="9" fontId="29" fillId="7" borderId="48" xfId="3" applyFont="1" applyFill="1" applyBorder="1" applyAlignment="1">
      <alignment vertical="center"/>
    </xf>
  </cellXfs>
  <cellStyles count="4">
    <cellStyle name="Milliers" xfId="1" builtinId="3"/>
    <cellStyle name="Normal" xfId="0" builtinId="0"/>
    <cellStyle name="Pourcentage" xfId="3" builtinId="5"/>
    <cellStyle name="Titre 3" xfId="2" builtinId="18"/>
  </cellStyles>
  <dxfs count="15"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C00000"/>
      </font>
    </dxf>
    <dxf>
      <font>
        <color rgb="FFFF0000"/>
      </font>
    </dxf>
    <dxf>
      <font>
        <b/>
        <i val="0"/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C9DBFF"/>
      <color rgb="FFE1EBFF"/>
      <color rgb="FFF7FAFF"/>
      <color rgb="FF00133A"/>
      <color rgb="FFAA650A"/>
      <color rgb="FFD57F0D"/>
      <color rgb="FFEFF4FF"/>
      <color rgb="FF002A7E"/>
      <color rgb="FF2F5091"/>
      <color rgb="FF8DA4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BF737-87D8-4854-87B8-FF5CAA6E9D32}">
  <sheetPr>
    <tabColor theme="0"/>
  </sheetPr>
  <dimension ref="A1:R77"/>
  <sheetViews>
    <sheetView showGridLines="0" tabSelected="1" zoomScale="80" zoomScaleNormal="80" workbookViewId="0">
      <selection activeCell="R76" sqref="R76:T79"/>
    </sheetView>
  </sheetViews>
  <sheetFormatPr baseColWidth="10" defaultRowHeight="14.5" x14ac:dyDescent="0.35"/>
  <sheetData>
    <row r="1" spans="1:18" ht="31" x14ac:dyDescent="0.35">
      <c r="A1" s="77" t="s">
        <v>72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15.5" x14ac:dyDescent="0.35">
      <c r="B2" s="39"/>
    </row>
    <row r="3" spans="1:18" ht="23.5" x14ac:dyDescent="0.35">
      <c r="A3" s="72" t="s">
        <v>73</v>
      </c>
      <c r="B3" s="39"/>
    </row>
    <row r="4" spans="1:18" ht="15.5" x14ac:dyDescent="0.35">
      <c r="B4" s="39"/>
    </row>
    <row r="5" spans="1:18" ht="15.5" x14ac:dyDescent="0.35">
      <c r="A5" t="s">
        <v>74</v>
      </c>
      <c r="B5" s="39"/>
    </row>
    <row r="6" spans="1:18" ht="15.5" x14ac:dyDescent="0.35">
      <c r="B6" s="39"/>
    </row>
    <row r="7" spans="1:18" ht="15.5" x14ac:dyDescent="0.35">
      <c r="A7" t="s">
        <v>75</v>
      </c>
      <c r="B7" s="39"/>
    </row>
    <row r="8" spans="1:18" ht="15.5" x14ac:dyDescent="0.35">
      <c r="B8" s="39"/>
    </row>
    <row r="9" spans="1:18" ht="15.5" x14ac:dyDescent="0.35">
      <c r="A9" s="73" t="s">
        <v>110</v>
      </c>
      <c r="B9" s="39"/>
    </row>
    <row r="10" spans="1:18" ht="15.5" x14ac:dyDescent="0.35">
      <c r="A10" s="73"/>
      <c r="B10" s="39"/>
    </row>
    <row r="11" spans="1:18" ht="15.5" x14ac:dyDescent="0.35">
      <c r="A11" s="73" t="s">
        <v>76</v>
      </c>
      <c r="B11" s="39"/>
    </row>
    <row r="12" spans="1:18" ht="15.5" x14ac:dyDescent="0.35">
      <c r="B12" s="39"/>
    </row>
    <row r="13" spans="1:18" ht="18.5" x14ac:dyDescent="0.35">
      <c r="A13" s="74" t="s">
        <v>77</v>
      </c>
      <c r="B13" s="39"/>
    </row>
    <row r="14" spans="1:18" ht="15.5" x14ac:dyDescent="0.35">
      <c r="B14" s="39"/>
    </row>
    <row r="15" spans="1:18" ht="15.5" x14ac:dyDescent="0.35">
      <c r="A15" t="s">
        <v>78</v>
      </c>
      <c r="B15" s="39"/>
    </row>
    <row r="16" spans="1:18" ht="15.5" x14ac:dyDescent="0.35">
      <c r="B16" s="39"/>
    </row>
    <row r="17" spans="1:2" ht="15.5" x14ac:dyDescent="0.35">
      <c r="A17" s="73" t="s">
        <v>79</v>
      </c>
      <c r="B17" s="39"/>
    </row>
    <row r="18" spans="1:2" ht="15.5" x14ac:dyDescent="0.35">
      <c r="B18" s="39"/>
    </row>
    <row r="19" spans="1:2" ht="15.5" x14ac:dyDescent="0.35">
      <c r="A19" s="73" t="s">
        <v>80</v>
      </c>
      <c r="B19" s="39"/>
    </row>
    <row r="20" spans="1:2" ht="15.5" x14ac:dyDescent="0.35">
      <c r="B20" s="39"/>
    </row>
    <row r="21" spans="1:2" ht="15.5" x14ac:dyDescent="0.35">
      <c r="A21" s="73" t="s">
        <v>81</v>
      </c>
      <c r="B21" s="39"/>
    </row>
    <row r="22" spans="1:2" ht="15.5" x14ac:dyDescent="0.35">
      <c r="B22" s="39"/>
    </row>
    <row r="23" spans="1:2" ht="18.5" x14ac:dyDescent="0.35">
      <c r="A23" s="74" t="s">
        <v>82</v>
      </c>
      <c r="B23" s="39"/>
    </row>
    <row r="24" spans="1:2" ht="15.5" x14ac:dyDescent="0.35">
      <c r="B24" s="39"/>
    </row>
    <row r="25" spans="1:2" ht="15.5" x14ac:dyDescent="0.35">
      <c r="A25" t="s">
        <v>83</v>
      </c>
      <c r="B25" s="39"/>
    </row>
    <row r="26" spans="1:2" ht="15.5" x14ac:dyDescent="0.35">
      <c r="B26" s="39"/>
    </row>
    <row r="27" spans="1:2" ht="15.5" x14ac:dyDescent="0.35">
      <c r="A27" t="s">
        <v>84</v>
      </c>
      <c r="B27" s="39"/>
    </row>
    <row r="28" spans="1:2" ht="15.5" x14ac:dyDescent="0.35">
      <c r="A28" s="75"/>
      <c r="B28" s="39"/>
    </row>
    <row r="29" spans="1:2" ht="15.5" x14ac:dyDescent="0.35">
      <c r="A29" s="76" t="s">
        <v>119</v>
      </c>
      <c r="B29" s="39"/>
    </row>
    <row r="30" spans="1:2" ht="15.5" x14ac:dyDescent="0.35">
      <c r="A30" s="76"/>
      <c r="B30" s="39"/>
    </row>
    <row r="31" spans="1:2" ht="15.5" x14ac:dyDescent="0.35">
      <c r="A31" s="76" t="s">
        <v>85</v>
      </c>
      <c r="B31" s="39"/>
    </row>
    <row r="32" spans="1:2" ht="15.5" x14ac:dyDescent="0.35">
      <c r="A32" s="76"/>
      <c r="B32" s="39"/>
    </row>
    <row r="33" spans="1:2" ht="15.5" x14ac:dyDescent="0.35">
      <c r="A33" s="76" t="s">
        <v>86</v>
      </c>
      <c r="B33" s="39"/>
    </row>
    <row r="34" spans="1:2" ht="15.5" x14ac:dyDescent="0.35">
      <c r="A34" s="75"/>
      <c r="B34" s="39"/>
    </row>
    <row r="35" spans="1:2" ht="15.5" x14ac:dyDescent="0.35">
      <c r="A35" s="76" t="s">
        <v>87</v>
      </c>
      <c r="B35" s="39"/>
    </row>
    <row r="36" spans="1:2" ht="15.5" x14ac:dyDescent="0.35">
      <c r="A36" s="75"/>
      <c r="B36" s="39"/>
    </row>
    <row r="37" spans="1:2" ht="18.5" x14ac:dyDescent="0.35">
      <c r="A37" s="74" t="s">
        <v>88</v>
      </c>
      <c r="B37" s="39"/>
    </row>
    <row r="38" spans="1:2" ht="15.5" x14ac:dyDescent="0.35">
      <c r="B38" s="39"/>
    </row>
    <row r="39" spans="1:2" ht="15.5" x14ac:dyDescent="0.35">
      <c r="A39" t="s">
        <v>89</v>
      </c>
      <c r="B39" s="39"/>
    </row>
    <row r="40" spans="1:2" ht="15.5" x14ac:dyDescent="0.35">
      <c r="A40" s="75"/>
      <c r="B40" s="39"/>
    </row>
    <row r="41" spans="1:2" ht="15.5" x14ac:dyDescent="0.35">
      <c r="A41" s="75" t="s">
        <v>120</v>
      </c>
      <c r="B41" s="39"/>
    </row>
    <row r="42" spans="1:2" ht="15.5" x14ac:dyDescent="0.35">
      <c r="A42" s="75"/>
      <c r="B42" s="39"/>
    </row>
    <row r="43" spans="1:2" ht="15.5" x14ac:dyDescent="0.35">
      <c r="A43" s="75" t="s">
        <v>90</v>
      </c>
      <c r="B43" s="39"/>
    </row>
    <row r="44" spans="1:2" ht="15.5" x14ac:dyDescent="0.35">
      <c r="A44" s="75"/>
      <c r="B44" s="39"/>
    </row>
    <row r="45" spans="1:2" ht="15.5" x14ac:dyDescent="0.35">
      <c r="A45" s="75" t="s">
        <v>91</v>
      </c>
      <c r="B45" s="39"/>
    </row>
    <row r="46" spans="1:2" ht="15.5" x14ac:dyDescent="0.35">
      <c r="B46" s="39"/>
    </row>
    <row r="47" spans="1:2" ht="15.5" x14ac:dyDescent="0.35">
      <c r="A47" t="s">
        <v>92</v>
      </c>
      <c r="B47" s="39"/>
    </row>
    <row r="48" spans="1:2" ht="15.5" x14ac:dyDescent="0.35">
      <c r="B48" s="39"/>
    </row>
    <row r="49" spans="1:2" ht="18.5" x14ac:dyDescent="0.35">
      <c r="A49" s="74" t="s">
        <v>93</v>
      </c>
      <c r="B49" s="39"/>
    </row>
    <row r="50" spans="1:2" ht="15.5" x14ac:dyDescent="0.35">
      <c r="B50" s="39"/>
    </row>
    <row r="51" spans="1:2" ht="15.5" x14ac:dyDescent="0.35">
      <c r="A51" t="s">
        <v>94</v>
      </c>
      <c r="B51" s="39"/>
    </row>
    <row r="52" spans="1:2" ht="15.5" x14ac:dyDescent="0.35">
      <c r="B52" s="39"/>
    </row>
    <row r="53" spans="1:2" ht="15.5" x14ac:dyDescent="0.35">
      <c r="A53" t="s">
        <v>95</v>
      </c>
      <c r="B53" s="39"/>
    </row>
    <row r="54" spans="1:2" ht="15.5" x14ac:dyDescent="0.35">
      <c r="B54" s="39"/>
    </row>
    <row r="55" spans="1:2" ht="15.5" x14ac:dyDescent="0.35">
      <c r="A55" t="s">
        <v>96</v>
      </c>
      <c r="B55" s="39"/>
    </row>
    <row r="56" spans="1:2" ht="15.5" x14ac:dyDescent="0.35">
      <c r="B56" s="39"/>
    </row>
    <row r="57" spans="1:2" ht="18.5" x14ac:dyDescent="0.35">
      <c r="A57" s="74" t="s">
        <v>97</v>
      </c>
      <c r="B57" s="39"/>
    </row>
    <row r="58" spans="1:2" ht="15.5" x14ac:dyDescent="0.35">
      <c r="B58" s="39"/>
    </row>
    <row r="59" spans="1:2" ht="15.5" x14ac:dyDescent="0.35">
      <c r="A59" t="s">
        <v>98</v>
      </c>
      <c r="B59" s="39"/>
    </row>
    <row r="60" spans="1:2" ht="15.5" x14ac:dyDescent="0.35">
      <c r="A60" s="75"/>
      <c r="B60" s="39"/>
    </row>
    <row r="61" spans="1:2" ht="15.5" x14ac:dyDescent="0.35">
      <c r="A61" s="76" t="s">
        <v>99</v>
      </c>
      <c r="B61" s="39"/>
    </row>
    <row r="62" spans="1:2" ht="15.5" x14ac:dyDescent="0.35">
      <c r="A62" s="75"/>
      <c r="B62" s="39"/>
    </row>
    <row r="63" spans="1:2" ht="15.5" x14ac:dyDescent="0.35">
      <c r="A63" s="76" t="s">
        <v>100</v>
      </c>
      <c r="B63" s="39"/>
    </row>
    <row r="64" spans="1:2" ht="15.5" x14ac:dyDescent="0.35">
      <c r="A64" s="76"/>
      <c r="B64" s="39"/>
    </row>
    <row r="65" spans="1:2" ht="15.5" x14ac:dyDescent="0.35">
      <c r="A65" s="76" t="s">
        <v>101</v>
      </c>
      <c r="B65" s="39"/>
    </row>
    <row r="66" spans="1:2" ht="15.5" x14ac:dyDescent="0.35">
      <c r="A66" s="76"/>
      <c r="B66" s="39"/>
    </row>
    <row r="67" spans="1:2" ht="15.5" x14ac:dyDescent="0.35">
      <c r="A67" s="76" t="s">
        <v>102</v>
      </c>
      <c r="B67" s="39"/>
    </row>
    <row r="68" spans="1:2" ht="15.5" x14ac:dyDescent="0.35">
      <c r="A68" s="75"/>
      <c r="B68" s="39"/>
    </row>
    <row r="69" spans="1:2" ht="15.5" x14ac:dyDescent="0.35">
      <c r="A69" s="76" t="s">
        <v>103</v>
      </c>
      <c r="B69" s="39"/>
    </row>
    <row r="70" spans="1:2" ht="15.5" x14ac:dyDescent="0.35">
      <c r="A70" s="75"/>
      <c r="B70" s="39"/>
    </row>
    <row r="71" spans="1:2" ht="15.5" x14ac:dyDescent="0.35">
      <c r="A71" t="s">
        <v>104</v>
      </c>
      <c r="B71" s="39"/>
    </row>
    <row r="72" spans="1:2" ht="15.5" x14ac:dyDescent="0.35">
      <c r="B72" s="39"/>
    </row>
    <row r="73" spans="1:2" ht="18.5" x14ac:dyDescent="0.35">
      <c r="A73" s="74" t="s">
        <v>105</v>
      </c>
      <c r="B73" s="39"/>
    </row>
    <row r="74" spans="1:2" ht="15.5" x14ac:dyDescent="0.35">
      <c r="A74" s="75" t="s">
        <v>106</v>
      </c>
      <c r="B74" s="39"/>
    </row>
    <row r="75" spans="1:2" ht="15.5" x14ac:dyDescent="0.35">
      <c r="A75" s="75" t="s">
        <v>107</v>
      </c>
      <c r="B75" s="39"/>
    </row>
    <row r="76" spans="1:2" ht="15.5" x14ac:dyDescent="0.35">
      <c r="A76" s="75" t="s">
        <v>108</v>
      </c>
      <c r="B76" s="39"/>
    </row>
    <row r="77" spans="1:2" ht="15.5" x14ac:dyDescent="0.35">
      <c r="A77" s="75" t="s">
        <v>109</v>
      </c>
      <c r="B77" s="39"/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FF83-2389-4255-97DC-C3B0925B40A9}">
  <sheetPr>
    <tabColor rgb="FFFFC000"/>
  </sheetPr>
  <dimension ref="E1:T74"/>
  <sheetViews>
    <sheetView showGridLines="0" zoomScale="60" zoomScaleNormal="60" workbookViewId="0">
      <selection activeCell="F65" sqref="F65"/>
    </sheetView>
  </sheetViews>
  <sheetFormatPr baseColWidth="10" defaultRowHeight="15.5" x14ac:dyDescent="0.35"/>
  <cols>
    <col min="4" max="4" width="13.26953125" bestFit="1" customWidth="1"/>
    <col min="5" max="5" width="46.1796875" customWidth="1"/>
    <col min="6" max="17" width="12.1796875" style="1" bestFit="1" customWidth="1"/>
    <col min="18" max="18" width="13.36328125" style="5" bestFit="1" customWidth="1"/>
    <col min="19" max="19" width="10.90625" style="1"/>
    <col min="20" max="20" width="12.90625" bestFit="1" customWidth="1"/>
  </cols>
  <sheetData>
    <row r="1" spans="5:20" ht="16" thickBot="1" x14ac:dyDescent="0.4"/>
    <row r="2" spans="5:20" ht="32.5" customHeight="1" thickTop="1" thickBot="1" x14ac:dyDescent="0.8">
      <c r="E2" s="81" t="s">
        <v>23</v>
      </c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5:20" ht="16" thickTop="1" x14ac:dyDescent="0.35"/>
    <row r="4" spans="5:20" s="3" customFormat="1" ht="30" customHeight="1" thickBot="1" x14ac:dyDescent="0.4">
      <c r="E4" s="93" t="s">
        <v>18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5"/>
      <c r="S4" s="2"/>
      <c r="T4" s="1"/>
    </row>
    <row r="5" spans="5:20" s="3" customFormat="1" ht="23" customHeight="1" thickBot="1" x14ac:dyDescent="0.4">
      <c r="E5" s="13" t="s">
        <v>29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14" t="s">
        <v>5</v>
      </c>
      <c r="S5" s="2"/>
      <c r="T5" s="1"/>
    </row>
    <row r="6" spans="5:20" ht="16.5" thickTop="1" thickBot="1" x14ac:dyDescent="0.4">
      <c r="E6" s="15" t="s">
        <v>30</v>
      </c>
      <c r="F6" s="10">
        <v>1500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6">
        <f>SUM(F6:Q6)</f>
        <v>1500</v>
      </c>
    </row>
    <row r="7" spans="5:20" ht="16.5" thickTop="1" thickBot="1" x14ac:dyDescent="0.4">
      <c r="E7" s="15" t="s">
        <v>31</v>
      </c>
      <c r="F7" s="10">
        <v>350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6">
        <f t="shared" ref="R7:R8" si="0">SUM(F7:Q7)</f>
        <v>350</v>
      </c>
    </row>
    <row r="8" spans="5:20" ht="16.5" thickTop="1" thickBot="1" x14ac:dyDescent="0.4">
      <c r="E8" s="15" t="s">
        <v>32</v>
      </c>
      <c r="F8" s="10">
        <v>0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6">
        <f t="shared" si="0"/>
        <v>0</v>
      </c>
    </row>
    <row r="9" spans="5:20" ht="19.5" thickTop="1" thickBot="1" x14ac:dyDescent="0.5">
      <c r="E9" s="65" t="s">
        <v>5</v>
      </c>
      <c r="F9" s="57">
        <f t="shared" ref="F9:Q9" si="1">SUM(F6:F8)</f>
        <v>1850</v>
      </c>
      <c r="G9" s="57">
        <f t="shared" si="1"/>
        <v>0</v>
      </c>
      <c r="H9" s="57">
        <f t="shared" si="1"/>
        <v>0</v>
      </c>
      <c r="I9" s="57">
        <f t="shared" si="1"/>
        <v>0</v>
      </c>
      <c r="J9" s="57">
        <f t="shared" si="1"/>
        <v>0</v>
      </c>
      <c r="K9" s="57">
        <f t="shared" si="1"/>
        <v>0</v>
      </c>
      <c r="L9" s="57">
        <f t="shared" si="1"/>
        <v>0</v>
      </c>
      <c r="M9" s="57">
        <f t="shared" si="1"/>
        <v>0</v>
      </c>
      <c r="N9" s="57">
        <f t="shared" si="1"/>
        <v>0</v>
      </c>
      <c r="O9" s="57">
        <f t="shared" si="1"/>
        <v>0</v>
      </c>
      <c r="P9" s="57">
        <f t="shared" si="1"/>
        <v>0</v>
      </c>
      <c r="Q9" s="57">
        <f t="shared" si="1"/>
        <v>0</v>
      </c>
      <c r="R9" s="16">
        <f>SUM(F9:Q9)</f>
        <v>1850</v>
      </c>
      <c r="T9" s="4"/>
    </row>
    <row r="10" spans="5:20" ht="14" customHeight="1" x14ac:dyDescent="0.45">
      <c r="E10" s="43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5"/>
      <c r="T10" s="4"/>
    </row>
    <row r="11" spans="5:20" s="3" customFormat="1" ht="23" customHeight="1" thickBot="1" x14ac:dyDescent="0.4">
      <c r="E11" s="40" t="s">
        <v>28</v>
      </c>
      <c r="F11" s="41" t="s">
        <v>6</v>
      </c>
      <c r="G11" s="41" t="s">
        <v>7</v>
      </c>
      <c r="H11" s="41" t="s">
        <v>8</v>
      </c>
      <c r="I11" s="41" t="s">
        <v>9</v>
      </c>
      <c r="J11" s="41" t="s">
        <v>10</v>
      </c>
      <c r="K11" s="41" t="s">
        <v>11</v>
      </c>
      <c r="L11" s="41" t="s">
        <v>12</v>
      </c>
      <c r="M11" s="41" t="s">
        <v>13</v>
      </c>
      <c r="N11" s="41" t="s">
        <v>14</v>
      </c>
      <c r="O11" s="41" t="s">
        <v>15</v>
      </c>
      <c r="P11" s="41" t="s">
        <v>16</v>
      </c>
      <c r="Q11" s="41" t="s">
        <v>17</v>
      </c>
      <c r="R11" s="42" t="s">
        <v>5</v>
      </c>
      <c r="S11" s="2"/>
      <c r="T11" s="1"/>
    </row>
    <row r="12" spans="5:20" ht="16.5" thickTop="1" thickBot="1" x14ac:dyDescent="0.4">
      <c r="E12" s="15" t="s">
        <v>36</v>
      </c>
      <c r="F12" s="10">
        <v>0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6">
        <f>SUM(F12:Q12)</f>
        <v>0</v>
      </c>
    </row>
    <row r="13" spans="5:20" ht="16.5" thickTop="1" thickBot="1" x14ac:dyDescent="0.4">
      <c r="E13" s="15" t="s">
        <v>37</v>
      </c>
      <c r="F13" s="10">
        <v>900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6">
        <f t="shared" ref="R13:R14" si="2">SUM(F13:Q13)</f>
        <v>900</v>
      </c>
    </row>
    <row r="14" spans="5:20" ht="16.5" thickTop="1" thickBot="1" x14ac:dyDescent="0.4">
      <c r="E14" s="15" t="s">
        <v>38</v>
      </c>
      <c r="F14" s="10">
        <v>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6">
        <f t="shared" si="2"/>
        <v>0</v>
      </c>
    </row>
    <row r="15" spans="5:20" ht="19.5" thickTop="1" thickBot="1" x14ac:dyDescent="0.5">
      <c r="E15" s="65" t="s">
        <v>5</v>
      </c>
      <c r="F15" s="57">
        <f>SUM(F12:F14)</f>
        <v>900</v>
      </c>
      <c r="G15" s="57">
        <f t="shared" ref="G15:Q15" si="3">SUM(G12:G14)</f>
        <v>0</v>
      </c>
      <c r="H15" s="57">
        <f t="shared" si="3"/>
        <v>0</v>
      </c>
      <c r="I15" s="57">
        <f t="shared" si="3"/>
        <v>0</v>
      </c>
      <c r="J15" s="57">
        <f t="shared" si="3"/>
        <v>0</v>
      </c>
      <c r="K15" s="57">
        <f t="shared" si="3"/>
        <v>0</v>
      </c>
      <c r="L15" s="57">
        <f t="shared" si="3"/>
        <v>0</v>
      </c>
      <c r="M15" s="57">
        <f t="shared" si="3"/>
        <v>0</v>
      </c>
      <c r="N15" s="57">
        <f t="shared" si="3"/>
        <v>0</v>
      </c>
      <c r="O15" s="57">
        <f t="shared" si="3"/>
        <v>0</v>
      </c>
      <c r="P15" s="57">
        <f t="shared" si="3"/>
        <v>0</v>
      </c>
      <c r="Q15" s="57">
        <f t="shared" si="3"/>
        <v>0</v>
      </c>
      <c r="R15" s="16">
        <f>SUM(F15:Q15)</f>
        <v>900</v>
      </c>
      <c r="T15" s="4"/>
    </row>
    <row r="16" spans="5:20" ht="18.5" customHeight="1" x14ac:dyDescent="0.35">
      <c r="E16" s="84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6"/>
      <c r="T16" s="4"/>
    </row>
    <row r="17" spans="5:20" ht="13.5" customHeight="1" x14ac:dyDescent="0.35">
      <c r="E17" s="87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9"/>
      <c r="S17" s="6"/>
      <c r="T17" s="4"/>
    </row>
    <row r="18" spans="5:20" ht="28.5" customHeight="1" thickBot="1" x14ac:dyDescent="0.4">
      <c r="E18" s="93" t="s">
        <v>19</v>
      </c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  <c r="S18" s="6"/>
      <c r="T18" s="4"/>
    </row>
    <row r="19" spans="5:20" ht="23" customHeight="1" thickBot="1" x14ac:dyDescent="0.4">
      <c r="E19" s="17" t="s">
        <v>65</v>
      </c>
      <c r="F19" s="11" t="s">
        <v>6</v>
      </c>
      <c r="G19" s="11" t="s">
        <v>7</v>
      </c>
      <c r="H19" s="11" t="s">
        <v>8</v>
      </c>
      <c r="I19" s="11" t="s">
        <v>9</v>
      </c>
      <c r="J19" s="11" t="s">
        <v>10</v>
      </c>
      <c r="K19" s="11" t="s">
        <v>11</v>
      </c>
      <c r="L19" s="11" t="s">
        <v>12</v>
      </c>
      <c r="M19" s="11" t="s">
        <v>13</v>
      </c>
      <c r="N19" s="11" t="s">
        <v>14</v>
      </c>
      <c r="O19" s="11" t="s">
        <v>15</v>
      </c>
      <c r="P19" s="11" t="s">
        <v>16</v>
      </c>
      <c r="Q19" s="11" t="s">
        <v>17</v>
      </c>
      <c r="R19" s="18" t="s">
        <v>5</v>
      </c>
      <c r="S19" s="6"/>
      <c r="T19" s="4"/>
    </row>
    <row r="20" spans="5:20" ht="16" thickBot="1" x14ac:dyDescent="0.4">
      <c r="E20" s="52" t="s">
        <v>0</v>
      </c>
      <c r="F20" s="64">
        <v>40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19">
        <f t="shared" ref="R20:R53" si="4">SUM(F20:Q20)</f>
        <v>40</v>
      </c>
    </row>
    <row r="21" spans="5:20" ht="16" thickBot="1" x14ac:dyDescent="0.4">
      <c r="E21" s="52" t="s">
        <v>1</v>
      </c>
      <c r="F21" s="64">
        <v>50</v>
      </c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19">
        <f t="shared" si="4"/>
        <v>50</v>
      </c>
    </row>
    <row r="22" spans="5:20" ht="16" thickBot="1" x14ac:dyDescent="0.4">
      <c r="E22" s="52" t="s">
        <v>47</v>
      </c>
      <c r="F22" s="64">
        <v>40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19">
        <f t="shared" si="4"/>
        <v>40</v>
      </c>
    </row>
    <row r="23" spans="5:20" ht="16" thickBot="1" x14ac:dyDescent="0.4">
      <c r="E23" s="52" t="s">
        <v>3</v>
      </c>
      <c r="F23" s="64">
        <v>60</v>
      </c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19">
        <f t="shared" si="4"/>
        <v>60</v>
      </c>
    </row>
    <row r="24" spans="5:20" ht="16" thickBot="1" x14ac:dyDescent="0.4">
      <c r="E24" s="52" t="s">
        <v>49</v>
      </c>
      <c r="F24" s="64">
        <v>200</v>
      </c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19">
        <f>SUM(F24:Q24)</f>
        <v>200</v>
      </c>
    </row>
    <row r="25" spans="5:20" ht="19.5" thickTop="1" thickBot="1" x14ac:dyDescent="0.5">
      <c r="E25" s="66" t="s">
        <v>5</v>
      </c>
      <c r="F25" s="57">
        <f>SUM(F20:F24)</f>
        <v>390</v>
      </c>
      <c r="G25" s="57">
        <f t="shared" ref="G25:Q25" si="5">SUM(G20:G24)</f>
        <v>0</v>
      </c>
      <c r="H25" s="57">
        <f t="shared" si="5"/>
        <v>0</v>
      </c>
      <c r="I25" s="57">
        <f t="shared" si="5"/>
        <v>0</v>
      </c>
      <c r="J25" s="57">
        <f t="shared" si="5"/>
        <v>0</v>
      </c>
      <c r="K25" s="57">
        <f t="shared" si="5"/>
        <v>0</v>
      </c>
      <c r="L25" s="57">
        <f t="shared" si="5"/>
        <v>0</v>
      </c>
      <c r="M25" s="57">
        <f t="shared" si="5"/>
        <v>0</v>
      </c>
      <c r="N25" s="57">
        <f t="shared" si="5"/>
        <v>0</v>
      </c>
      <c r="O25" s="57">
        <f t="shared" si="5"/>
        <v>0</v>
      </c>
      <c r="P25" s="57">
        <f t="shared" si="5"/>
        <v>0</v>
      </c>
      <c r="Q25" s="57">
        <f t="shared" si="5"/>
        <v>0</v>
      </c>
      <c r="R25" s="19">
        <f>SUM(F25:Q25)</f>
        <v>390</v>
      </c>
    </row>
    <row r="26" spans="5:20" ht="23" customHeight="1" thickTop="1" thickBot="1" x14ac:dyDescent="0.4">
      <c r="E26" s="28" t="s">
        <v>44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29"/>
      <c r="S26" s="6"/>
      <c r="T26" s="4"/>
    </row>
    <row r="27" spans="5:20" ht="16" thickBot="1" x14ac:dyDescent="0.4">
      <c r="E27" s="52" t="s">
        <v>2</v>
      </c>
      <c r="F27" s="64">
        <v>350</v>
      </c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19">
        <f>SUM(F27:Q27)</f>
        <v>350</v>
      </c>
    </row>
    <row r="28" spans="5:20" ht="16" thickBot="1" x14ac:dyDescent="0.4">
      <c r="E28" s="52" t="s">
        <v>70</v>
      </c>
      <c r="F28" s="64">
        <v>70</v>
      </c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19">
        <f t="shared" ref="R28:R31" si="6">SUM(F28:Q28)</f>
        <v>70</v>
      </c>
    </row>
    <row r="29" spans="5:20" ht="16" thickBot="1" x14ac:dyDescent="0.4">
      <c r="E29" s="52" t="s">
        <v>4</v>
      </c>
      <c r="F29" s="64">
        <v>0</v>
      </c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19">
        <f t="shared" si="6"/>
        <v>0</v>
      </c>
    </row>
    <row r="30" spans="5:20" ht="16" thickBot="1" x14ac:dyDescent="0.4">
      <c r="E30" s="52" t="s">
        <v>52</v>
      </c>
      <c r="F30" s="64">
        <v>300</v>
      </c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19">
        <f t="shared" si="6"/>
        <v>300</v>
      </c>
    </row>
    <row r="31" spans="5:20" ht="19.5" thickTop="1" thickBot="1" x14ac:dyDescent="0.5">
      <c r="E31" s="66" t="s">
        <v>5</v>
      </c>
      <c r="F31" s="57">
        <f>SUM(F27:F30)</f>
        <v>720</v>
      </c>
      <c r="G31" s="57">
        <f t="shared" ref="G31:Q31" si="7">SUM(G27:G30)</f>
        <v>0</v>
      </c>
      <c r="H31" s="57">
        <f t="shared" si="7"/>
        <v>0</v>
      </c>
      <c r="I31" s="57">
        <f t="shared" si="7"/>
        <v>0</v>
      </c>
      <c r="J31" s="57">
        <f t="shared" si="7"/>
        <v>0</v>
      </c>
      <c r="K31" s="57">
        <f t="shared" si="7"/>
        <v>0</v>
      </c>
      <c r="L31" s="57">
        <f t="shared" si="7"/>
        <v>0</v>
      </c>
      <c r="M31" s="57">
        <f t="shared" si="7"/>
        <v>0</v>
      </c>
      <c r="N31" s="57">
        <f t="shared" si="7"/>
        <v>0</v>
      </c>
      <c r="O31" s="57">
        <f t="shared" si="7"/>
        <v>0</v>
      </c>
      <c r="P31" s="57">
        <f t="shared" si="7"/>
        <v>0</v>
      </c>
      <c r="Q31" s="57">
        <f t="shared" si="7"/>
        <v>0</v>
      </c>
      <c r="R31" s="19">
        <f t="shared" si="6"/>
        <v>720</v>
      </c>
    </row>
    <row r="32" spans="5:20" ht="23" customHeight="1" thickTop="1" thickBot="1" x14ac:dyDescent="0.4">
      <c r="E32" s="28" t="s">
        <v>43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29"/>
      <c r="S32" s="6"/>
      <c r="T32" s="4"/>
    </row>
    <row r="33" spans="5:20" ht="16" thickBot="1" x14ac:dyDescent="0.4">
      <c r="E33" s="52" t="s">
        <v>45</v>
      </c>
      <c r="F33" s="64">
        <v>30</v>
      </c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19">
        <f>SUM(F33:Q33)</f>
        <v>30</v>
      </c>
    </row>
    <row r="34" spans="5:20" ht="16" thickBot="1" x14ac:dyDescent="0.4">
      <c r="E34" s="52" t="s">
        <v>51</v>
      </c>
      <c r="F34" s="64">
        <v>50</v>
      </c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19">
        <f t="shared" ref="R34:R37" si="8">SUM(F34:Q34)</f>
        <v>50</v>
      </c>
    </row>
    <row r="35" spans="5:20" ht="16" thickBot="1" x14ac:dyDescent="0.4">
      <c r="E35" s="52" t="s">
        <v>50</v>
      </c>
      <c r="F35" s="64">
        <v>150</v>
      </c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19">
        <f t="shared" si="8"/>
        <v>150</v>
      </c>
    </row>
    <row r="36" spans="5:20" ht="16" thickBot="1" x14ac:dyDescent="0.4">
      <c r="E36" s="52" t="s">
        <v>46</v>
      </c>
      <c r="F36" s="64">
        <v>100</v>
      </c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19">
        <f t="shared" si="8"/>
        <v>100</v>
      </c>
    </row>
    <row r="37" spans="5:20" ht="19.5" thickTop="1" thickBot="1" x14ac:dyDescent="0.5">
      <c r="E37" s="66" t="s">
        <v>5</v>
      </c>
      <c r="F37" s="57">
        <f>SUM(F33:F36)</f>
        <v>330</v>
      </c>
      <c r="G37" s="57">
        <f t="shared" ref="G37:Q37" si="9">SUM(G33:G36)</f>
        <v>0</v>
      </c>
      <c r="H37" s="57">
        <f t="shared" si="9"/>
        <v>0</v>
      </c>
      <c r="I37" s="57">
        <f t="shared" si="9"/>
        <v>0</v>
      </c>
      <c r="J37" s="57">
        <f t="shared" si="9"/>
        <v>0</v>
      </c>
      <c r="K37" s="57">
        <f t="shared" si="9"/>
        <v>0</v>
      </c>
      <c r="L37" s="57">
        <f t="shared" si="9"/>
        <v>0</v>
      </c>
      <c r="M37" s="57">
        <f t="shared" si="9"/>
        <v>0</v>
      </c>
      <c r="N37" s="57">
        <f t="shared" si="9"/>
        <v>0</v>
      </c>
      <c r="O37" s="57">
        <f t="shared" si="9"/>
        <v>0</v>
      </c>
      <c r="P37" s="57">
        <f t="shared" si="9"/>
        <v>0</v>
      </c>
      <c r="Q37" s="57">
        <f t="shared" si="9"/>
        <v>0</v>
      </c>
      <c r="R37" s="19">
        <f t="shared" si="8"/>
        <v>330</v>
      </c>
    </row>
    <row r="38" spans="5:20" ht="23" customHeight="1" thickTop="1" thickBot="1" x14ac:dyDescent="0.4">
      <c r="E38" s="28" t="s">
        <v>33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29"/>
      <c r="S38" s="6"/>
      <c r="T38" s="4"/>
    </row>
    <row r="39" spans="5:20" ht="16" thickBot="1" x14ac:dyDescent="0.4">
      <c r="E39" s="52" t="s">
        <v>54</v>
      </c>
      <c r="F39" s="64">
        <v>0</v>
      </c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19">
        <f>SUM(F39:Q39)</f>
        <v>0</v>
      </c>
    </row>
    <row r="40" spans="5:20" ht="16" thickBot="1" x14ac:dyDescent="0.4">
      <c r="E40" s="52" t="s">
        <v>71</v>
      </c>
      <c r="F40" s="64">
        <v>100</v>
      </c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19">
        <f t="shared" ref="R40:R42" si="10">SUM(F40:Q40)</f>
        <v>100</v>
      </c>
    </row>
    <row r="41" spans="5:20" ht="16" thickBot="1" x14ac:dyDescent="0.4">
      <c r="E41" s="67" t="s">
        <v>55</v>
      </c>
      <c r="F41" s="64">
        <v>0</v>
      </c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19">
        <f t="shared" si="10"/>
        <v>0</v>
      </c>
    </row>
    <row r="42" spans="5:20" ht="19.5" thickTop="1" thickBot="1" x14ac:dyDescent="0.5">
      <c r="E42" s="66" t="s">
        <v>5</v>
      </c>
      <c r="F42" s="57">
        <f>SUM(F39:F41)</f>
        <v>100</v>
      </c>
      <c r="G42" s="57">
        <f t="shared" ref="G42:Q42" si="11">SUM(G39:G41)</f>
        <v>0</v>
      </c>
      <c r="H42" s="57">
        <f t="shared" si="11"/>
        <v>0</v>
      </c>
      <c r="I42" s="57">
        <f t="shared" si="11"/>
        <v>0</v>
      </c>
      <c r="J42" s="57">
        <f t="shared" si="11"/>
        <v>0</v>
      </c>
      <c r="K42" s="57">
        <f t="shared" si="11"/>
        <v>0</v>
      </c>
      <c r="L42" s="57">
        <f t="shared" si="11"/>
        <v>0</v>
      </c>
      <c r="M42" s="57">
        <f t="shared" si="11"/>
        <v>0</v>
      </c>
      <c r="N42" s="57">
        <f t="shared" si="11"/>
        <v>0</v>
      </c>
      <c r="O42" s="57">
        <f t="shared" si="11"/>
        <v>0</v>
      </c>
      <c r="P42" s="57">
        <f t="shared" si="11"/>
        <v>0</v>
      </c>
      <c r="Q42" s="57">
        <f t="shared" si="11"/>
        <v>0</v>
      </c>
      <c r="R42" s="19">
        <f t="shared" si="10"/>
        <v>100</v>
      </c>
    </row>
    <row r="43" spans="5:20" ht="23" customHeight="1" thickTop="1" thickBot="1" x14ac:dyDescent="0.4">
      <c r="E43" s="28" t="s">
        <v>56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29" t="s">
        <v>5</v>
      </c>
      <c r="S43" s="6"/>
      <c r="T43" s="4"/>
    </row>
    <row r="44" spans="5:20" ht="16" thickBot="1" x14ac:dyDescent="0.4">
      <c r="E44" s="52" t="s">
        <v>57</v>
      </c>
      <c r="F44" s="64">
        <v>0</v>
      </c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19">
        <f t="shared" si="4"/>
        <v>0</v>
      </c>
    </row>
    <row r="45" spans="5:20" ht="16" thickBot="1" x14ac:dyDescent="0.4">
      <c r="E45" s="52" t="s">
        <v>48</v>
      </c>
      <c r="F45" s="64">
        <v>140</v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19">
        <f t="shared" si="4"/>
        <v>140</v>
      </c>
    </row>
    <row r="46" spans="5:20" ht="16" thickBot="1" x14ac:dyDescent="0.4">
      <c r="E46" s="52" t="s">
        <v>42</v>
      </c>
      <c r="F46" s="64">
        <v>20</v>
      </c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19">
        <f t="shared" si="4"/>
        <v>20</v>
      </c>
    </row>
    <row r="47" spans="5:20" ht="16" thickBot="1" x14ac:dyDescent="0.4">
      <c r="E47" s="52" t="s">
        <v>58</v>
      </c>
      <c r="F47" s="64">
        <v>45</v>
      </c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19">
        <f t="shared" si="4"/>
        <v>45</v>
      </c>
    </row>
    <row r="48" spans="5:20" ht="16" thickBot="1" x14ac:dyDescent="0.4">
      <c r="E48" s="52" t="s">
        <v>53</v>
      </c>
      <c r="F48" s="64">
        <v>0</v>
      </c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19">
        <f t="shared" si="4"/>
        <v>0</v>
      </c>
    </row>
    <row r="49" spans="5:18" ht="16" thickBot="1" x14ac:dyDescent="0.4">
      <c r="E49" s="52" t="s">
        <v>63</v>
      </c>
      <c r="F49" s="64">
        <v>150</v>
      </c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19">
        <f t="shared" si="4"/>
        <v>150</v>
      </c>
    </row>
    <row r="50" spans="5:18" ht="16" thickBot="1" x14ac:dyDescent="0.4">
      <c r="E50" s="52" t="s">
        <v>34</v>
      </c>
      <c r="F50" s="64">
        <v>0</v>
      </c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19">
        <f t="shared" si="4"/>
        <v>0</v>
      </c>
    </row>
    <row r="51" spans="5:18" ht="16" thickBot="1" x14ac:dyDescent="0.4">
      <c r="E51" s="52" t="s">
        <v>60</v>
      </c>
      <c r="F51" s="64">
        <v>0</v>
      </c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19">
        <f t="shared" si="4"/>
        <v>0</v>
      </c>
    </row>
    <row r="52" spans="5:18" ht="16" thickBot="1" x14ac:dyDescent="0.4">
      <c r="E52" s="20" t="s">
        <v>59</v>
      </c>
      <c r="F52" s="64">
        <v>20</v>
      </c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19">
        <f t="shared" si="4"/>
        <v>20</v>
      </c>
    </row>
    <row r="53" spans="5:18" ht="19.5" thickTop="1" thickBot="1" x14ac:dyDescent="0.5">
      <c r="E53" s="66" t="s">
        <v>5</v>
      </c>
      <c r="F53" s="57">
        <f>SUM(F44:F52)</f>
        <v>375</v>
      </c>
      <c r="G53" s="57">
        <f t="shared" ref="G53:Q53" si="12">SUM(G44:G52)</f>
        <v>0</v>
      </c>
      <c r="H53" s="57">
        <f t="shared" si="12"/>
        <v>0</v>
      </c>
      <c r="I53" s="57">
        <f t="shared" si="12"/>
        <v>0</v>
      </c>
      <c r="J53" s="57">
        <f t="shared" si="12"/>
        <v>0</v>
      </c>
      <c r="K53" s="57">
        <f t="shared" si="12"/>
        <v>0</v>
      </c>
      <c r="L53" s="57">
        <f t="shared" si="12"/>
        <v>0</v>
      </c>
      <c r="M53" s="57">
        <f t="shared" si="12"/>
        <v>0</v>
      </c>
      <c r="N53" s="57">
        <f t="shared" si="12"/>
        <v>0</v>
      </c>
      <c r="O53" s="57">
        <f t="shared" si="12"/>
        <v>0</v>
      </c>
      <c r="P53" s="57">
        <f t="shared" si="12"/>
        <v>0</v>
      </c>
      <c r="Q53" s="57">
        <f t="shared" si="12"/>
        <v>0</v>
      </c>
      <c r="R53" s="19">
        <f t="shared" si="4"/>
        <v>375</v>
      </c>
    </row>
    <row r="54" spans="5:18" ht="18.5" customHeight="1" thickTop="1" thickBot="1" x14ac:dyDescent="0.5">
      <c r="E54" s="90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2"/>
    </row>
    <row r="55" spans="5:18" ht="19.5" thickTop="1" thickBot="1" x14ac:dyDescent="0.4">
      <c r="E55" s="28" t="s">
        <v>66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29"/>
    </row>
    <row r="56" spans="5:18" ht="16" thickBot="1" x14ac:dyDescent="0.4">
      <c r="E56" s="21" t="s">
        <v>61</v>
      </c>
      <c r="F56" s="68">
        <v>150</v>
      </c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22">
        <f>SUM(F56:Q56)</f>
        <v>150</v>
      </c>
    </row>
    <row r="57" spans="5:18" ht="16" thickBot="1" x14ac:dyDescent="0.4">
      <c r="E57" s="21" t="s">
        <v>62</v>
      </c>
      <c r="F57" s="68">
        <v>100</v>
      </c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22">
        <f t="shared" ref="R57:R62" si="13">SUM(F57:Q57)</f>
        <v>100</v>
      </c>
    </row>
    <row r="58" spans="5:18" ht="16" thickBot="1" x14ac:dyDescent="0.4">
      <c r="E58" s="21" t="s">
        <v>67</v>
      </c>
      <c r="F58" s="68">
        <v>0</v>
      </c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22">
        <f t="shared" si="13"/>
        <v>0</v>
      </c>
    </row>
    <row r="59" spans="5:18" ht="16" thickBot="1" x14ac:dyDescent="0.4">
      <c r="E59" s="21" t="s">
        <v>68</v>
      </c>
      <c r="F59" s="68">
        <v>50</v>
      </c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22">
        <f t="shared" si="13"/>
        <v>50</v>
      </c>
    </row>
    <row r="60" spans="5:18" ht="16" thickBot="1" x14ac:dyDescent="0.4">
      <c r="E60" s="23" t="s">
        <v>69</v>
      </c>
      <c r="F60" s="69">
        <v>100</v>
      </c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22">
        <f t="shared" si="13"/>
        <v>100</v>
      </c>
    </row>
    <row r="61" spans="5:18" ht="16" thickBot="1" x14ac:dyDescent="0.4">
      <c r="E61" s="23" t="s">
        <v>35</v>
      </c>
      <c r="F61" s="69">
        <v>200</v>
      </c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22">
        <f t="shared" si="13"/>
        <v>200</v>
      </c>
    </row>
    <row r="62" spans="5:18" ht="19" thickBot="1" x14ac:dyDescent="0.5">
      <c r="E62" s="70" t="s">
        <v>5</v>
      </c>
      <c r="F62" s="58">
        <f t="shared" ref="F62:Q62" si="14">SUM(F56:F61)</f>
        <v>600</v>
      </c>
      <c r="G62" s="58">
        <f t="shared" si="14"/>
        <v>0</v>
      </c>
      <c r="H62" s="58">
        <f t="shared" si="14"/>
        <v>0</v>
      </c>
      <c r="I62" s="58">
        <f t="shared" si="14"/>
        <v>0</v>
      </c>
      <c r="J62" s="58">
        <f t="shared" si="14"/>
        <v>0</v>
      </c>
      <c r="K62" s="58">
        <f t="shared" si="14"/>
        <v>0</v>
      </c>
      <c r="L62" s="58">
        <f t="shared" si="14"/>
        <v>0</v>
      </c>
      <c r="M62" s="58">
        <f t="shared" si="14"/>
        <v>0</v>
      </c>
      <c r="N62" s="58">
        <f t="shared" si="14"/>
        <v>0</v>
      </c>
      <c r="O62" s="58">
        <f t="shared" si="14"/>
        <v>0</v>
      </c>
      <c r="P62" s="58">
        <f t="shared" si="14"/>
        <v>0</v>
      </c>
      <c r="Q62" s="58">
        <f t="shared" si="14"/>
        <v>0</v>
      </c>
      <c r="R62" s="22">
        <f t="shared" si="13"/>
        <v>600</v>
      </c>
    </row>
    <row r="63" spans="5:18" ht="16.5" thickTop="1" thickBot="1" x14ac:dyDescent="0.4">
      <c r="E63" s="26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27"/>
    </row>
    <row r="64" spans="5:18" ht="19.5" thickTop="1" thickBot="1" x14ac:dyDescent="0.4">
      <c r="E64" s="28" t="s">
        <v>22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29"/>
    </row>
    <row r="65" spans="5:18" ht="16" thickBot="1" x14ac:dyDescent="0.4">
      <c r="E65" s="23" t="s">
        <v>121</v>
      </c>
      <c r="F65" s="69">
        <v>0</v>
      </c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24">
        <f>SUM(F65:Q65)</f>
        <v>0</v>
      </c>
    </row>
    <row r="66" spans="5:18" ht="16" thickBot="1" x14ac:dyDescent="0.4">
      <c r="E66" s="23" t="s">
        <v>64</v>
      </c>
      <c r="F66" s="69">
        <v>0</v>
      </c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24">
        <f t="shared" ref="R66:R67" si="15">SUM(F66:Q66)</f>
        <v>0</v>
      </c>
    </row>
    <row r="67" spans="5:18" ht="19" thickBot="1" x14ac:dyDescent="0.5">
      <c r="E67" s="70" t="s">
        <v>5</v>
      </c>
      <c r="F67" s="58">
        <f>F65+F66</f>
        <v>0</v>
      </c>
      <c r="G67" s="58">
        <f t="shared" ref="G67:Q67" si="16">G65+G66</f>
        <v>0</v>
      </c>
      <c r="H67" s="58">
        <f t="shared" si="16"/>
        <v>0</v>
      </c>
      <c r="I67" s="58">
        <f t="shared" si="16"/>
        <v>0</v>
      </c>
      <c r="J67" s="58">
        <f t="shared" si="16"/>
        <v>0</v>
      </c>
      <c r="K67" s="58">
        <f t="shared" si="16"/>
        <v>0</v>
      </c>
      <c r="L67" s="58">
        <f t="shared" si="16"/>
        <v>0</v>
      </c>
      <c r="M67" s="58">
        <f t="shared" si="16"/>
        <v>0</v>
      </c>
      <c r="N67" s="58">
        <f t="shared" si="16"/>
        <v>0</v>
      </c>
      <c r="O67" s="58">
        <f t="shared" si="16"/>
        <v>0</v>
      </c>
      <c r="P67" s="58">
        <f t="shared" si="16"/>
        <v>0</v>
      </c>
      <c r="Q67" s="58">
        <f t="shared" si="16"/>
        <v>0</v>
      </c>
      <c r="R67" s="25">
        <f t="shared" si="15"/>
        <v>0</v>
      </c>
    </row>
    <row r="68" spans="5:18" ht="15.5" customHeight="1" thickTop="1" x14ac:dyDescent="0.35">
      <c r="E68" s="78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80"/>
    </row>
    <row r="69" spans="5:18" ht="15.5" customHeight="1" x14ac:dyDescent="0.35">
      <c r="E69" s="78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80"/>
    </row>
    <row r="70" spans="5:18" ht="18.5" x14ac:dyDescent="0.45">
      <c r="E70" s="30" t="s">
        <v>20</v>
      </c>
      <c r="F70" s="37" t="s">
        <v>6</v>
      </c>
      <c r="G70" s="8" t="s">
        <v>7</v>
      </c>
      <c r="H70" s="37" t="s">
        <v>8</v>
      </c>
      <c r="I70" s="8" t="s">
        <v>9</v>
      </c>
      <c r="J70" s="37" t="s">
        <v>10</v>
      </c>
      <c r="K70" s="8" t="s">
        <v>11</v>
      </c>
      <c r="L70" s="37" t="s">
        <v>12</v>
      </c>
      <c r="M70" s="8" t="s">
        <v>13</v>
      </c>
      <c r="N70" s="37" t="s">
        <v>14</v>
      </c>
      <c r="O70" s="8" t="s">
        <v>15</v>
      </c>
      <c r="P70" s="37" t="s">
        <v>16</v>
      </c>
      <c r="Q70" s="8" t="s">
        <v>17</v>
      </c>
      <c r="R70" s="38" t="s">
        <v>21</v>
      </c>
    </row>
    <row r="71" spans="5:18" ht="18.5" x14ac:dyDescent="0.45">
      <c r="E71" s="30" t="s">
        <v>39</v>
      </c>
      <c r="F71" s="37">
        <f t="shared" ref="F71:R71" si="17">F9+F15</f>
        <v>2750</v>
      </c>
      <c r="G71" s="46">
        <f t="shared" si="17"/>
        <v>0</v>
      </c>
      <c r="H71" s="37">
        <f t="shared" si="17"/>
        <v>0</v>
      </c>
      <c r="I71" s="46">
        <f t="shared" si="17"/>
        <v>0</v>
      </c>
      <c r="J71" s="37">
        <f t="shared" si="17"/>
        <v>0</v>
      </c>
      <c r="K71" s="46">
        <f t="shared" si="17"/>
        <v>0</v>
      </c>
      <c r="L71" s="37">
        <f t="shared" si="17"/>
        <v>0</v>
      </c>
      <c r="M71" s="46">
        <f t="shared" si="17"/>
        <v>0</v>
      </c>
      <c r="N71" s="37">
        <f t="shared" si="17"/>
        <v>0</v>
      </c>
      <c r="O71" s="46">
        <f t="shared" si="17"/>
        <v>0</v>
      </c>
      <c r="P71" s="37">
        <f t="shared" si="17"/>
        <v>0</v>
      </c>
      <c r="Q71" s="46">
        <f t="shared" si="17"/>
        <v>0</v>
      </c>
      <c r="R71" s="38">
        <f t="shared" si="17"/>
        <v>2750</v>
      </c>
    </row>
    <row r="72" spans="5:18" ht="18.5" x14ac:dyDescent="0.45">
      <c r="E72" s="30" t="s">
        <v>40</v>
      </c>
      <c r="F72" s="47">
        <f>SUM(F25,F31,F37,F42,F53,F62,F67)</f>
        <v>2515</v>
      </c>
      <c r="G72" s="59">
        <f t="shared" ref="G72:R72" si="18">SUM(G25,G31,G37,G42,G53,G62,G67)</f>
        <v>0</v>
      </c>
      <c r="H72" s="47">
        <f t="shared" si="18"/>
        <v>0</v>
      </c>
      <c r="I72" s="59">
        <f t="shared" si="18"/>
        <v>0</v>
      </c>
      <c r="J72" s="47">
        <f t="shared" si="18"/>
        <v>0</v>
      </c>
      <c r="K72" s="59">
        <f>SUM(K25,K31,K37,K42,K53,K62,K67)</f>
        <v>0</v>
      </c>
      <c r="L72" s="47">
        <f t="shared" si="18"/>
        <v>0</v>
      </c>
      <c r="M72" s="59">
        <f t="shared" si="18"/>
        <v>0</v>
      </c>
      <c r="N72" s="47">
        <f t="shared" si="18"/>
        <v>0</v>
      </c>
      <c r="O72" s="59">
        <f t="shared" si="18"/>
        <v>0</v>
      </c>
      <c r="P72" s="47">
        <f t="shared" si="18"/>
        <v>0</v>
      </c>
      <c r="Q72" s="59">
        <f t="shared" si="18"/>
        <v>0</v>
      </c>
      <c r="R72" s="48">
        <f t="shared" si="18"/>
        <v>2515</v>
      </c>
    </row>
    <row r="73" spans="5:18" ht="19" thickBot="1" x14ac:dyDescent="0.5">
      <c r="E73" s="31" t="s">
        <v>41</v>
      </c>
      <c r="F73" s="49">
        <f>F71-F72</f>
        <v>235</v>
      </c>
      <c r="G73" s="50">
        <f>G71-G72</f>
        <v>0</v>
      </c>
      <c r="H73" s="49">
        <f t="shared" ref="H73:P73" si="19">H71-H72</f>
        <v>0</v>
      </c>
      <c r="I73" s="50">
        <f t="shared" si="19"/>
        <v>0</v>
      </c>
      <c r="J73" s="49">
        <f t="shared" si="19"/>
        <v>0</v>
      </c>
      <c r="K73" s="50">
        <f t="shared" si="19"/>
        <v>0</v>
      </c>
      <c r="L73" s="49">
        <f t="shared" si="19"/>
        <v>0</v>
      </c>
      <c r="M73" s="50">
        <f t="shared" si="19"/>
        <v>0</v>
      </c>
      <c r="N73" s="49">
        <f t="shared" si="19"/>
        <v>0</v>
      </c>
      <c r="O73" s="50">
        <f t="shared" si="19"/>
        <v>0</v>
      </c>
      <c r="P73" s="49">
        <f t="shared" si="19"/>
        <v>0</v>
      </c>
      <c r="Q73" s="50">
        <f>Q71-Q72</f>
        <v>0</v>
      </c>
      <c r="R73" s="51">
        <f>R71-R72</f>
        <v>235</v>
      </c>
    </row>
    <row r="74" spans="5:18" ht="16" thickTop="1" x14ac:dyDescent="0.35"/>
  </sheetData>
  <mergeCells count="6">
    <mergeCell ref="E68:R69"/>
    <mergeCell ref="E2:R2"/>
    <mergeCell ref="E16:R17"/>
    <mergeCell ref="E54:R54"/>
    <mergeCell ref="E4:R4"/>
    <mergeCell ref="E18:R18"/>
  </mergeCells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7D2D-E540-47B1-9F32-D1F85F388B5D}">
  <sheetPr>
    <tabColor theme="8" tint="-0.499984740745262"/>
  </sheetPr>
  <dimension ref="B1:M66"/>
  <sheetViews>
    <sheetView showGridLines="0" zoomScale="70" zoomScaleNormal="70" workbookViewId="0">
      <selection activeCell="H3" sqref="H3"/>
    </sheetView>
  </sheetViews>
  <sheetFormatPr baseColWidth="10" defaultRowHeight="15.5" x14ac:dyDescent="0.35"/>
  <cols>
    <col min="1" max="1" width="10.90625" style="33"/>
    <col min="2" max="2" width="53.54296875" style="34" customWidth="1"/>
    <col min="3" max="3" width="41.7265625" style="34" customWidth="1"/>
    <col min="4" max="5" width="29.36328125" style="34" customWidth="1"/>
    <col min="6" max="6" width="29.36328125" style="35" customWidth="1"/>
    <col min="7" max="16384" width="10.90625" style="33"/>
  </cols>
  <sheetData>
    <row r="1" spans="2:13" ht="16" thickBot="1" x14ac:dyDescent="0.4"/>
    <row r="2" spans="2:13" ht="35" customHeight="1" thickBot="1" x14ac:dyDescent="0.4">
      <c r="B2" s="96" t="s">
        <v>124</v>
      </c>
      <c r="C2" s="97"/>
      <c r="D2" s="97"/>
      <c r="E2" s="97"/>
      <c r="F2" s="98"/>
    </row>
    <row r="4" spans="2:13" ht="23.5" x14ac:dyDescent="0.55000000000000004">
      <c r="B4" s="36" t="s">
        <v>27</v>
      </c>
    </row>
    <row r="5" spans="2:13" ht="16" thickBot="1" x14ac:dyDescent="0.4"/>
    <row r="6" spans="2:13" ht="27" customHeight="1" thickBot="1" x14ac:dyDescent="0.4">
      <c r="B6" s="110" t="s">
        <v>24</v>
      </c>
      <c r="C6" s="111" t="s">
        <v>116</v>
      </c>
      <c r="D6" s="111" t="s">
        <v>117</v>
      </c>
      <c r="E6" s="111" t="s">
        <v>25</v>
      </c>
      <c r="F6" s="112" t="s">
        <v>118</v>
      </c>
    </row>
    <row r="7" spans="2:13" ht="27" customHeight="1" thickBot="1" x14ac:dyDescent="0.4">
      <c r="B7" s="60" t="s">
        <v>30</v>
      </c>
      <c r="C7" s="56">
        <f>Budget!F6</f>
        <v>1500</v>
      </c>
      <c r="D7" s="53">
        <v>1500</v>
      </c>
      <c r="E7" s="56">
        <f>C7-D7</f>
        <v>0</v>
      </c>
      <c r="F7" s="71"/>
    </row>
    <row r="8" spans="2:13" ht="27" customHeight="1" thickBot="1" x14ac:dyDescent="0.4">
      <c r="B8" s="60" t="s">
        <v>31</v>
      </c>
      <c r="C8" s="56">
        <f>Budget!F7</f>
        <v>350</v>
      </c>
      <c r="D8" s="53">
        <v>320</v>
      </c>
      <c r="E8" s="56">
        <f t="shared" ref="E8:E12" si="0">C8-D8</f>
        <v>30</v>
      </c>
      <c r="F8" s="71"/>
    </row>
    <row r="9" spans="2:13" ht="27" customHeight="1" thickBot="1" x14ac:dyDescent="0.4">
      <c r="B9" s="60" t="s">
        <v>32</v>
      </c>
      <c r="C9" s="56">
        <f>Budget!F8</f>
        <v>0</v>
      </c>
      <c r="D9" s="53">
        <v>0</v>
      </c>
      <c r="E9" s="56">
        <f t="shared" si="0"/>
        <v>0</v>
      </c>
      <c r="F9" s="71"/>
    </row>
    <row r="10" spans="2:13" ht="27" customHeight="1" thickBot="1" x14ac:dyDescent="0.4">
      <c r="B10" s="60" t="s">
        <v>36</v>
      </c>
      <c r="C10" s="56">
        <f>Budget!F12</f>
        <v>0</v>
      </c>
      <c r="D10" s="53">
        <v>0</v>
      </c>
      <c r="E10" s="56">
        <f t="shared" si="0"/>
        <v>0</v>
      </c>
      <c r="F10" s="71"/>
    </row>
    <row r="11" spans="2:13" ht="27" customHeight="1" thickBot="1" x14ac:dyDescent="0.4">
      <c r="B11" s="60" t="s">
        <v>37</v>
      </c>
      <c r="C11" s="56">
        <f>Budget!F13</f>
        <v>900</v>
      </c>
      <c r="D11" s="53">
        <v>900</v>
      </c>
      <c r="E11" s="56">
        <f t="shared" si="0"/>
        <v>0</v>
      </c>
      <c r="F11" s="71"/>
    </row>
    <row r="12" spans="2:13" ht="27" customHeight="1" thickBot="1" x14ac:dyDescent="0.4">
      <c r="B12" s="60" t="s">
        <v>38</v>
      </c>
      <c r="C12" s="56">
        <f>Budget!F14</f>
        <v>0</v>
      </c>
      <c r="D12" s="53">
        <v>0</v>
      </c>
      <c r="E12" s="56">
        <f t="shared" si="0"/>
        <v>0</v>
      </c>
      <c r="F12" s="71"/>
    </row>
    <row r="13" spans="2:13" ht="27" customHeight="1" thickBot="1" x14ac:dyDescent="0.5">
      <c r="B13" s="126" t="s">
        <v>123</v>
      </c>
      <c r="C13" s="127">
        <f>SUM(C7:C12)</f>
        <v>2750</v>
      </c>
      <c r="D13" s="127">
        <f t="shared" ref="D13:E13" si="1">SUM(D7:D12)</f>
        <v>2720</v>
      </c>
      <c r="E13" s="127">
        <f t="shared" si="1"/>
        <v>30</v>
      </c>
      <c r="F13" s="128"/>
      <c r="G13" s="32"/>
      <c r="H13" s="32"/>
      <c r="I13" s="32"/>
      <c r="J13" s="32"/>
      <c r="K13" s="32"/>
      <c r="L13" s="32"/>
      <c r="M13" s="32"/>
    </row>
    <row r="14" spans="2:13" ht="20" customHeight="1" thickBot="1" x14ac:dyDescent="0.4">
      <c r="B14" s="107"/>
      <c r="C14" s="108"/>
      <c r="D14" s="108"/>
      <c r="E14" s="108"/>
      <c r="F14" s="109"/>
    </row>
    <row r="15" spans="2:13" ht="27" customHeight="1" thickBot="1" x14ac:dyDescent="0.4">
      <c r="B15" s="60" t="s">
        <v>0</v>
      </c>
      <c r="C15" s="56">
        <f>IF(B15=Budget!E20,Budget!F20)</f>
        <v>40</v>
      </c>
      <c r="D15" s="53">
        <v>35</v>
      </c>
      <c r="E15" s="56">
        <f t="shared" ref="E15:E33" si="2">C15-D15</f>
        <v>5</v>
      </c>
      <c r="F15" s="71">
        <f>D15/$C$63</f>
        <v>1.4158576051779935E-2</v>
      </c>
    </row>
    <row r="16" spans="2:13" ht="27" customHeight="1" thickBot="1" x14ac:dyDescent="0.4">
      <c r="B16" s="60" t="s">
        <v>1</v>
      </c>
      <c r="C16" s="56">
        <f>IF(B16=Budget!E21,Budget!F21)</f>
        <v>50</v>
      </c>
      <c r="D16" s="53">
        <v>60</v>
      </c>
      <c r="E16" s="56">
        <f t="shared" si="2"/>
        <v>-10</v>
      </c>
      <c r="F16" s="71">
        <f>D16/$C$63</f>
        <v>2.4271844660194174E-2</v>
      </c>
    </row>
    <row r="17" spans="2:13" ht="27" customHeight="1" thickBot="1" x14ac:dyDescent="0.4">
      <c r="B17" s="60" t="s">
        <v>47</v>
      </c>
      <c r="C17" s="56">
        <f>IF(B17=Budget!E22,Budget!F22)</f>
        <v>40</v>
      </c>
      <c r="D17" s="53">
        <v>37</v>
      </c>
      <c r="E17" s="56">
        <f>C17-D17</f>
        <v>3</v>
      </c>
      <c r="F17" s="71">
        <f>D17/$C$63</f>
        <v>1.4967637540453074E-2</v>
      </c>
    </row>
    <row r="18" spans="2:13" ht="27" customHeight="1" thickBot="1" x14ac:dyDescent="0.4">
      <c r="B18" s="60" t="s">
        <v>3</v>
      </c>
      <c r="C18" s="56">
        <f>IF(B18=Budget!E23,Budget!F23)</f>
        <v>60</v>
      </c>
      <c r="D18" s="53">
        <v>50</v>
      </c>
      <c r="E18" s="56">
        <f t="shared" ref="E18:E19" si="3">C18-D18</f>
        <v>10</v>
      </c>
      <c r="F18" s="71">
        <f>D18/$C$63</f>
        <v>2.0226537216828478E-2</v>
      </c>
    </row>
    <row r="19" spans="2:13" ht="27" customHeight="1" thickBot="1" x14ac:dyDescent="0.4">
      <c r="B19" s="60" t="s">
        <v>49</v>
      </c>
      <c r="C19" s="56">
        <f>IF(B19=Budget!E24,Budget!F24)</f>
        <v>200</v>
      </c>
      <c r="D19" s="53">
        <v>150</v>
      </c>
      <c r="E19" s="56">
        <f t="shared" si="3"/>
        <v>50</v>
      </c>
      <c r="F19" s="71">
        <f>D19/$C$63</f>
        <v>6.0679611650485438E-2</v>
      </c>
    </row>
    <row r="20" spans="2:13" ht="27" customHeight="1" thickBot="1" x14ac:dyDescent="0.5">
      <c r="B20" s="113" t="s">
        <v>65</v>
      </c>
      <c r="C20" s="114">
        <f>SUM(C15:C19)</f>
        <v>390</v>
      </c>
      <c r="D20" s="114">
        <f>SUM(D15:D19)</f>
        <v>332</v>
      </c>
      <c r="E20" s="114">
        <f>SUM(E15:E19)</f>
        <v>58</v>
      </c>
      <c r="F20" s="71"/>
      <c r="G20" s="32"/>
      <c r="H20" s="32"/>
      <c r="I20" s="32"/>
      <c r="J20" s="32"/>
      <c r="K20" s="32"/>
      <c r="L20" s="32"/>
      <c r="M20" s="32"/>
    </row>
    <row r="21" spans="2:13" ht="27" customHeight="1" thickBot="1" x14ac:dyDescent="0.4">
      <c r="B21" s="60" t="s">
        <v>2</v>
      </c>
      <c r="C21" s="56">
        <f>IF(B21=Budget!E27,Budget!F27)</f>
        <v>350</v>
      </c>
      <c r="D21" s="53">
        <v>290</v>
      </c>
      <c r="E21" s="56">
        <f>+C21-D21</f>
        <v>60</v>
      </c>
      <c r="F21" s="71">
        <f>D21/$C$63</f>
        <v>0.11731391585760517</v>
      </c>
    </row>
    <row r="22" spans="2:13" ht="27" customHeight="1" thickBot="1" x14ac:dyDescent="0.4">
      <c r="B22" s="60" t="s">
        <v>70</v>
      </c>
      <c r="C22" s="56">
        <f>IF(B22=Budget!E28,Budget!F28)</f>
        <v>70</v>
      </c>
      <c r="D22" s="53">
        <v>50</v>
      </c>
      <c r="E22" s="56">
        <f t="shared" ref="E22:E24" si="4">+C22-D22</f>
        <v>20</v>
      </c>
      <c r="F22" s="71">
        <f>D22/$C$63</f>
        <v>2.0226537216828478E-2</v>
      </c>
    </row>
    <row r="23" spans="2:13" ht="27" customHeight="1" thickBot="1" x14ac:dyDescent="0.4">
      <c r="B23" s="60" t="s">
        <v>4</v>
      </c>
      <c r="C23" s="56">
        <f>IF(B23=Budget!E29,Budget!F29)</f>
        <v>0</v>
      </c>
      <c r="D23" s="53">
        <v>20</v>
      </c>
      <c r="E23" s="56">
        <f t="shared" si="4"/>
        <v>-20</v>
      </c>
      <c r="F23" s="71">
        <f>D23/$C$63</f>
        <v>8.0906148867313909E-3</v>
      </c>
    </row>
    <row r="24" spans="2:13" ht="27" customHeight="1" thickBot="1" x14ac:dyDescent="0.4">
      <c r="B24" s="60" t="s">
        <v>52</v>
      </c>
      <c r="C24" s="56">
        <f>IF(B24=Budget!E30,Budget!F30)</f>
        <v>300</v>
      </c>
      <c r="D24" s="53">
        <v>350</v>
      </c>
      <c r="E24" s="56">
        <f t="shared" si="4"/>
        <v>-50</v>
      </c>
      <c r="F24" s="71">
        <f>D24/$C$63</f>
        <v>0.14158576051779936</v>
      </c>
    </row>
    <row r="25" spans="2:13" ht="27" customHeight="1" thickBot="1" x14ac:dyDescent="0.5">
      <c r="B25" s="113" t="s">
        <v>44</v>
      </c>
      <c r="C25" s="114">
        <f>SUM(C21:C24)</f>
        <v>720</v>
      </c>
      <c r="D25" s="114">
        <f t="shared" ref="D25:E25" si="5">SUM(D21:D24)</f>
        <v>710</v>
      </c>
      <c r="E25" s="114">
        <f t="shared" si="5"/>
        <v>10</v>
      </c>
      <c r="F25" s="71"/>
      <c r="G25" s="32"/>
      <c r="H25" s="32"/>
      <c r="I25" s="32"/>
      <c r="J25" s="32"/>
      <c r="K25" s="32"/>
      <c r="L25" s="32"/>
      <c r="M25" s="32"/>
    </row>
    <row r="26" spans="2:13" ht="27" customHeight="1" thickBot="1" x14ac:dyDescent="0.4">
      <c r="B26" s="60" t="s">
        <v>45</v>
      </c>
      <c r="C26" s="56">
        <f>IF(B26=Budget!E33,Budget!F33)</f>
        <v>30</v>
      </c>
      <c r="D26" s="53">
        <v>60</v>
      </c>
      <c r="E26" s="56">
        <f>C26-D26</f>
        <v>-30</v>
      </c>
      <c r="F26" s="71">
        <f>D26/$C$63</f>
        <v>2.4271844660194174E-2</v>
      </c>
    </row>
    <row r="27" spans="2:13" ht="27" customHeight="1" thickBot="1" x14ac:dyDescent="0.4">
      <c r="B27" s="60" t="s">
        <v>51</v>
      </c>
      <c r="C27" s="56">
        <f>IF(B27=Budget!E34,Budget!F34)</f>
        <v>50</v>
      </c>
      <c r="D27" s="53">
        <v>45</v>
      </c>
      <c r="E27" s="56">
        <f t="shared" si="2"/>
        <v>5</v>
      </c>
      <c r="F27" s="71">
        <f>D27/$C$63</f>
        <v>1.820388349514563E-2</v>
      </c>
    </row>
    <row r="28" spans="2:13" ht="27" customHeight="1" thickBot="1" x14ac:dyDescent="0.4">
      <c r="B28" s="60" t="s">
        <v>50</v>
      </c>
      <c r="C28" s="56">
        <f>IF(B28=Budget!E35,Budget!F35)</f>
        <v>150</v>
      </c>
      <c r="D28" s="53">
        <v>150</v>
      </c>
      <c r="E28" s="56">
        <f t="shared" si="2"/>
        <v>0</v>
      </c>
      <c r="F28" s="71">
        <f>D28/$C$63</f>
        <v>6.0679611650485438E-2</v>
      </c>
    </row>
    <row r="29" spans="2:13" ht="27" customHeight="1" thickBot="1" x14ac:dyDescent="0.4">
      <c r="B29" s="60" t="s">
        <v>46</v>
      </c>
      <c r="C29" s="56">
        <f>IF(B29=Budget!E36,Budget!F36)</f>
        <v>100</v>
      </c>
      <c r="D29" s="53">
        <v>80</v>
      </c>
      <c r="E29" s="56">
        <f t="shared" si="2"/>
        <v>20</v>
      </c>
      <c r="F29" s="71">
        <f>D29/$C$63</f>
        <v>3.2362459546925564E-2</v>
      </c>
    </row>
    <row r="30" spans="2:13" ht="27" customHeight="1" thickBot="1" x14ac:dyDescent="0.5">
      <c r="B30" s="113" t="s">
        <v>43</v>
      </c>
      <c r="C30" s="114">
        <f>SUM(C26:C29)</f>
        <v>330</v>
      </c>
      <c r="D30" s="114">
        <f t="shared" ref="D30" si="6">SUM(D26:D29)</f>
        <v>335</v>
      </c>
      <c r="E30" s="114">
        <f>SUM(E26:E29)</f>
        <v>-5</v>
      </c>
      <c r="F30" s="71"/>
      <c r="G30" s="32"/>
      <c r="H30" s="32"/>
      <c r="I30" s="32"/>
      <c r="J30" s="32"/>
      <c r="K30" s="32"/>
      <c r="L30" s="32"/>
      <c r="M30" s="32"/>
    </row>
    <row r="31" spans="2:13" ht="27" customHeight="1" thickBot="1" x14ac:dyDescent="0.4">
      <c r="B31" s="60" t="s">
        <v>54</v>
      </c>
      <c r="C31" s="55">
        <f>IF(B31=Budget!E39,Budget!F39)</f>
        <v>0</v>
      </c>
      <c r="D31" s="54">
        <v>0</v>
      </c>
      <c r="E31" s="55">
        <f>C31-D31</f>
        <v>0</v>
      </c>
      <c r="F31" s="71">
        <f>D31/$C$63</f>
        <v>0</v>
      </c>
    </row>
    <row r="32" spans="2:13" ht="27" customHeight="1" thickBot="1" x14ac:dyDescent="0.4">
      <c r="B32" s="60" t="s">
        <v>71</v>
      </c>
      <c r="C32" s="55">
        <f>IF(B32=Budget!E40,Budget!F40)</f>
        <v>100</v>
      </c>
      <c r="D32" s="54">
        <v>120</v>
      </c>
      <c r="E32" s="55">
        <f t="shared" si="2"/>
        <v>-20</v>
      </c>
      <c r="F32" s="71">
        <f>D32/$C$63</f>
        <v>4.8543689320388349E-2</v>
      </c>
    </row>
    <row r="33" spans="2:13" ht="27" customHeight="1" thickBot="1" x14ac:dyDescent="0.4">
      <c r="B33" s="60" t="s">
        <v>55</v>
      </c>
      <c r="C33" s="55">
        <f>IF(B33=Budget!E41,Budget!F41)</f>
        <v>0</v>
      </c>
      <c r="D33" s="54">
        <v>0</v>
      </c>
      <c r="E33" s="55">
        <f t="shared" si="2"/>
        <v>0</v>
      </c>
      <c r="F33" s="71">
        <f>D33/$C$63</f>
        <v>0</v>
      </c>
    </row>
    <row r="34" spans="2:13" ht="27" customHeight="1" thickBot="1" x14ac:dyDescent="0.5">
      <c r="B34" s="113" t="s">
        <v>33</v>
      </c>
      <c r="C34" s="114">
        <f>SUM(C31:C33)</f>
        <v>100</v>
      </c>
      <c r="D34" s="114">
        <f t="shared" ref="D34:E34" si="7">SUM(D31:D33)</f>
        <v>120</v>
      </c>
      <c r="E34" s="114">
        <f t="shared" si="7"/>
        <v>-20</v>
      </c>
      <c r="F34" s="71"/>
      <c r="G34" s="32"/>
      <c r="H34" s="32"/>
      <c r="I34" s="32"/>
      <c r="J34" s="32"/>
      <c r="K34" s="32"/>
      <c r="L34" s="32"/>
      <c r="M34" s="32"/>
    </row>
    <row r="35" spans="2:13" ht="27" customHeight="1" thickBot="1" x14ac:dyDescent="0.4">
      <c r="B35" s="60" t="s">
        <v>57</v>
      </c>
      <c r="C35" s="55">
        <f>IF(B35=Budget!E44,Budget!F44)</f>
        <v>0</v>
      </c>
      <c r="D35" s="54">
        <v>0</v>
      </c>
      <c r="E35" s="55">
        <f>C35-D35</f>
        <v>0</v>
      </c>
      <c r="F35" s="71">
        <f>D35/$C$63</f>
        <v>0</v>
      </c>
    </row>
    <row r="36" spans="2:13" ht="27" customHeight="1" thickBot="1" x14ac:dyDescent="0.4">
      <c r="B36" s="60" t="s">
        <v>48</v>
      </c>
      <c r="C36" s="55">
        <f>IF(B36=Budget!E45,Budget!F45)</f>
        <v>140</v>
      </c>
      <c r="D36" s="54">
        <v>110</v>
      </c>
      <c r="E36" s="55">
        <f t="shared" ref="E36:E43" si="8">C36-D36</f>
        <v>30</v>
      </c>
      <c r="F36" s="71">
        <f>D36/$C$63</f>
        <v>4.4498381877022652E-2</v>
      </c>
    </row>
    <row r="37" spans="2:13" ht="27" customHeight="1" thickBot="1" x14ac:dyDescent="0.4">
      <c r="B37" s="60" t="s">
        <v>42</v>
      </c>
      <c r="C37" s="55">
        <f>IF(B37=Budget!E46,Budget!F46)</f>
        <v>20</v>
      </c>
      <c r="D37" s="54">
        <v>30</v>
      </c>
      <c r="E37" s="55">
        <f t="shared" si="8"/>
        <v>-10</v>
      </c>
      <c r="F37" s="71">
        <f>D37/$C$63</f>
        <v>1.2135922330097087E-2</v>
      </c>
    </row>
    <row r="38" spans="2:13" ht="27" customHeight="1" thickBot="1" x14ac:dyDescent="0.4">
      <c r="B38" s="60" t="s">
        <v>58</v>
      </c>
      <c r="C38" s="55">
        <f>IF(B38=Budget!E47,Budget!F47)</f>
        <v>45</v>
      </c>
      <c r="D38" s="54">
        <v>50</v>
      </c>
      <c r="E38" s="55">
        <f t="shared" si="8"/>
        <v>-5</v>
      </c>
      <c r="F38" s="71">
        <f>D38/$C$63</f>
        <v>2.0226537216828478E-2</v>
      </c>
    </row>
    <row r="39" spans="2:13" ht="27" customHeight="1" thickBot="1" x14ac:dyDescent="0.5">
      <c r="B39" s="60" t="s">
        <v>53</v>
      </c>
      <c r="C39" s="55">
        <f>IF(B39=Budget!E48,Budget!F48)</f>
        <v>0</v>
      </c>
      <c r="D39" s="54">
        <v>0</v>
      </c>
      <c r="E39" s="55">
        <f t="shared" si="8"/>
        <v>0</v>
      </c>
      <c r="F39" s="71">
        <f>D39/$C$63</f>
        <v>0</v>
      </c>
      <c r="G39" s="32"/>
      <c r="H39" s="32"/>
      <c r="I39" s="32"/>
      <c r="J39" s="32"/>
      <c r="K39" s="32"/>
      <c r="L39" s="32"/>
      <c r="M39" s="32"/>
    </row>
    <row r="40" spans="2:13" ht="27" customHeight="1" thickBot="1" x14ac:dyDescent="0.4">
      <c r="B40" s="60" t="s">
        <v>63</v>
      </c>
      <c r="C40" s="55">
        <f>IF(B40=Budget!E49,Budget!F49)</f>
        <v>150</v>
      </c>
      <c r="D40" s="54">
        <v>150</v>
      </c>
      <c r="E40" s="55">
        <f t="shared" si="8"/>
        <v>0</v>
      </c>
      <c r="F40" s="71">
        <f>D40/$C$63</f>
        <v>6.0679611650485438E-2</v>
      </c>
    </row>
    <row r="41" spans="2:13" ht="27" customHeight="1" thickBot="1" x14ac:dyDescent="0.4">
      <c r="B41" s="60" t="s">
        <v>34</v>
      </c>
      <c r="C41" s="55">
        <f>IF(B41=Budget!E50,Budget!F50)</f>
        <v>0</v>
      </c>
      <c r="D41" s="54">
        <v>0</v>
      </c>
      <c r="E41" s="55">
        <f t="shared" si="8"/>
        <v>0</v>
      </c>
      <c r="F41" s="71">
        <f>D41/$C$63</f>
        <v>0</v>
      </c>
    </row>
    <row r="42" spans="2:13" ht="27" customHeight="1" thickBot="1" x14ac:dyDescent="0.4">
      <c r="B42" s="60" t="s">
        <v>60</v>
      </c>
      <c r="C42" s="55">
        <f>IF(B42=Budget!E51,Budget!F51)</f>
        <v>0</v>
      </c>
      <c r="D42" s="54">
        <v>0</v>
      </c>
      <c r="E42" s="55">
        <f t="shared" si="8"/>
        <v>0</v>
      </c>
      <c r="F42" s="71">
        <f>D42/$C$63</f>
        <v>0</v>
      </c>
    </row>
    <row r="43" spans="2:13" ht="27" customHeight="1" thickBot="1" x14ac:dyDescent="0.4">
      <c r="B43" s="61" t="s">
        <v>59</v>
      </c>
      <c r="C43" s="55">
        <f>IF(B43=Budget!E52,Budget!F52)</f>
        <v>20</v>
      </c>
      <c r="D43" s="54">
        <v>25</v>
      </c>
      <c r="E43" s="55">
        <f t="shared" si="8"/>
        <v>-5</v>
      </c>
      <c r="F43" s="71">
        <f>D43/$C$63</f>
        <v>1.0113268608414239E-2</v>
      </c>
    </row>
    <row r="44" spans="2:13" ht="27" customHeight="1" thickBot="1" x14ac:dyDescent="0.5">
      <c r="B44" s="113" t="s">
        <v>56</v>
      </c>
      <c r="C44" s="114">
        <f>SUM(C35:C43)</f>
        <v>375</v>
      </c>
      <c r="D44" s="114">
        <f t="shared" ref="D44:E44" si="9">SUM(D35:D43)</f>
        <v>365</v>
      </c>
      <c r="E44" s="114">
        <f t="shared" si="9"/>
        <v>10</v>
      </c>
      <c r="F44" s="71"/>
      <c r="G44" s="32"/>
      <c r="H44" s="32"/>
      <c r="I44" s="32"/>
      <c r="J44" s="32"/>
      <c r="K44" s="32"/>
      <c r="L44" s="32"/>
      <c r="M44" s="32"/>
    </row>
    <row r="45" spans="2:13" ht="27" customHeight="1" thickBot="1" x14ac:dyDescent="0.4">
      <c r="B45" s="62" t="s">
        <v>61</v>
      </c>
      <c r="C45" s="55">
        <f>IF(B45=Budget!E56,Budget!F56)</f>
        <v>150</v>
      </c>
      <c r="D45" s="54">
        <v>100</v>
      </c>
      <c r="E45" s="55">
        <f>C45-D45</f>
        <v>50</v>
      </c>
      <c r="F45" s="71">
        <f>D45/$C$63</f>
        <v>4.0453074433656956E-2</v>
      </c>
    </row>
    <row r="46" spans="2:13" ht="27" customHeight="1" thickBot="1" x14ac:dyDescent="0.4">
      <c r="B46" s="62" t="s">
        <v>62</v>
      </c>
      <c r="C46" s="55">
        <f>IF(B46=Budget!E57,Budget!F57)</f>
        <v>100</v>
      </c>
      <c r="D46" s="54">
        <v>60</v>
      </c>
      <c r="E46" s="55">
        <f t="shared" ref="E46:E50" si="10">C46-D46</f>
        <v>40</v>
      </c>
      <c r="F46" s="71">
        <f>D46/$C$63</f>
        <v>2.4271844660194174E-2</v>
      </c>
    </row>
    <row r="47" spans="2:13" ht="27" customHeight="1" thickBot="1" x14ac:dyDescent="0.4">
      <c r="B47" s="62" t="s">
        <v>67</v>
      </c>
      <c r="C47" s="55">
        <f>IF(B47=Budget!E58,Budget!F58)</f>
        <v>0</v>
      </c>
      <c r="D47" s="54">
        <v>20</v>
      </c>
      <c r="E47" s="55">
        <f t="shared" si="10"/>
        <v>-20</v>
      </c>
      <c r="F47" s="71">
        <f>D47/$C$63</f>
        <v>8.0906148867313909E-3</v>
      </c>
    </row>
    <row r="48" spans="2:13" ht="27" customHeight="1" thickBot="1" x14ac:dyDescent="0.4">
      <c r="B48" s="62" t="s">
        <v>68</v>
      </c>
      <c r="C48" s="55">
        <f>IF(B48=Budget!E59,Budget!F59)</f>
        <v>50</v>
      </c>
      <c r="D48" s="54">
        <v>60</v>
      </c>
      <c r="E48" s="55">
        <f t="shared" si="10"/>
        <v>-10</v>
      </c>
      <c r="F48" s="71">
        <f>D48/$C$63</f>
        <v>2.4271844660194174E-2</v>
      </c>
    </row>
    <row r="49" spans="2:13" ht="27" customHeight="1" thickBot="1" x14ac:dyDescent="0.4">
      <c r="B49" s="62" t="s">
        <v>69</v>
      </c>
      <c r="C49" s="55">
        <f>IF(B49=Budget!E60,Budget!F60)</f>
        <v>100</v>
      </c>
      <c r="D49" s="54">
        <v>120</v>
      </c>
      <c r="E49" s="55">
        <f t="shared" si="10"/>
        <v>-20</v>
      </c>
      <c r="F49" s="71">
        <f>D49/$C$63</f>
        <v>4.8543689320388349E-2</v>
      </c>
    </row>
    <row r="50" spans="2:13" ht="27" customHeight="1" thickBot="1" x14ac:dyDescent="0.4">
      <c r="B50" s="62" t="s">
        <v>35</v>
      </c>
      <c r="C50" s="55">
        <f>IF(B50=Budget!E61,Budget!F61)</f>
        <v>200</v>
      </c>
      <c r="D50" s="54">
        <v>150</v>
      </c>
      <c r="E50" s="55">
        <f t="shared" si="10"/>
        <v>50</v>
      </c>
      <c r="F50" s="71">
        <f>D50/$C$63</f>
        <v>6.0679611650485438E-2</v>
      </c>
    </row>
    <row r="51" spans="2:13" ht="27" customHeight="1" thickBot="1" x14ac:dyDescent="0.5">
      <c r="B51" s="113" t="s">
        <v>66</v>
      </c>
      <c r="C51" s="114">
        <f>SUM(C45:C50)</f>
        <v>600</v>
      </c>
      <c r="D51" s="114">
        <f t="shared" ref="D51:E51" si="11">SUM(D45:D50)</f>
        <v>510</v>
      </c>
      <c r="E51" s="114">
        <f t="shared" si="11"/>
        <v>90</v>
      </c>
      <c r="F51" s="71"/>
      <c r="G51" s="32"/>
      <c r="H51" s="32"/>
      <c r="I51" s="32"/>
      <c r="J51" s="32"/>
      <c r="K51" s="32"/>
      <c r="L51" s="32"/>
      <c r="M51" s="32"/>
    </row>
    <row r="52" spans="2:13" ht="27" customHeight="1" thickBot="1" x14ac:dyDescent="0.4">
      <c r="B52" s="63" t="s">
        <v>121</v>
      </c>
      <c r="C52" s="55">
        <f>IF(B52=Budget!E65,Budget!F65)</f>
        <v>0</v>
      </c>
      <c r="D52" s="54">
        <v>100</v>
      </c>
      <c r="E52" s="55">
        <f>C52-D52</f>
        <v>-100</v>
      </c>
      <c r="F52" s="71">
        <f>D52/$C$63</f>
        <v>4.0453074433656956E-2</v>
      </c>
    </row>
    <row r="53" spans="2:13" ht="27" customHeight="1" thickBot="1" x14ac:dyDescent="0.4">
      <c r="B53" s="63" t="s">
        <v>64</v>
      </c>
      <c r="C53" s="55">
        <f>IF(B53=Budget!E66,Budget!F58)</f>
        <v>0</v>
      </c>
      <c r="D53" s="54">
        <v>0</v>
      </c>
      <c r="E53" s="55">
        <f t="shared" ref="E53" si="12">C53-D53</f>
        <v>0</v>
      </c>
      <c r="F53" s="71">
        <f>D53/$C$63</f>
        <v>0</v>
      </c>
    </row>
    <row r="54" spans="2:13" ht="27" customHeight="1" thickBot="1" x14ac:dyDescent="0.5">
      <c r="B54" s="118" t="s">
        <v>22</v>
      </c>
      <c r="C54" s="119">
        <f>SUM(C52:C53)</f>
        <v>0</v>
      </c>
      <c r="D54" s="119">
        <f t="shared" ref="D54:E54" si="13">SUM(D52:D53)</f>
        <v>100</v>
      </c>
      <c r="E54" s="119">
        <f t="shared" si="13"/>
        <v>-100</v>
      </c>
      <c r="F54" s="120">
        <f>D54/$C$63</f>
        <v>4.0453074433656956E-2</v>
      </c>
      <c r="G54" s="32"/>
      <c r="H54" s="32"/>
      <c r="I54" s="32"/>
      <c r="J54" s="32"/>
      <c r="K54" s="32"/>
      <c r="L54" s="32"/>
      <c r="M54" s="32"/>
    </row>
    <row r="55" spans="2:13" ht="17" customHeight="1" thickBot="1" x14ac:dyDescent="0.5">
      <c r="B55" s="121"/>
      <c r="C55" s="122"/>
      <c r="D55" s="122"/>
      <c r="E55" s="122"/>
      <c r="F55" s="106"/>
      <c r="G55" s="32"/>
      <c r="H55" s="32"/>
      <c r="I55" s="32"/>
      <c r="J55" s="32"/>
      <c r="K55" s="32"/>
      <c r="L55" s="32"/>
      <c r="M55" s="32"/>
    </row>
    <row r="56" spans="2:13" ht="27" customHeight="1" thickBot="1" x14ac:dyDescent="0.55000000000000004">
      <c r="B56" s="123" t="s">
        <v>122</v>
      </c>
      <c r="C56" s="124">
        <f>C20+C25+C30+C34+C44+C51+C54</f>
        <v>2515</v>
      </c>
      <c r="D56" s="124">
        <f>D20+D25+D30+D34+D44+D51+D54</f>
        <v>2472</v>
      </c>
      <c r="E56" s="124">
        <f>+C56-D56</f>
        <v>43</v>
      </c>
      <c r="F56" s="125"/>
      <c r="G56" s="32"/>
      <c r="H56" s="32"/>
      <c r="I56" s="32"/>
      <c r="J56" s="32"/>
      <c r="K56" s="32"/>
      <c r="L56" s="32"/>
      <c r="M56" s="32"/>
    </row>
    <row r="57" spans="2:13" ht="27" customHeight="1" x14ac:dyDescent="0.45">
      <c r="B57" s="115"/>
      <c r="C57" s="116"/>
      <c r="D57" s="116"/>
      <c r="E57" s="116"/>
      <c r="F57" s="117"/>
      <c r="G57" s="32"/>
      <c r="H57" s="32"/>
      <c r="I57" s="32"/>
      <c r="J57" s="32"/>
      <c r="K57" s="32"/>
      <c r="L57" s="32"/>
      <c r="M57" s="32"/>
    </row>
    <row r="58" spans="2:13" ht="27" customHeight="1" x14ac:dyDescent="0.45">
      <c r="B58" s="115"/>
      <c r="C58" s="116"/>
      <c r="D58" s="116"/>
      <c r="E58" s="116"/>
      <c r="F58" s="117"/>
      <c r="G58" s="32"/>
      <c r="H58" s="32"/>
      <c r="I58" s="32"/>
      <c r="J58" s="32"/>
      <c r="K58" s="32"/>
      <c r="L58" s="32"/>
      <c r="M58" s="32"/>
    </row>
    <row r="59" spans="2:13" ht="16" thickBot="1" x14ac:dyDescent="0.4"/>
    <row r="60" spans="2:13" ht="34" thickBot="1" x14ac:dyDescent="0.4">
      <c r="B60" s="99" t="s">
        <v>111</v>
      </c>
      <c r="C60" s="100"/>
    </row>
    <row r="61" spans="2:13" x14ac:dyDescent="0.35">
      <c r="B61" s="35"/>
      <c r="C61" s="35"/>
    </row>
    <row r="62" spans="2:13" ht="33" customHeight="1" thickBot="1" x14ac:dyDescent="0.4">
      <c r="B62" s="101" t="s">
        <v>112</v>
      </c>
      <c r="C62" s="102">
        <f>+D13</f>
        <v>2720</v>
      </c>
    </row>
    <row r="63" spans="2:13" ht="33" customHeight="1" thickBot="1" x14ac:dyDescent="0.4">
      <c r="B63" s="101" t="s">
        <v>26</v>
      </c>
      <c r="C63" s="102">
        <f>D20+D25+D30+D34+D44+D51+D54</f>
        <v>2472</v>
      </c>
    </row>
    <row r="64" spans="2:13" ht="33" customHeight="1" thickBot="1" x14ac:dyDescent="0.4">
      <c r="B64" s="101" t="s">
        <v>113</v>
      </c>
      <c r="C64" s="103">
        <f>C62-C63</f>
        <v>248</v>
      </c>
    </row>
    <row r="65" spans="2:3" ht="33" customHeight="1" thickBot="1" x14ac:dyDescent="0.4">
      <c r="B65" s="101" t="s">
        <v>114</v>
      </c>
      <c r="C65" s="104" t="str">
        <f>INDEX(B15:B54,MATCH(MAX(F15:F54),F15:F54,0))</f>
        <v>Aide à domicile &amp; services</v>
      </c>
    </row>
    <row r="66" spans="2:3" ht="33" customHeight="1" thickBot="1" x14ac:dyDescent="0.4">
      <c r="B66" s="101" t="s">
        <v>115</v>
      </c>
      <c r="C66" s="105">
        <f>D52/C62</f>
        <v>3.6764705882352942E-2</v>
      </c>
    </row>
  </sheetData>
  <mergeCells count="2">
    <mergeCell ref="B2:F2"/>
    <mergeCell ref="B60:C60"/>
  </mergeCells>
  <phoneticPr fontId="6" type="noConversion"/>
  <conditionalFormatting sqref="D20:E20 D25:E25 D30:E30 D34:E34 D44:E44 D51:E51 D54:E55 C7:C12 C14:C55 C13:E13 E59:E1048576 C56:E58">
    <cfRule type="cellIs" dxfId="11" priority="7" operator="lessThan">
      <formula>0</formula>
    </cfRule>
    <cfRule type="cellIs" dxfId="10" priority="8" operator="lessThan">
      <formula>0</formula>
    </cfRule>
    <cfRule type="cellIs" dxfId="9" priority="9" operator="lessThan">
      <formula>0</formula>
    </cfRule>
  </conditionalFormatting>
  <conditionalFormatting sqref="E1:E2 E4 E21:E24 E26:E29 E31:E33 E35:E43 E45:E50 E52:E53 E14:E19 E7:E12">
    <cfRule type="cellIs" dxfId="8" priority="16" operator="lessThan">
      <formula>0</formula>
    </cfRule>
    <cfRule type="cellIs" dxfId="7" priority="17" operator="lessThan">
      <formula>0</formula>
    </cfRule>
    <cfRule type="cellIs" dxfId="6" priority="18" operator="lessThan">
      <formula>0</formula>
    </cfRule>
  </conditionalFormatting>
  <conditionalFormatting sqref="C64">
    <cfRule type="cellIs" dxfId="5" priority="1" operator="lessThan">
      <formula>0</formula>
    </cfRule>
    <cfRule type="cellIs" dxfId="4" priority="2" operator="greaterThan">
      <formula>0</formula>
    </cfRule>
    <cfRule type="cellIs" dxfId="3" priority="6" operator="lessThan">
      <formula>0</formula>
    </cfRule>
  </conditionalFormatting>
  <conditionalFormatting sqref="E6">
    <cfRule type="cellIs" dxfId="2" priority="3" operator="lessThan">
      <formula>0</formula>
    </cfRule>
    <cfRule type="cellIs" dxfId="1" priority="4" operator="lessThan">
      <formula>0</formula>
    </cfRule>
    <cfRule type="cellIs" dxfId="0" priority="5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Mode d'emploi</vt:lpstr>
      <vt:lpstr>Budget</vt:lpstr>
      <vt:lpstr>Suivi mensuel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E L L</dc:creator>
  <cp:lastModifiedBy>Mariama CISSE</cp:lastModifiedBy>
  <dcterms:created xsi:type="dcterms:W3CDTF">2015-06-05T18:19:34Z</dcterms:created>
  <dcterms:modified xsi:type="dcterms:W3CDTF">2026-10-29T09:52:50Z</dcterms:modified>
</cp:coreProperties>
</file>