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 E L L\Documents\05- Writing &amp; Creations templates\Creation templates\"/>
    </mc:Choice>
  </mc:AlternateContent>
  <xr:revisionPtr revIDLastSave="0" documentId="13_ncr:1_{E668D2AD-D3BB-47D0-B6BA-7CA25D1A9ED4}" xr6:coauthVersionLast="47" xr6:coauthVersionMax="47" xr10:uidLastSave="{00000000-0000-0000-0000-000000000000}"/>
  <bookViews>
    <workbookView xWindow="-110" yWindow="-110" windowWidth="19420" windowHeight="10300" tabRatio="702" xr2:uid="{00000000-000D-0000-FFFF-FFFF00000000}"/>
  </bookViews>
  <sheets>
    <sheet name="Mode d'emploi" sheetId="10" r:id="rId1"/>
    <sheet name="Budget" sheetId="5" r:id="rId2"/>
    <sheet name="Suivi mensuel" sheetId="9" r:id="rId3"/>
  </sheets>
  <definedNames>
    <definedName name="_xlnm._FilterDatabase" localSheetId="2" hidden="1">'Suivi mensuel'!$B$6:$F$50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9" l="1"/>
  <c r="C56" i="9" s="1"/>
  <c r="C16" i="9"/>
  <c r="E16" i="9" s="1"/>
  <c r="C17" i="9"/>
  <c r="E17" i="9" s="1"/>
  <c r="C15" i="9"/>
  <c r="E15" i="9" s="1"/>
  <c r="C8" i="9"/>
  <c r="E8" i="9" s="1"/>
  <c r="C9" i="9"/>
  <c r="E9" i="9" s="1"/>
  <c r="C10" i="9"/>
  <c r="E10" i="9" s="1"/>
  <c r="C11" i="9"/>
  <c r="E11" i="9" s="1"/>
  <c r="C12" i="9"/>
  <c r="E12" i="9" s="1"/>
  <c r="C13" i="9"/>
  <c r="E13" i="9" s="1"/>
  <c r="C14" i="9"/>
  <c r="E14" i="9" s="1"/>
  <c r="C7" i="9"/>
  <c r="C18" i="9" s="1"/>
  <c r="C20" i="9"/>
  <c r="E7" i="9" l="1"/>
  <c r="E18" i="9"/>
  <c r="C60" i="9"/>
  <c r="O48" i="5"/>
  <c r="O49" i="5"/>
  <c r="O50" i="5"/>
  <c r="O51" i="5"/>
  <c r="O52" i="5"/>
  <c r="O53" i="5"/>
  <c r="O33" i="5"/>
  <c r="O34" i="5"/>
  <c r="O35" i="5"/>
  <c r="O36" i="5"/>
  <c r="O37" i="5"/>
  <c r="C38" i="9" l="1"/>
  <c r="C39" i="9"/>
  <c r="C40" i="9"/>
  <c r="E40" i="9" s="1"/>
  <c r="C41" i="9"/>
  <c r="E41" i="9" s="1"/>
  <c r="C42" i="9"/>
  <c r="E42" i="9" s="1"/>
  <c r="C43" i="9"/>
  <c r="C44" i="9"/>
  <c r="C45" i="9"/>
  <c r="C46" i="9"/>
  <c r="C37" i="9"/>
  <c r="C21" i="9"/>
  <c r="C22" i="9"/>
  <c r="C23" i="9"/>
  <c r="C24" i="9"/>
  <c r="C25" i="9"/>
  <c r="C26" i="9"/>
  <c r="E26" i="9" s="1"/>
  <c r="C27" i="9"/>
  <c r="E27" i="9" s="1"/>
  <c r="C28" i="9"/>
  <c r="E28" i="9" s="1"/>
  <c r="C29" i="9"/>
  <c r="E29" i="9" s="1"/>
  <c r="C30" i="9"/>
  <c r="E30" i="9" s="1"/>
  <c r="C31" i="9"/>
  <c r="E31" i="9" s="1"/>
  <c r="C32" i="9"/>
  <c r="C33" i="9"/>
  <c r="C34" i="9"/>
  <c r="C35" i="9"/>
  <c r="C54" i="5"/>
  <c r="O46" i="5" l="1"/>
  <c r="O47" i="5"/>
  <c r="D41" i="5"/>
  <c r="E41" i="5"/>
  <c r="F41" i="5"/>
  <c r="G41" i="5"/>
  <c r="H41" i="5"/>
  <c r="C41" i="5"/>
  <c r="O38" i="5"/>
  <c r="D20" i="5"/>
  <c r="E20" i="5"/>
  <c r="F20" i="5"/>
  <c r="G20" i="5"/>
  <c r="H20" i="5"/>
  <c r="I20" i="5"/>
  <c r="J20" i="5"/>
  <c r="K20" i="5"/>
  <c r="L20" i="5"/>
  <c r="M20" i="5"/>
  <c r="N20" i="5"/>
  <c r="C20" i="5"/>
  <c r="O18" i="5"/>
  <c r="O19" i="5"/>
  <c r="O17" i="5"/>
  <c r="O7" i="5"/>
  <c r="O8" i="5"/>
  <c r="O9" i="5"/>
  <c r="O10" i="5"/>
  <c r="O11" i="5"/>
  <c r="O12" i="5"/>
  <c r="O13" i="5"/>
  <c r="O6" i="5"/>
  <c r="N14" i="5"/>
  <c r="C14" i="5"/>
  <c r="D14" i="5"/>
  <c r="D63" i="5" s="1"/>
  <c r="E14" i="5"/>
  <c r="F14" i="5"/>
  <c r="G14" i="5"/>
  <c r="G63" i="5" s="1"/>
  <c r="H14" i="5"/>
  <c r="H63" i="5" s="1"/>
  <c r="I14" i="5"/>
  <c r="I63" i="5" s="1"/>
  <c r="J14" i="5"/>
  <c r="J63" i="5" s="1"/>
  <c r="K14" i="5"/>
  <c r="K63" i="5" s="1"/>
  <c r="L14" i="5"/>
  <c r="L63" i="5" s="1"/>
  <c r="M14" i="5"/>
  <c r="F63" i="5" l="1"/>
  <c r="E63" i="5"/>
  <c r="M63" i="5"/>
  <c r="N63" i="5"/>
  <c r="C63" i="5"/>
  <c r="O20" i="5"/>
  <c r="O14" i="5"/>
  <c r="O63" i="5" s="1"/>
  <c r="C49" i="9"/>
  <c r="D50" i="9"/>
  <c r="D47" i="9"/>
  <c r="D36" i="9"/>
  <c r="D52" i="9" l="1"/>
  <c r="C57" i="9"/>
  <c r="E49" i="9"/>
  <c r="C48" i="9"/>
  <c r="E46" i="9"/>
  <c r="E21" i="9"/>
  <c r="E22" i="9"/>
  <c r="E23" i="9"/>
  <c r="E24" i="9"/>
  <c r="E25" i="9"/>
  <c r="E32" i="9"/>
  <c r="E33" i="9"/>
  <c r="E35" i="9"/>
  <c r="C62" i="9" l="1"/>
  <c r="F48" i="9"/>
  <c r="C58" i="9"/>
  <c r="F20" i="9"/>
  <c r="C61" i="9"/>
  <c r="F21" i="9"/>
  <c r="F27" i="9"/>
  <c r="F28" i="9"/>
  <c r="F29" i="9"/>
  <c r="F30" i="9"/>
  <c r="F40" i="9"/>
  <c r="F41" i="9"/>
  <c r="F42" i="9"/>
  <c r="F26" i="9"/>
  <c r="F46" i="9"/>
  <c r="F31" i="9"/>
  <c r="F45" i="9"/>
  <c r="F25" i="9"/>
  <c r="F44" i="9"/>
  <c r="F24" i="9"/>
  <c r="F35" i="9"/>
  <c r="F43" i="9"/>
  <c r="F49" i="9"/>
  <c r="F23" i="9"/>
  <c r="F34" i="9"/>
  <c r="F39" i="9"/>
  <c r="F37" i="9"/>
  <c r="F22" i="9"/>
  <c r="F33" i="9"/>
  <c r="F38" i="9"/>
  <c r="F32" i="9"/>
  <c r="E48" i="9"/>
  <c r="E50" i="9" s="1"/>
  <c r="C50" i="9"/>
  <c r="E20" i="9"/>
  <c r="C36" i="9"/>
  <c r="C52" i="9" s="1"/>
  <c r="E52" i="9" s="1"/>
  <c r="E37" i="9"/>
  <c r="C47" i="9"/>
  <c r="E38" i="9"/>
  <c r="E34" i="9"/>
  <c r="E45" i="9"/>
  <c r="E44" i="9"/>
  <c r="E43" i="9"/>
  <c r="E39" i="9"/>
  <c r="O57" i="5"/>
  <c r="O58" i="5"/>
  <c r="D59" i="5"/>
  <c r="E59" i="5"/>
  <c r="F59" i="5"/>
  <c r="G59" i="5"/>
  <c r="H59" i="5"/>
  <c r="I59" i="5"/>
  <c r="J59" i="5"/>
  <c r="K59" i="5"/>
  <c r="L59" i="5"/>
  <c r="M59" i="5"/>
  <c r="N59" i="5"/>
  <c r="C59" i="5"/>
  <c r="C64" i="5" s="1"/>
  <c r="O32" i="5"/>
  <c r="D54" i="5"/>
  <c r="E54" i="5"/>
  <c r="F54" i="5"/>
  <c r="G54" i="5"/>
  <c r="H54" i="5"/>
  <c r="I54" i="5"/>
  <c r="J54" i="5"/>
  <c r="K54" i="5"/>
  <c r="L54" i="5"/>
  <c r="M54" i="5"/>
  <c r="N54" i="5"/>
  <c r="C59" i="9" l="1"/>
  <c r="O54" i="5"/>
  <c r="C65" i="5"/>
  <c r="E36" i="9"/>
  <c r="E47" i="9"/>
  <c r="O59" i="5"/>
  <c r="O25" i="5"/>
  <c r="O26" i="5"/>
  <c r="O27" i="5"/>
  <c r="O28" i="5"/>
  <c r="O29" i="5"/>
  <c r="O30" i="5"/>
  <c r="O31" i="5"/>
  <c r="O39" i="5"/>
  <c r="O44" i="5"/>
  <c r="O45" i="5"/>
  <c r="O40" i="5"/>
  <c r="D64" i="5"/>
  <c r="E64" i="5"/>
  <c r="F64" i="5"/>
  <c r="G64" i="5"/>
  <c r="H64" i="5"/>
  <c r="I41" i="5"/>
  <c r="I64" i="5" s="1"/>
  <c r="J41" i="5"/>
  <c r="J64" i="5" s="1"/>
  <c r="K41" i="5"/>
  <c r="K64" i="5" s="1"/>
  <c r="L41" i="5"/>
  <c r="L64" i="5" s="1"/>
  <c r="M41" i="5"/>
  <c r="M64" i="5" s="1"/>
  <c r="N41" i="5"/>
  <c r="N64" i="5" s="1"/>
  <c r="F65" i="5" l="1"/>
  <c r="E65" i="5"/>
  <c r="D65" i="5"/>
  <c r="G65" i="5"/>
  <c r="H65" i="5"/>
  <c r="I65" i="5" s="1"/>
  <c r="J65" i="5" s="1"/>
  <c r="K65" i="5" s="1"/>
  <c r="L65" i="5" s="1"/>
  <c r="M65" i="5" s="1"/>
  <c r="N65" i="5" s="1"/>
  <c r="O41" i="5"/>
  <c r="O64" i="5" s="1"/>
  <c r="O65" i="5" s="1"/>
</calcChain>
</file>

<file path=xl/sharedStrings.xml><?xml version="1.0" encoding="utf-8"?>
<sst xmlns="http://schemas.openxmlformats.org/spreadsheetml/2006/main" count="236" uniqueCount="126">
  <si>
    <t>Eau</t>
  </si>
  <si>
    <t>Electricité</t>
  </si>
  <si>
    <t>Internet</t>
  </si>
  <si>
    <t>Alimentation</t>
  </si>
  <si>
    <t>Gaz</t>
  </si>
  <si>
    <t>Habillement</t>
  </si>
  <si>
    <t>Dépenses fixes</t>
  </si>
  <si>
    <t>Dépenses variables</t>
  </si>
  <si>
    <t>Forfaits mobiles</t>
  </si>
  <si>
    <t>Total</t>
  </si>
  <si>
    <t>Epargne</t>
  </si>
  <si>
    <t>Entretien maison</t>
  </si>
  <si>
    <t>Assurances auto</t>
  </si>
  <si>
    <t>Scolarité et frais scolaires</t>
  </si>
  <si>
    <t>Assurances habitation</t>
  </si>
  <si>
    <t>Contributions familiales</t>
  </si>
  <si>
    <t>Janv</t>
  </si>
  <si>
    <t>Févr</t>
  </si>
  <si>
    <t>Mars</t>
  </si>
  <si>
    <t>Avr</t>
  </si>
  <si>
    <t>Mai</t>
  </si>
  <si>
    <t>Juin</t>
  </si>
  <si>
    <t>Juil</t>
  </si>
  <si>
    <t>Août</t>
  </si>
  <si>
    <t>Sept</t>
  </si>
  <si>
    <t>Oct</t>
  </si>
  <si>
    <t>Nov</t>
  </si>
  <si>
    <t>Déc</t>
  </si>
  <si>
    <t>REVENUS</t>
  </si>
  <si>
    <t>DEPENSES</t>
  </si>
  <si>
    <t>TOTAUX</t>
  </si>
  <si>
    <t>Année</t>
  </si>
  <si>
    <t>Epargne &amp; Imprévus</t>
  </si>
  <si>
    <t>BUDGET PERSONNEL</t>
  </si>
  <si>
    <t>Catégorie</t>
  </si>
  <si>
    <t>Epargne et fonds d'urgence</t>
  </si>
  <si>
    <t>Solde budgétaire</t>
  </si>
  <si>
    <t>Dépenses réalisées</t>
  </si>
  <si>
    <t>Revenus professionnels</t>
  </si>
  <si>
    <t>Revenus immobiliers</t>
  </si>
  <si>
    <t>Soins personnels</t>
  </si>
  <si>
    <t>Frais de mission</t>
  </si>
  <si>
    <t>Abonnements/retainers</t>
  </si>
  <si>
    <t>Primes de performance</t>
  </si>
  <si>
    <t>Vente de produits numériques</t>
  </si>
  <si>
    <t>Coaching &amp; accompagnement</t>
  </si>
  <si>
    <t>Crédit immobilier</t>
  </si>
  <si>
    <t>Garde d'enfants (crèche, nounou)</t>
  </si>
  <si>
    <t>Mutuelle santé</t>
  </si>
  <si>
    <t>Carburant et péage</t>
  </si>
  <si>
    <t>Voyages et vacances</t>
  </si>
  <si>
    <t>Cotisation prévoyance &amp; assurance vie</t>
  </si>
  <si>
    <t>Abonnements sport</t>
  </si>
  <si>
    <t>Location local commercial</t>
  </si>
  <si>
    <t>Location appartement</t>
  </si>
  <si>
    <t>Location terrain</t>
  </si>
  <si>
    <t>Frais de santé</t>
  </si>
  <si>
    <t>Abonnements medias/streaming</t>
  </si>
  <si>
    <t>Impôts sur revenus immobiliers</t>
  </si>
  <si>
    <t>Sorties, restaurants</t>
  </si>
  <si>
    <t>Revenus</t>
  </si>
  <si>
    <t>Dépenses</t>
  </si>
  <si>
    <t>Impôts sur revenus professionnels</t>
  </si>
  <si>
    <t>Différence</t>
  </si>
  <si>
    <t>Prestations/Honoraires</t>
  </si>
  <si>
    <t>Formations &amp; ateliers</t>
  </si>
  <si>
    <t>Conférences/Interventions</t>
  </si>
  <si>
    <t>♡ MODE D'EMPLOI — SUIVI DE FINANCES PERSONNELLES</t>
  </si>
  <si>
    <t>Bienvenue !</t>
  </si>
  <si>
    <t>Bienvenue dans votre outil de gestion des finances personnelles !</t>
  </si>
  <si>
    <t>Ce fichier est conçu pour vous aider à organiser vos revenus, à planifier vos dépenses et à suivre votre budget mensuel simplement. Les calculs sont automatisés pour vous permettre de mieux comprendre votre situation financière.</t>
  </si>
  <si>
    <t>ÉTAPE 1 : DÉCOUVRIR LES 3 ONGLETS</t>
  </si>
  <si>
    <t>Votre fichier comprend trois onglets :</t>
  </si>
  <si>
    <r>
      <t>Budget</t>
    </r>
    <r>
      <rPr>
        <sz val="11"/>
        <color theme="1"/>
        <rFont val="Calibri"/>
        <family val="2"/>
        <scheme val="minor"/>
      </rPr>
      <t xml:space="preserve"> — Pour planifier vos revenus et vos dépenses du mois.</t>
    </r>
  </si>
  <si>
    <t>Quelques notions utiles :</t>
  </si>
  <si>
    <r>
      <t>Revenus professionnels :</t>
    </r>
    <r>
      <rPr>
        <sz val="11"/>
        <color theme="1"/>
        <rFont val="Calibri"/>
        <family val="2"/>
        <scheme val="minor"/>
      </rPr>
      <t xml:space="preserve"> sommes perçues grâce à votre activité (honoraires, prestations, ventes, etc.).</t>
    </r>
  </si>
  <si>
    <r>
      <t>Dépenses fixes :</t>
    </r>
    <r>
      <rPr>
        <sz val="11"/>
        <color theme="1"/>
        <rFont val="Calibri"/>
        <family val="2"/>
        <scheme val="minor"/>
      </rPr>
      <t xml:space="preserve"> dépenses régulières dont le montant varie peu, comme un loyer ou certains abonnements.</t>
    </r>
  </si>
  <si>
    <r>
      <t>Dépenses variables :</t>
    </r>
    <r>
      <rPr>
        <sz val="11"/>
        <color theme="1"/>
        <rFont val="Calibri"/>
        <family val="2"/>
        <scheme val="minor"/>
      </rPr>
      <t xml:space="preserve"> dépenses dont le montant varie selon vos besoins, comme l'alimentation, le transport ou les loisirs.</t>
    </r>
  </si>
  <si>
    <t>ÉTAPE 3 : ÉTABLIR VOTRE BUDGET MENSUEL</t>
  </si>
  <si>
    <t>L'objectif est d'établir un budget réaliste, adapté à vos revenus et à vos priorités.</t>
  </si>
  <si>
    <t>ÉTAPE 4 : SUIVRE VOS REVENUS ET VOS DÉPENSES</t>
  </si>
  <si>
    <t>Le fichier calcule automatiquement les résultats prévus par ses formules et vous aide à comparer votre budget à la réalité.</t>
  </si>
  <si>
    <t>ÉTAPE 5 : COMPRENDRE VOS RÉSULTATS</t>
  </si>
  <si>
    <t>Les montants affichés en rouge signalent un dépassement du budget prévu, conformément aux règles de mise en forme du fichier.</t>
  </si>
  <si>
    <t>QUELQUES CONSEILS</t>
  </si>
  <si>
    <t>Les cellules à fond blanc sont destinées à la saisie manuelle.</t>
  </si>
  <si>
    <t>Les cellules contenant des formules sont calculées automatiquement.</t>
  </si>
  <si>
    <t>Vérifiez vos données avant de consulter les résultats.</t>
  </si>
  <si>
    <t>Personnalisez votre fichier selon vos besoins, en prenant soin de préserver les formules.</t>
  </si>
  <si>
    <r>
      <t xml:space="preserve">Mode d'emploi — </t>
    </r>
    <r>
      <rPr>
        <sz val="11"/>
        <color theme="1"/>
        <rFont val="Calibri"/>
        <family val="2"/>
        <scheme val="minor"/>
      </rPr>
      <t>Pour comprendre le fonctionnement du fichier et découvrir les étapes à suivre.</t>
    </r>
  </si>
  <si>
    <r>
      <t xml:space="preserve">Dans l'onglet </t>
    </r>
    <r>
      <rPr>
        <b/>
        <sz val="11"/>
        <color theme="1"/>
        <rFont val="Calibri"/>
        <family val="2"/>
        <scheme val="minor"/>
      </rPr>
      <t>Mode d'emploi</t>
    </r>
    <r>
      <rPr>
        <sz val="11"/>
        <color theme="1"/>
        <rFont val="Calibri"/>
        <family val="2"/>
        <scheme val="minor"/>
      </rPr>
      <t>, retrouvez les explications des principales notions utilisées dans votre fichier.</t>
    </r>
  </si>
  <si>
    <t>ÉTAPE 2 : COMPRENDRE LES NOTIONS CLÉS</t>
  </si>
  <si>
    <r>
      <t xml:space="preserve">Dans l'onglet </t>
    </r>
    <r>
      <rPr>
        <b/>
        <sz val="11"/>
        <color theme="1"/>
        <rFont val="Calibri"/>
        <family val="2"/>
        <scheme val="minor"/>
      </rPr>
      <t>Budget</t>
    </r>
    <r>
      <rPr>
        <sz val="11"/>
        <color theme="1"/>
        <rFont val="Calibri"/>
        <family val="2"/>
        <scheme val="minor"/>
      </rPr>
      <t>, renseignez les montants que vous prévoyez de percevoir et de dépenser au cours du mois.</t>
    </r>
  </si>
  <si>
    <t>Indiquez vos revenus prévus, qu'ils proviennent de votre activité professionnelle ou d'autres sources.</t>
  </si>
  <si>
    <t>Définissez les montants prévus pour chaque catégorie de dépenses.</t>
  </si>
  <si>
    <t>Adaptez les catégories proposées à votre situation, si nécessaire.</t>
  </si>
  <si>
    <r>
      <t>% de dépenses :</t>
    </r>
    <r>
      <rPr>
        <sz val="11"/>
        <color theme="1"/>
        <rFont val="Calibri"/>
        <family val="2"/>
        <scheme val="minor"/>
      </rPr>
      <t xml:space="preserve"> part de chaque catégorie dans le total de vos dépenses. Permet d'identifier les catégories qui pèsent le plus dans votre budget.</t>
    </r>
  </si>
  <si>
    <r>
      <t>Montant restant :</t>
    </r>
    <r>
      <rPr>
        <sz val="11"/>
        <color theme="1"/>
        <rFont val="Calibri"/>
        <family val="2"/>
        <scheme val="minor"/>
      </rPr>
      <t xml:space="preserve"> différence entre vos revenus réels et vos dépenses réelles. Un montant positif signifie qu'il vous reste de l'argent ; un montant négatif signifie que vos dépenses dépassent vos revenus.</t>
    </r>
  </si>
  <si>
    <t>Frais professionnels</t>
  </si>
  <si>
    <t>% Dépenses</t>
  </si>
  <si>
    <r>
      <t xml:space="preserve">Public cible — </t>
    </r>
    <r>
      <rPr>
        <sz val="11"/>
        <color theme="1"/>
        <rFont val="Calibri"/>
        <family val="2"/>
        <scheme val="minor"/>
      </rPr>
      <t>consultants, freelances, coaches, formateurs, solopreneurs, créateurs de contenu, indépendants à revenus mutiples</t>
    </r>
  </si>
  <si>
    <r>
      <t xml:space="preserve">Fréquence — </t>
    </r>
    <r>
      <rPr>
        <sz val="11"/>
        <color theme="1"/>
        <rFont val="Calibri"/>
        <family val="2"/>
        <scheme val="minor"/>
      </rPr>
      <t>mensuelle</t>
    </r>
  </si>
  <si>
    <t>Revenus perçues</t>
  </si>
  <si>
    <t>Montant restant</t>
  </si>
  <si>
    <t>Montant Prévu</t>
  </si>
  <si>
    <t>Montant Réalisé</t>
  </si>
  <si>
    <t>Pour conserver l'historique, faites une copie du fichier avant de commencer un nouveau mois.</t>
  </si>
  <si>
    <r>
      <t xml:space="preserve">Dans l'onglet </t>
    </r>
    <r>
      <rPr>
        <b/>
        <sz val="11"/>
        <color theme="1"/>
        <rFont val="Calibri"/>
        <family val="2"/>
        <scheme val="minor"/>
      </rPr>
      <t>Suivi mensuel</t>
    </r>
    <r>
      <rPr>
        <sz val="11"/>
        <color theme="1"/>
        <rFont val="Calibri"/>
        <family val="2"/>
        <scheme val="minor"/>
      </rPr>
      <t>, renseignez chaque mois les montants réellement perçus et dépensés pour chaque catégorie</t>
    </r>
  </si>
  <si>
    <r>
      <rPr>
        <sz val="18"/>
        <color theme="1"/>
        <rFont val="Calibri"/>
        <family val="2"/>
        <scheme val="minor"/>
      </rPr>
      <t>Période :</t>
    </r>
    <r>
      <rPr>
        <b/>
        <i/>
        <sz val="18"/>
        <color rgb="FFFF0000"/>
        <rFont val="Calibri"/>
        <family val="2"/>
        <scheme val="minor"/>
      </rPr>
      <t xml:space="preserve"> Janvier 2026</t>
    </r>
  </si>
  <si>
    <r>
      <t>Solde budgétaire :</t>
    </r>
    <r>
      <rPr>
        <sz val="11"/>
        <color theme="1"/>
        <rFont val="Calibri"/>
        <family val="2"/>
        <scheme val="minor"/>
      </rPr>
      <t xml:space="preserve"> différence entre les montants prévus et les montants réels</t>
    </r>
    <r>
      <rPr>
        <b/>
        <sz val="11"/>
        <color theme="1"/>
        <rFont val="Calibri"/>
        <family val="2"/>
        <scheme val="minor"/>
      </rPr>
      <t>.</t>
    </r>
  </si>
  <si>
    <t>Tableau de bord</t>
  </si>
  <si>
    <t>Catégorie la plus dépensière</t>
  </si>
  <si>
    <t>% d'épargne</t>
  </si>
  <si>
    <t>% des dépenses fixes</t>
  </si>
  <si>
    <t>% des dépenses variables</t>
  </si>
  <si>
    <r>
      <t>Suivi mensuel</t>
    </r>
    <r>
      <rPr>
        <sz val="11"/>
        <color theme="1"/>
        <rFont val="Calibri"/>
        <family val="2"/>
        <scheme val="minor"/>
      </rPr>
      <t xml:space="preserve"> — Pour enregistrer vos revenus et vos dépenses réels, comparer les montants prévus aux montants réalisés et consulter un </t>
    </r>
    <r>
      <rPr>
        <b/>
        <sz val="11"/>
        <color theme="1"/>
        <rFont val="Calibri"/>
        <family val="2"/>
        <scheme val="minor"/>
      </rPr>
      <t>tableau de bord</t>
    </r>
    <r>
      <rPr>
        <sz val="11"/>
        <color theme="1"/>
        <rFont val="Calibri"/>
        <family val="2"/>
        <scheme val="minor"/>
      </rPr>
      <t xml:space="preserve"> présentant les principaux indicateurs de votre budget.</t>
    </r>
  </si>
  <si>
    <t>Imprévus</t>
  </si>
  <si>
    <r>
      <t>Catégorie la plus dépensière :</t>
    </r>
    <r>
      <rPr>
        <sz val="11"/>
        <color theme="1"/>
        <rFont val="Calibri"/>
        <family val="2"/>
        <scheme val="minor"/>
      </rPr>
      <t xml:space="preserve"> catégorie dans laquelle vous avez dépensé le plus d'argent.</t>
    </r>
  </si>
  <si>
    <r>
      <t>% d'épargne :</t>
    </r>
    <r>
      <rPr>
        <sz val="11"/>
        <color theme="1"/>
        <rFont val="Calibri"/>
        <family val="2"/>
        <scheme val="minor"/>
      </rPr>
      <t xml:space="preserve"> part des revenus consacrée à l'épargne du mois. Il est calculé en divisant le montant mis de côté par les revenus perçus.</t>
    </r>
  </si>
  <si>
    <r>
      <t>% des dépenses variables :</t>
    </r>
    <r>
      <rPr>
        <sz val="11"/>
        <color theme="1"/>
        <rFont val="Calibri"/>
        <family val="2"/>
        <scheme val="minor"/>
      </rPr>
      <t xml:space="preserve"> part des dépenses variables dans le total des dépenses.</t>
    </r>
  </si>
  <si>
    <r>
      <t>% des dépenses fixes :</t>
    </r>
    <r>
      <rPr>
        <sz val="11"/>
        <color theme="1"/>
        <rFont val="Calibri"/>
        <family val="2"/>
        <scheme val="minor"/>
      </rPr>
      <t xml:space="preserve"> part des dépenses fixes dans le total des dépenses.</t>
    </r>
  </si>
  <si>
    <t>Le tableau de bord vous aide à mieux comprendre votre situation financière grâce à plusieurs indicateurs :</t>
  </si>
  <si>
    <r>
      <t xml:space="preserve">Revenus immobiliers : </t>
    </r>
    <r>
      <rPr>
        <sz val="11"/>
        <color theme="1"/>
        <rFont val="Calibri"/>
        <family val="2"/>
        <scheme val="minor"/>
      </rPr>
      <t>sommes perçues grâce à la location d'un bien immobilier, comme un logement, un local commercial ou un terrain.</t>
    </r>
  </si>
  <si>
    <t>TOTAL REVENUS</t>
  </si>
  <si>
    <t>TOTAL DEPENSES</t>
  </si>
  <si>
    <t>Suivi mensuel du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</si>
</sst>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\ [$€-40C]_-;\-* #,##0\ [$€-40C]_-;_-* &quot;-&quot;??\ [$€-40C]_-;_-@_-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26"/>
      <color rgb="FFD57F0D"/>
      <name val="Calibri"/>
      <family val="2"/>
      <scheme val="minor"/>
    </font>
    <font>
      <sz val="12"/>
      <color rgb="FF00133A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133A"/>
      <name val="Calibri"/>
      <family val="2"/>
      <scheme val="minor"/>
    </font>
    <font>
      <b/>
      <sz val="14"/>
      <color rgb="FFD57F0D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i/>
      <sz val="12"/>
      <color theme="1" tint="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8"/>
      <color rgb="FFD57F0D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 tint="0.499984740745262"/>
      <name val="Calibri"/>
      <family val="2"/>
      <scheme val="minor"/>
    </font>
    <font>
      <b/>
      <i/>
      <sz val="14"/>
      <color theme="1" tint="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33A"/>
        <bgColor indexed="64"/>
      </patternFill>
    </fill>
    <fill>
      <patternFill patternType="solid">
        <fgColor rgb="FFE1EBFF"/>
        <bgColor indexed="64"/>
      </patternFill>
    </fill>
    <fill>
      <patternFill patternType="solid">
        <fgColor rgb="FFF7FAFF"/>
        <bgColor indexed="64"/>
      </patternFill>
    </fill>
    <fill>
      <patternFill patternType="solid">
        <fgColor rgb="FFEFF4FF"/>
        <bgColor indexed="64"/>
      </patternFill>
    </fill>
    <fill>
      <patternFill patternType="solid">
        <fgColor rgb="FFC9DBFF"/>
        <bgColor indexed="64"/>
      </patternFill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theme="4" tint="0.39997558519241921"/>
      </bottom>
      <diagonal/>
    </border>
    <border>
      <left style="thick">
        <color rgb="FFE1EBFF"/>
      </left>
      <right style="thick">
        <color rgb="FFE1EBFF"/>
      </right>
      <top style="medium">
        <color theme="4" tint="0.39997558519241921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 style="thick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 style="thick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theme="4" tint="0.39997558519241921"/>
      </top>
      <bottom/>
      <diagonal/>
    </border>
    <border>
      <left style="thick">
        <color rgb="FFE1EBFF"/>
      </left>
      <right style="thick">
        <color rgb="FFE1EBFF"/>
      </right>
      <top style="thick">
        <color rgb="FFE1EBFF"/>
      </top>
      <bottom/>
      <diagonal/>
    </border>
    <border>
      <left style="medium">
        <color rgb="FFE1EBFF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/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/>
      <top style="thin">
        <color auto="1"/>
      </top>
      <bottom style="medium">
        <color theme="4" tint="0.39997558519241921"/>
      </bottom>
      <diagonal/>
    </border>
    <border>
      <left/>
      <right style="thick">
        <color theme="0" tint="-0.24994659260841701"/>
      </right>
      <top style="thin">
        <color auto="1"/>
      </top>
      <bottom style="medium">
        <color theme="4" tint="0.39997558519241921"/>
      </bottom>
      <diagonal/>
    </border>
    <border>
      <left style="thick">
        <color theme="0" tint="-0.24994659260841701"/>
      </left>
      <right style="thick">
        <color rgb="FFE1EBFF"/>
      </right>
      <top style="medium">
        <color theme="4" tint="0.39997558519241921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theme="4" tint="0.39997558519241921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 style="medium">
        <color rgb="FFE1EBFF"/>
      </bottom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n">
        <color auto="1"/>
      </bottom>
      <diagonal/>
    </border>
    <border>
      <left/>
      <right style="thick">
        <color theme="0" tint="-0.24994659260841701"/>
      </right>
      <top/>
      <bottom style="thin">
        <color auto="1"/>
      </bottom>
      <diagonal/>
    </border>
    <border>
      <left style="thick">
        <color theme="0" tint="-0.24994659260841701"/>
      </left>
      <right style="thick">
        <color rgb="FFE1EBFF"/>
      </right>
      <top style="medium">
        <color theme="4" tint="0.39997558519241921"/>
      </top>
      <bottom/>
      <diagonal/>
    </border>
    <border>
      <left style="thick">
        <color rgb="FFE1EBFF"/>
      </left>
      <right style="thick">
        <color theme="0" tint="-0.24994659260841701"/>
      </right>
      <top style="medium">
        <color theme="4" tint="0.39997558519241921"/>
      </top>
      <bottom/>
      <diagonal/>
    </border>
    <border>
      <left style="thick">
        <color theme="0" tint="-0.24994659260841701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thick">
        <color theme="0" tint="-0.24994659260841701"/>
      </right>
      <top style="medium">
        <color rgb="FFE1EBFF"/>
      </top>
      <bottom style="medium">
        <color rgb="FFE1EBFF"/>
      </bottom>
      <diagonal/>
    </border>
    <border>
      <left style="thick">
        <color theme="0" tint="-0.24994659260841701"/>
      </left>
      <right style="medium">
        <color rgb="FFE1EBFF"/>
      </right>
      <top style="medium">
        <color rgb="FFE1EBFF"/>
      </top>
      <bottom style="thick">
        <color rgb="FFE1EBFF"/>
      </bottom>
      <diagonal/>
    </border>
    <border>
      <left style="medium">
        <color rgb="FFE1EBFF"/>
      </left>
      <right style="thick">
        <color theme="0" tint="-0.24994659260841701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/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/>
      <diagonal/>
    </border>
    <border>
      <left style="thick">
        <color theme="0" tint="-0.24994659260841701"/>
      </left>
      <right style="thick">
        <color rgb="FFE1EBFF"/>
      </right>
      <top/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/>
      <bottom style="medium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rgb="FFE1EBFF"/>
      </top>
      <bottom style="medium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theme="0" tint="-0.24994659260841701"/>
      </left>
      <right style="thick">
        <color rgb="FFE1EBFF"/>
      </right>
      <top/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/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/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medium">
        <color rgb="FFE1EBFF"/>
      </top>
      <bottom/>
      <diagonal/>
    </border>
    <border>
      <left style="medium">
        <color theme="2" tint="-9.9948118533890809E-2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theme="2" tint="-9.9917600024414813E-2"/>
      </right>
      <top style="medium">
        <color rgb="FFE1EBFF"/>
      </top>
      <bottom style="medium">
        <color rgb="FFE1EBFF"/>
      </bottom>
      <diagonal/>
    </border>
    <border>
      <left style="medium">
        <color theme="2" tint="-9.9948118533890809E-2"/>
      </left>
      <right style="medium">
        <color rgb="FFE1EBFF"/>
      </right>
      <top style="medium">
        <color rgb="FFE1EBFF"/>
      </top>
      <bottom style="medium">
        <color theme="2" tint="-9.9917600024414813E-2"/>
      </bottom>
      <diagonal/>
    </border>
    <border>
      <left style="medium">
        <color rgb="FFE1EBFF"/>
      </left>
      <right style="medium">
        <color theme="2" tint="-9.9917600024414813E-2"/>
      </right>
      <top style="medium">
        <color rgb="FFE1EBFF"/>
      </top>
      <bottom style="medium">
        <color theme="2" tint="-9.9948118533890809E-2"/>
      </bottom>
      <diagonal/>
    </border>
    <border>
      <left style="medium">
        <color rgb="FFE1EBFF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thick">
        <color rgb="FFE1EBFF"/>
      </right>
      <top style="medium">
        <color rgb="FFE1EBFF"/>
      </top>
      <bottom style="medium">
        <color theme="2" tint="-9.9917600024414813E-2"/>
      </bottom>
      <diagonal/>
    </border>
    <border>
      <left style="thick">
        <color rgb="FFE1EBFF"/>
      </left>
      <right style="thick">
        <color rgb="FFE1EBFF"/>
      </right>
      <top style="medium">
        <color rgb="FFE1EBFF"/>
      </top>
      <bottom style="medium">
        <color theme="2" tint="-9.9917600024414813E-2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theme="2" tint="-9.9917600024414813E-2"/>
      </bottom>
      <diagonal/>
    </border>
    <border>
      <left style="medium">
        <color theme="2" tint="-9.9948118533890809E-2"/>
      </left>
      <right/>
      <top/>
      <bottom style="medium">
        <color theme="2" tint="-9.9948118533890809E-2"/>
      </bottom>
      <diagonal/>
    </border>
    <border>
      <left style="medium">
        <color theme="2" tint="-9.9948118533890809E-2"/>
      </left>
      <right/>
      <top style="medium">
        <color rgb="FFE1EBFF"/>
      </top>
      <bottom style="medium">
        <color rgb="FFE1EBFF"/>
      </bottom>
      <diagonal/>
    </border>
    <border>
      <left/>
      <right style="medium">
        <color theme="2" tint="-9.9917600024414813E-2"/>
      </right>
      <top/>
      <bottom style="medium">
        <color theme="2" tint="-9.9948118533890809E-2"/>
      </bottom>
      <diagonal/>
    </border>
    <border>
      <left/>
      <right style="medium">
        <color theme="2" tint="-9.9917600024414813E-2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rgb="FFE1EBFF"/>
      </right>
      <top/>
      <bottom style="medium">
        <color theme="2" tint="-9.9948118533890809E-2"/>
      </bottom>
      <diagonal/>
    </border>
    <border>
      <left style="medium">
        <color rgb="FFE1EBFF"/>
      </left>
      <right/>
      <top style="medium">
        <color rgb="FFE1EBFF"/>
      </top>
      <bottom style="medium">
        <color rgb="FFE1EBFF"/>
      </bottom>
      <diagonal/>
    </border>
    <border>
      <left/>
      <right/>
      <top style="medium">
        <color rgb="FFE1EBFF"/>
      </top>
      <bottom style="medium">
        <color rgb="FFE1EBFF"/>
      </bottom>
      <diagonal/>
    </border>
    <border>
      <left/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00133A"/>
      </left>
      <right style="medium">
        <color rgb="FF00133A"/>
      </right>
      <top style="medium">
        <color rgb="FF00133A"/>
      </top>
      <bottom style="medium">
        <color rgb="FF00133A"/>
      </bottom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theme="2" tint="-9.9887081514938816E-2"/>
      </right>
      <top style="medium">
        <color rgb="FFE1EBFF"/>
      </top>
      <bottom style="medium">
        <color rgb="FFE1EBFF"/>
      </bottom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 style="medium">
        <color theme="2" tint="-9.985656300546282E-2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theme="2" tint="-9.985656300546282E-2"/>
      </bottom>
      <diagonal/>
    </border>
    <border>
      <left style="medium">
        <color rgb="FFE1EBFF"/>
      </left>
      <right style="medium">
        <color theme="2" tint="-9.9887081514938816E-2"/>
      </right>
      <top style="medium">
        <color rgb="FFE1EBFF"/>
      </top>
      <bottom style="medium">
        <color theme="2" tint="-9.985656300546282E-2"/>
      </bottom>
      <diagonal/>
    </border>
    <border>
      <left style="medium">
        <color theme="0" tint="-0.24994659260841701"/>
      </left>
      <right/>
      <top style="medium">
        <color rgb="FFE1EBFF"/>
      </top>
      <bottom style="medium">
        <color rgb="FFE1EBFF"/>
      </bottom>
      <diagonal/>
    </border>
    <border>
      <left/>
      <right style="medium">
        <color theme="0" tint="-0.24994659260841701"/>
      </right>
      <top style="medium">
        <color rgb="FFE1EBFF"/>
      </top>
      <bottom style="medium">
        <color rgb="FFE1EBFF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1" applyNumberFormat="0" applyFill="0" applyAlignment="0" applyProtection="0"/>
    <xf numFmtId="9" fontId="2" fillId="0" borderId="0" applyFont="0" applyFill="0" applyBorder="0" applyAlignment="0" applyProtection="0"/>
  </cellStyleXfs>
  <cellXfs count="146">
    <xf numFmtId="0" fontId="0" fillId="0" borderId="0" xfId="0"/>
    <xf numFmtId="164" fontId="0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/>
    <xf numFmtId="164" fontId="1" fillId="0" borderId="0" xfId="1" applyNumberFormat="1" applyFont="1"/>
    <xf numFmtId="164" fontId="0" fillId="0" borderId="0" xfId="1" applyNumberFormat="1" applyFont="1" applyFill="1"/>
    <xf numFmtId="165" fontId="0" fillId="0" borderId="0" xfId="1" applyNumberFormat="1" applyFont="1" applyBorder="1"/>
    <xf numFmtId="165" fontId="7" fillId="3" borderId="0" xfId="1" applyNumberFormat="1" applyFont="1" applyFill="1" applyBorder="1" applyAlignment="1">
      <alignment horizontal="left"/>
    </xf>
    <xf numFmtId="17" fontId="5" fillId="4" borderId="4" xfId="1" applyNumberFormat="1" applyFont="1" applyFill="1" applyBorder="1" applyAlignment="1">
      <alignment horizontal="center" vertical="center"/>
    </xf>
    <xf numFmtId="165" fontId="1" fillId="2" borderId="5" xfId="1" applyNumberFormat="1" applyFont="1" applyFill="1" applyBorder="1"/>
    <xf numFmtId="17" fontId="5" fillId="4" borderId="7" xfId="1" applyNumberFormat="1" applyFont="1" applyFill="1" applyBorder="1" applyAlignment="1">
      <alignment horizontal="center" vertical="center"/>
    </xf>
    <xf numFmtId="17" fontId="5" fillId="4" borderId="8" xfId="1" applyNumberFormat="1" applyFont="1" applyFill="1" applyBorder="1" applyAlignment="1">
      <alignment horizontal="center" vertical="center"/>
    </xf>
    <xf numFmtId="17" fontId="5" fillId="4" borderId="6" xfId="1" applyNumberFormat="1" applyFont="1" applyFill="1" applyBorder="1" applyAlignment="1">
      <alignment horizontal="center" vertical="center"/>
    </xf>
    <xf numFmtId="0" fontId="5" fillId="4" borderId="16" xfId="2" applyFont="1" applyFill="1" applyBorder="1" applyAlignment="1">
      <alignment horizontal="center" vertical="center"/>
    </xf>
    <xf numFmtId="164" fontId="5" fillId="4" borderId="17" xfId="1" applyNumberFormat="1" applyFont="1" applyFill="1" applyBorder="1" applyAlignment="1">
      <alignment horizontal="center" vertical="center"/>
    </xf>
    <xf numFmtId="0" fontId="1" fillId="2" borderId="18" xfId="0" applyFont="1" applyFill="1" applyBorder="1"/>
    <xf numFmtId="165" fontId="4" fillId="5" borderId="19" xfId="1" applyNumberFormat="1" applyFont="1" applyFill="1" applyBorder="1"/>
    <xf numFmtId="0" fontId="5" fillId="4" borderId="26" xfId="2" applyFont="1" applyFill="1" applyBorder="1" applyAlignment="1">
      <alignment horizontal="center" vertical="center"/>
    </xf>
    <xf numFmtId="164" fontId="5" fillId="4" borderId="27" xfId="1" applyNumberFormat="1" applyFont="1" applyFill="1" applyBorder="1" applyAlignment="1">
      <alignment horizontal="center" vertical="center"/>
    </xf>
    <xf numFmtId="165" fontId="4" fillId="5" borderId="29" xfId="1" applyNumberFormat="1" applyFont="1" applyFill="1" applyBorder="1"/>
    <xf numFmtId="0" fontId="1" fillId="0" borderId="28" xfId="1" applyNumberFormat="1" applyFont="1" applyBorder="1" applyAlignment="1">
      <alignment horizontal="left"/>
    </xf>
    <xf numFmtId="0" fontId="1" fillId="0" borderId="28" xfId="0" applyFont="1" applyBorder="1"/>
    <xf numFmtId="165" fontId="4" fillId="5" borderId="31" xfId="1" applyNumberFormat="1" applyFont="1" applyFill="1" applyBorder="1"/>
    <xf numFmtId="0" fontId="5" fillId="4" borderId="32" xfId="2" applyFont="1" applyFill="1" applyBorder="1" applyAlignment="1">
      <alignment horizontal="center" vertical="center"/>
    </xf>
    <xf numFmtId="164" fontId="5" fillId="4" borderId="33" xfId="1" applyNumberFormat="1" applyFont="1" applyFill="1" applyBorder="1" applyAlignment="1">
      <alignment horizontal="center" vertical="center"/>
    </xf>
    <xf numFmtId="0" fontId="1" fillId="0" borderId="34" xfId="0" applyFont="1" applyBorder="1"/>
    <xf numFmtId="165" fontId="4" fillId="5" borderId="35" xfId="1" applyNumberFormat="1" applyFont="1" applyFill="1" applyBorder="1"/>
    <xf numFmtId="0" fontId="1" fillId="0" borderId="36" xfId="0" applyFont="1" applyBorder="1"/>
    <xf numFmtId="165" fontId="4" fillId="5" borderId="37" xfId="1" applyNumberFormat="1" applyFont="1" applyFill="1" applyBorder="1"/>
    <xf numFmtId="165" fontId="4" fillId="5" borderId="39" xfId="1" applyNumberFormat="1" applyFont="1" applyFill="1" applyBorder="1"/>
    <xf numFmtId="0" fontId="0" fillId="0" borderId="22" xfId="0" applyBorder="1"/>
    <xf numFmtId="165" fontId="1" fillId="0" borderId="23" xfId="1" applyNumberFormat="1" applyFont="1" applyFill="1" applyBorder="1"/>
    <xf numFmtId="0" fontId="5" fillId="4" borderId="20" xfId="2" applyFont="1" applyFill="1" applyBorder="1" applyAlignment="1">
      <alignment horizontal="center" vertical="center"/>
    </xf>
    <xf numFmtId="164" fontId="5" fillId="4" borderId="21" xfId="1" applyNumberFormat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left"/>
    </xf>
    <xf numFmtId="0" fontId="7" fillId="3" borderId="40" xfId="0" applyFont="1" applyFill="1" applyBorder="1" applyAlignment="1">
      <alignment horizontal="left"/>
    </xf>
    <xf numFmtId="0" fontId="5" fillId="2" borderId="0" xfId="0" applyFont="1" applyFill="1"/>
    <xf numFmtId="0" fontId="0" fillId="2" borderId="0" xfId="0" applyFill="1"/>
    <xf numFmtId="0" fontId="1" fillId="2" borderId="0" xfId="0" applyFont="1" applyFill="1"/>
    <xf numFmtId="9" fontId="1" fillId="2" borderId="0" xfId="3" applyFont="1" applyFill="1"/>
    <xf numFmtId="165" fontId="1" fillId="2" borderId="0" xfId="3" applyNumberFormat="1" applyFont="1" applyFill="1"/>
    <xf numFmtId="0" fontId="12" fillId="2" borderId="0" xfId="0" applyFont="1" applyFill="1"/>
    <xf numFmtId="165" fontId="5" fillId="7" borderId="0" xfId="1" applyNumberFormat="1" applyFont="1" applyFill="1" applyBorder="1" applyAlignment="1">
      <alignment horizontal="left"/>
    </xf>
    <xf numFmtId="165" fontId="5" fillId="7" borderId="23" xfId="1" applyNumberFormat="1" applyFont="1" applyFill="1" applyBorder="1" applyAlignment="1">
      <alignment horizontal="left"/>
    </xf>
    <xf numFmtId="0" fontId="14" fillId="0" borderId="0" xfId="0" applyFont="1" applyAlignment="1">
      <alignment horizontal="left" wrapText="1"/>
    </xf>
    <xf numFmtId="0" fontId="5" fillId="4" borderId="47" xfId="2" applyFont="1" applyFill="1" applyBorder="1" applyAlignment="1">
      <alignment horizontal="center" vertical="center"/>
    </xf>
    <xf numFmtId="17" fontId="5" fillId="4" borderId="48" xfId="1" applyNumberFormat="1" applyFont="1" applyFill="1" applyBorder="1" applyAlignment="1">
      <alignment horizontal="center" vertical="center"/>
    </xf>
    <xf numFmtId="164" fontId="5" fillId="4" borderId="49" xfId="1" applyNumberFormat="1" applyFont="1" applyFill="1" applyBorder="1" applyAlignment="1">
      <alignment horizontal="center" vertical="center"/>
    </xf>
    <xf numFmtId="0" fontId="9" fillId="0" borderId="22" xfId="0" applyFont="1" applyBorder="1" applyAlignment="1">
      <alignment horizontal="left" indent="4"/>
    </xf>
    <xf numFmtId="165" fontId="1" fillId="0" borderId="0" xfId="1" applyNumberFormat="1" applyFont="1" applyFill="1" applyBorder="1"/>
    <xf numFmtId="165" fontId="4" fillId="0" borderId="23" xfId="1" applyNumberFormat="1" applyFont="1" applyFill="1" applyBorder="1"/>
    <xf numFmtId="165" fontId="7" fillId="3" borderId="0" xfId="1" applyNumberFormat="1" applyFont="1" applyFill="1" applyBorder="1"/>
    <xf numFmtId="165" fontId="5" fillId="7" borderId="0" xfId="1" applyNumberFormat="1" applyFont="1" applyFill="1" applyBorder="1"/>
    <xf numFmtId="165" fontId="5" fillId="7" borderId="23" xfId="1" applyNumberFormat="1" applyFont="1" applyFill="1" applyBorder="1"/>
    <xf numFmtId="165" fontId="5" fillId="7" borderId="41" xfId="1" applyNumberFormat="1" applyFont="1" applyFill="1" applyBorder="1"/>
    <xf numFmtId="165" fontId="7" fillId="3" borderId="41" xfId="1" applyNumberFormat="1" applyFont="1" applyFill="1" applyBorder="1"/>
    <xf numFmtId="165" fontId="5" fillId="7" borderId="42" xfId="1" applyNumberFormat="1" applyFont="1" applyFill="1" applyBorder="1"/>
    <xf numFmtId="0" fontId="15" fillId="0" borderId="28" xfId="1" applyNumberFormat="1" applyFont="1" applyBorder="1"/>
    <xf numFmtId="0" fontId="15" fillId="0" borderId="28" xfId="1" applyNumberFormat="1" applyFont="1" applyBorder="1" applyAlignment="1">
      <alignment horizontal="left"/>
    </xf>
    <xf numFmtId="0" fontId="15" fillId="0" borderId="36" xfId="0" applyFont="1" applyBorder="1"/>
    <xf numFmtId="0" fontId="15" fillId="0" borderId="50" xfId="0" applyFont="1" applyBorder="1"/>
    <xf numFmtId="165" fontId="1" fillId="2" borderId="9" xfId="0" applyNumberFormat="1" applyFont="1" applyFill="1" applyBorder="1"/>
    <xf numFmtId="0" fontId="1" fillId="2" borderId="51" xfId="1" applyNumberFormat="1" applyFont="1" applyFill="1" applyBorder="1" applyAlignment="1">
      <alignment horizontal="left"/>
    </xf>
    <xf numFmtId="0" fontId="1" fillId="2" borderId="51" xfId="0" applyFont="1" applyFill="1" applyBorder="1"/>
    <xf numFmtId="165" fontId="1" fillId="2" borderId="12" xfId="0" applyNumberFormat="1" applyFont="1" applyFill="1" applyBorder="1"/>
    <xf numFmtId="165" fontId="1" fillId="5" borderId="55" xfId="0" applyNumberFormat="1" applyFont="1" applyFill="1" applyBorder="1"/>
    <xf numFmtId="165" fontId="1" fillId="5" borderId="56" xfId="0" applyNumberFormat="1" applyFont="1" applyFill="1" applyBorder="1"/>
    <xf numFmtId="0" fontId="7" fillId="3" borderId="60" xfId="0" applyFont="1" applyFill="1" applyBorder="1" applyAlignment="1">
      <alignment horizontal="center" vertical="center"/>
    </xf>
    <xf numFmtId="0" fontId="1" fillId="2" borderId="61" xfId="1" applyNumberFormat="1" applyFont="1" applyFill="1" applyBorder="1"/>
    <xf numFmtId="0" fontId="1" fillId="2" borderId="61" xfId="1" applyNumberFormat="1" applyFont="1" applyFill="1" applyBorder="1" applyAlignment="1">
      <alignment horizontal="left"/>
    </xf>
    <xf numFmtId="9" fontId="7" fillId="3" borderId="62" xfId="3" applyFont="1" applyFill="1" applyBorder="1" applyAlignment="1">
      <alignment horizontal="center" vertical="center"/>
    </xf>
    <xf numFmtId="165" fontId="7" fillId="3" borderId="64" xfId="0" applyNumberFormat="1" applyFont="1" applyFill="1" applyBorder="1" applyAlignment="1">
      <alignment horizontal="center" vertical="center"/>
    </xf>
    <xf numFmtId="165" fontId="1" fillId="5" borderId="9" xfId="0" applyNumberFormat="1" applyFont="1" applyFill="1" applyBorder="1"/>
    <xf numFmtId="9" fontId="21" fillId="5" borderId="52" xfId="3" applyFont="1" applyFill="1" applyBorder="1"/>
    <xf numFmtId="0" fontId="18" fillId="6" borderId="20" xfId="0" applyFont="1" applyFill="1" applyBorder="1" applyAlignment="1">
      <alignment horizontal="left" indent="4"/>
    </xf>
    <xf numFmtId="165" fontId="19" fillId="6" borderId="6" xfId="1" applyNumberFormat="1" applyFont="1" applyFill="1" applyBorder="1"/>
    <xf numFmtId="165" fontId="4" fillId="6" borderId="19" xfId="1" applyNumberFormat="1" applyFont="1" applyFill="1" applyBorder="1"/>
    <xf numFmtId="165" fontId="1" fillId="2" borderId="9" xfId="1" applyNumberFormat="1" applyFont="1" applyFill="1" applyBorder="1"/>
    <xf numFmtId="0" fontId="18" fillId="6" borderId="30" xfId="0" applyFont="1" applyFill="1" applyBorder="1" applyAlignment="1">
      <alignment horizontal="left" indent="4"/>
    </xf>
    <xf numFmtId="165" fontId="19" fillId="6" borderId="10" xfId="1" applyNumberFormat="1" applyFont="1" applyFill="1" applyBorder="1"/>
    <xf numFmtId="165" fontId="1" fillId="2" borderId="11" xfId="1" applyNumberFormat="1" applyFont="1" applyFill="1" applyBorder="1"/>
    <xf numFmtId="165" fontId="1" fillId="2" borderId="12" xfId="1" applyNumberFormat="1" applyFont="1" applyFill="1" applyBorder="1"/>
    <xf numFmtId="0" fontId="18" fillId="6" borderId="38" xfId="0" applyFont="1" applyFill="1" applyBorder="1" applyAlignment="1">
      <alignment horizontal="left" indent="4"/>
    </xf>
    <xf numFmtId="165" fontId="19" fillId="6" borderId="13" xfId="1" applyNumberFormat="1" applyFont="1" applyFill="1" applyBorder="1"/>
    <xf numFmtId="9" fontId="20" fillId="5" borderId="63" xfId="3" applyFont="1" applyFill="1" applyBorder="1"/>
    <xf numFmtId="9" fontId="20" fillId="5" borderId="52" xfId="3" applyFont="1" applyFill="1" applyBorder="1"/>
    <xf numFmtId="0" fontId="22" fillId="0" borderId="0" xfId="0" applyFont="1"/>
    <xf numFmtId="0" fontId="0" fillId="0" borderId="0" xfId="0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2" borderId="61" xfId="0" applyFont="1" applyFill="1" applyBorder="1" applyAlignment="1">
      <alignment horizontal="center"/>
    </xf>
    <xf numFmtId="165" fontId="4" fillId="2" borderId="65" xfId="0" applyNumberFormat="1" applyFont="1" applyFill="1" applyBorder="1"/>
    <xf numFmtId="165" fontId="4" fillId="2" borderId="66" xfId="0" applyNumberFormat="1" applyFont="1" applyFill="1" applyBorder="1"/>
    <xf numFmtId="165" fontId="4" fillId="2" borderId="67" xfId="0" applyNumberFormat="1" applyFont="1" applyFill="1" applyBorder="1"/>
    <xf numFmtId="9" fontId="21" fillId="2" borderId="63" xfId="3" applyFont="1" applyFill="1" applyBorder="1"/>
    <xf numFmtId="9" fontId="1" fillId="2" borderId="0" xfId="0" applyNumberFormat="1" applyFont="1" applyFill="1"/>
    <xf numFmtId="0" fontId="16" fillId="4" borderId="69" xfId="0" applyFont="1" applyFill="1" applyBorder="1" applyAlignment="1">
      <alignment vertical="center"/>
    </xf>
    <xf numFmtId="9" fontId="16" fillId="4" borderId="69" xfId="3" applyFont="1" applyFill="1" applyBorder="1" applyAlignment="1">
      <alignment horizontal="center" vertical="center"/>
    </xf>
    <xf numFmtId="165" fontId="16" fillId="4" borderId="69" xfId="0" applyNumberFormat="1" applyFont="1" applyFill="1" applyBorder="1" applyAlignment="1">
      <alignment horizontal="center" vertical="center"/>
    </xf>
    <xf numFmtId="165" fontId="16" fillId="6" borderId="69" xfId="0" applyNumberFormat="1" applyFont="1" applyFill="1" applyBorder="1" applyAlignment="1">
      <alignment horizontal="center" vertical="center"/>
    </xf>
    <xf numFmtId="9" fontId="26" fillId="4" borderId="69" xfId="3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8" fillId="3" borderId="14" xfId="2" applyFont="1" applyFill="1" applyBorder="1" applyAlignment="1">
      <alignment horizontal="left" vertical="center"/>
    </xf>
    <xf numFmtId="0" fontId="8" fillId="3" borderId="3" xfId="2" applyFont="1" applyFill="1" applyBorder="1" applyAlignment="1">
      <alignment horizontal="left" vertical="center"/>
    </xf>
    <xf numFmtId="0" fontId="8" fillId="3" borderId="15" xfId="2" applyFont="1" applyFill="1" applyBorder="1" applyAlignment="1">
      <alignment horizontal="left" vertical="center"/>
    </xf>
    <xf numFmtId="0" fontId="25" fillId="3" borderId="46" xfId="0" applyFont="1" applyFill="1" applyBorder="1" applyAlignment="1">
      <alignment horizontal="center" vertical="center"/>
    </xf>
    <xf numFmtId="0" fontId="25" fillId="3" borderId="68" xfId="0" applyFont="1" applyFill="1" applyBorder="1" applyAlignment="1">
      <alignment horizontal="center" vertical="center"/>
    </xf>
    <xf numFmtId="0" fontId="26" fillId="7" borderId="70" xfId="0" applyFont="1" applyFill="1" applyBorder="1" applyAlignment="1">
      <alignment horizontal="center" vertical="center"/>
    </xf>
    <xf numFmtId="165" fontId="26" fillId="7" borderId="56" xfId="0" applyNumberFormat="1" applyFont="1" applyFill="1" applyBorder="1" applyAlignment="1">
      <alignment vertical="center"/>
    </xf>
    <xf numFmtId="9" fontId="27" fillId="7" borderId="71" xfId="3" applyFont="1" applyFill="1" applyBorder="1" applyAlignment="1">
      <alignment vertical="center"/>
    </xf>
    <xf numFmtId="0" fontId="5" fillId="5" borderId="51" xfId="0" applyFont="1" applyFill="1" applyBorder="1" applyAlignment="1">
      <alignment horizontal="center"/>
    </xf>
    <xf numFmtId="165" fontId="5" fillId="5" borderId="55" xfId="0" applyNumberFormat="1" applyFont="1" applyFill="1" applyBorder="1"/>
    <xf numFmtId="165" fontId="5" fillId="5" borderId="12" xfId="0" applyNumberFormat="1" applyFont="1" applyFill="1" applyBorder="1"/>
    <xf numFmtId="165" fontId="5" fillId="5" borderId="56" xfId="0" applyNumberFormat="1" applyFont="1" applyFill="1" applyBorder="1"/>
    <xf numFmtId="9" fontId="28" fillId="5" borderId="52" xfId="3" applyFont="1" applyFill="1" applyBorder="1"/>
    <xf numFmtId="0" fontId="5" fillId="5" borderId="53" xfId="0" applyFont="1" applyFill="1" applyBorder="1" applyAlignment="1">
      <alignment horizontal="center"/>
    </xf>
    <xf numFmtId="165" fontId="5" fillId="5" borderId="57" xfId="0" applyNumberFormat="1" applyFont="1" applyFill="1" applyBorder="1"/>
    <xf numFmtId="165" fontId="5" fillId="5" borderId="58" xfId="0" applyNumberFormat="1" applyFont="1" applyFill="1" applyBorder="1"/>
    <xf numFmtId="165" fontId="5" fillId="5" borderId="59" xfId="0" applyNumberFormat="1" applyFont="1" applyFill="1" applyBorder="1"/>
    <xf numFmtId="9" fontId="28" fillId="5" borderId="54" xfId="3" applyFont="1" applyFill="1" applyBorder="1"/>
    <xf numFmtId="165" fontId="5" fillId="2" borderId="66" xfId="0" applyNumberFormat="1" applyFont="1" applyFill="1" applyBorder="1"/>
    <xf numFmtId="0" fontId="26" fillId="7" borderId="72" xfId="0" applyFont="1" applyFill="1" applyBorder="1" applyAlignment="1">
      <alignment horizontal="center" vertical="center"/>
    </xf>
    <xf numFmtId="165" fontId="26" fillId="7" borderId="73" xfId="0" applyNumberFormat="1" applyFont="1" applyFill="1" applyBorder="1" applyAlignment="1">
      <alignment vertical="center"/>
    </xf>
    <xf numFmtId="9" fontId="27" fillId="7" borderId="74" xfId="3" applyFont="1" applyFill="1" applyBorder="1" applyAlignment="1">
      <alignment vertical="center"/>
    </xf>
    <xf numFmtId="0" fontId="5" fillId="2" borderId="75" xfId="0" applyFont="1" applyFill="1" applyBorder="1" applyAlignment="1">
      <alignment horizontal="center"/>
    </xf>
    <xf numFmtId="9" fontId="28" fillId="2" borderId="76" xfId="3" applyFont="1" applyFill="1" applyBorder="1"/>
    <xf numFmtId="0" fontId="13" fillId="8" borderId="77" xfId="0" applyFont="1" applyFill="1" applyBorder="1" applyAlignment="1">
      <alignment horizontal="center" vertical="center"/>
    </xf>
    <xf numFmtId="0" fontId="13" fillId="8" borderId="78" xfId="0" applyFont="1" applyFill="1" applyBorder="1" applyAlignment="1">
      <alignment horizontal="center" vertical="center"/>
    </xf>
    <xf numFmtId="0" fontId="13" fillId="8" borderId="79" xfId="0" applyFont="1" applyFill="1" applyBorder="1" applyAlignment="1">
      <alignment horizontal="center" vertical="center"/>
    </xf>
    <xf numFmtId="0" fontId="13" fillId="8" borderId="43" xfId="0" applyFont="1" applyFill="1" applyBorder="1" applyAlignment="1">
      <alignment horizontal="center" wrapText="1"/>
    </xf>
    <xf numFmtId="0" fontId="13" fillId="8" borderId="44" xfId="0" applyFont="1" applyFill="1" applyBorder="1" applyAlignment="1">
      <alignment horizontal="center" wrapText="1"/>
    </xf>
    <xf numFmtId="0" fontId="13" fillId="8" borderId="45" xfId="0" applyFont="1" applyFill="1" applyBorder="1" applyAlignment="1">
      <alignment horizontal="center" wrapText="1"/>
    </xf>
  </cellXfs>
  <cellStyles count="4">
    <cellStyle name="Milliers" xfId="1" builtinId="3"/>
    <cellStyle name="Normal" xfId="0" builtinId="0"/>
    <cellStyle name="Pourcentage" xfId="3" builtinId="5"/>
    <cellStyle name="Titre 3" xfId="2" builtinId="18"/>
  </cellStyles>
  <dxfs count="13"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133A"/>
      <color rgb="FFE1EBFF"/>
      <color rgb="FFEFF4FF"/>
      <color rgb="FFF7FAFF"/>
      <color rgb="FFD57F0D"/>
      <color rgb="FF002A7E"/>
      <color rgb="FFAA650A"/>
      <color rgb="FFC9DBFF"/>
      <color rgb="FF2F5091"/>
      <color rgb="FF8DA4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DE99-2323-4496-800A-8FFF37E0ED2D}">
  <sheetPr>
    <tabColor theme="5" tint="-0.249977111117893"/>
  </sheetPr>
  <dimension ref="A1:K81"/>
  <sheetViews>
    <sheetView showGridLines="0" tabSelected="1" zoomScale="80" zoomScaleNormal="80" workbookViewId="0">
      <selection activeCell="M1" sqref="M1"/>
    </sheetView>
  </sheetViews>
  <sheetFormatPr baseColWidth="10" defaultRowHeight="15.5" x14ac:dyDescent="0.35"/>
  <cols>
    <col min="2" max="2" width="82.08984375" style="45" customWidth="1"/>
  </cols>
  <sheetData>
    <row r="1" spans="1:11" ht="31" x14ac:dyDescent="0.35">
      <c r="A1" s="103" t="s">
        <v>67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3" spans="1:11" ht="23.5" x14ac:dyDescent="0.35">
      <c r="A3" s="90" t="s">
        <v>68</v>
      </c>
    </row>
    <row r="5" spans="1:11" x14ac:dyDescent="0.35">
      <c r="A5" t="s">
        <v>69</v>
      </c>
    </row>
    <row r="7" spans="1:11" x14ac:dyDescent="0.35">
      <c r="A7" t="s">
        <v>70</v>
      </c>
    </row>
    <row r="9" spans="1:11" x14ac:dyDescent="0.35">
      <c r="A9" s="87" t="s">
        <v>100</v>
      </c>
    </row>
    <row r="10" spans="1:11" x14ac:dyDescent="0.35">
      <c r="A10" s="87"/>
    </row>
    <row r="11" spans="1:11" x14ac:dyDescent="0.35">
      <c r="A11" s="87" t="s">
        <v>101</v>
      </c>
    </row>
    <row r="13" spans="1:11" ht="18.5" x14ac:dyDescent="0.35">
      <c r="A13" s="91" t="s">
        <v>71</v>
      </c>
    </row>
    <row r="15" spans="1:11" x14ac:dyDescent="0.35">
      <c r="A15" t="s">
        <v>72</v>
      </c>
    </row>
    <row r="17" spans="1:1" x14ac:dyDescent="0.35">
      <c r="A17" s="87" t="s">
        <v>89</v>
      </c>
    </row>
    <row r="19" spans="1:1" x14ac:dyDescent="0.35">
      <c r="A19" s="87" t="s">
        <v>73</v>
      </c>
    </row>
    <row r="21" spans="1:1" x14ac:dyDescent="0.35">
      <c r="A21" s="87" t="s">
        <v>115</v>
      </c>
    </row>
    <row r="23" spans="1:1" ht="18.5" x14ac:dyDescent="0.35">
      <c r="A23" s="91" t="s">
        <v>91</v>
      </c>
    </row>
    <row r="25" spans="1:1" x14ac:dyDescent="0.35">
      <c r="A25" t="s">
        <v>90</v>
      </c>
    </row>
    <row r="27" spans="1:1" x14ac:dyDescent="0.35">
      <c r="A27" t="s">
        <v>74</v>
      </c>
    </row>
    <row r="28" spans="1:1" x14ac:dyDescent="0.35">
      <c r="A28" s="88"/>
    </row>
    <row r="29" spans="1:1" x14ac:dyDescent="0.35">
      <c r="A29" s="89" t="s">
        <v>75</v>
      </c>
    </row>
    <row r="30" spans="1:1" x14ac:dyDescent="0.35">
      <c r="A30" s="89"/>
    </row>
    <row r="31" spans="1:1" x14ac:dyDescent="0.35">
      <c r="A31" s="89" t="s">
        <v>122</v>
      </c>
    </row>
    <row r="32" spans="1:1" x14ac:dyDescent="0.35">
      <c r="A32" s="89"/>
    </row>
    <row r="33" spans="1:1" x14ac:dyDescent="0.35">
      <c r="A33" s="89" t="s">
        <v>76</v>
      </c>
    </row>
    <row r="34" spans="1:1" x14ac:dyDescent="0.35">
      <c r="A34" s="88"/>
    </row>
    <row r="35" spans="1:1" x14ac:dyDescent="0.35">
      <c r="A35" s="89" t="s">
        <v>77</v>
      </c>
    </row>
    <row r="36" spans="1:1" x14ac:dyDescent="0.35">
      <c r="A36" s="88"/>
    </row>
    <row r="37" spans="1:1" ht="18.5" x14ac:dyDescent="0.35">
      <c r="A37" s="91" t="s">
        <v>78</v>
      </c>
    </row>
    <row r="39" spans="1:1" x14ac:dyDescent="0.35">
      <c r="A39" t="s">
        <v>92</v>
      </c>
    </row>
    <row r="40" spans="1:1" x14ac:dyDescent="0.35">
      <c r="A40" s="88"/>
    </row>
    <row r="41" spans="1:1" x14ac:dyDescent="0.35">
      <c r="A41" s="88" t="s">
        <v>93</v>
      </c>
    </row>
    <row r="42" spans="1:1" x14ac:dyDescent="0.35">
      <c r="A42" s="88"/>
    </row>
    <row r="43" spans="1:1" x14ac:dyDescent="0.35">
      <c r="A43" s="88" t="s">
        <v>94</v>
      </c>
    </row>
    <row r="44" spans="1:1" x14ac:dyDescent="0.35">
      <c r="A44" s="88"/>
    </row>
    <row r="45" spans="1:1" x14ac:dyDescent="0.35">
      <c r="A45" s="88" t="s">
        <v>95</v>
      </c>
    </row>
    <row r="47" spans="1:1" x14ac:dyDescent="0.35">
      <c r="A47" t="s">
        <v>79</v>
      </c>
    </row>
    <row r="49" spans="1:1" ht="18.5" x14ac:dyDescent="0.35">
      <c r="A49" s="91" t="s">
        <v>80</v>
      </c>
    </row>
    <row r="51" spans="1:1" x14ac:dyDescent="0.35">
      <c r="A51" t="s">
        <v>107</v>
      </c>
    </row>
    <row r="53" spans="1:1" x14ac:dyDescent="0.35">
      <c r="A53" t="s">
        <v>81</v>
      </c>
    </row>
    <row r="55" spans="1:1" x14ac:dyDescent="0.35">
      <c r="A55" t="s">
        <v>106</v>
      </c>
    </row>
    <row r="57" spans="1:1" ht="18.5" x14ac:dyDescent="0.35">
      <c r="A57" s="91" t="s">
        <v>82</v>
      </c>
    </row>
    <row r="59" spans="1:1" x14ac:dyDescent="0.35">
      <c r="A59" t="s">
        <v>121</v>
      </c>
    </row>
    <row r="60" spans="1:1" x14ac:dyDescent="0.35">
      <c r="A60" s="88"/>
    </row>
    <row r="61" spans="1:1" x14ac:dyDescent="0.35">
      <c r="A61" s="89" t="s">
        <v>96</v>
      </c>
    </row>
    <row r="62" spans="1:1" x14ac:dyDescent="0.35">
      <c r="A62" s="88"/>
    </row>
    <row r="63" spans="1:1" x14ac:dyDescent="0.35">
      <c r="A63" s="89" t="s">
        <v>109</v>
      </c>
    </row>
    <row r="64" spans="1:1" x14ac:dyDescent="0.35">
      <c r="A64" s="89"/>
    </row>
    <row r="65" spans="1:1" x14ac:dyDescent="0.35">
      <c r="A65" s="89" t="s">
        <v>97</v>
      </c>
    </row>
    <row r="66" spans="1:1" x14ac:dyDescent="0.35">
      <c r="A66" s="89"/>
    </row>
    <row r="67" spans="1:1" x14ac:dyDescent="0.35">
      <c r="A67" s="89" t="s">
        <v>117</v>
      </c>
    </row>
    <row r="68" spans="1:1" x14ac:dyDescent="0.35">
      <c r="A68" s="88"/>
    </row>
    <row r="69" spans="1:1" x14ac:dyDescent="0.35">
      <c r="A69" s="89" t="s">
        <v>118</v>
      </c>
    </row>
    <row r="70" spans="1:1" x14ac:dyDescent="0.35">
      <c r="A70" s="88"/>
    </row>
    <row r="71" spans="1:1" x14ac:dyDescent="0.35">
      <c r="A71" s="89" t="s">
        <v>119</v>
      </c>
    </row>
    <row r="72" spans="1:1" x14ac:dyDescent="0.35">
      <c r="A72" s="88"/>
    </row>
    <row r="73" spans="1:1" x14ac:dyDescent="0.35">
      <c r="A73" s="89" t="s">
        <v>120</v>
      </c>
    </row>
    <row r="75" spans="1:1" x14ac:dyDescent="0.35">
      <c r="A75" t="s">
        <v>83</v>
      </c>
    </row>
    <row r="77" spans="1:1" ht="18.5" x14ac:dyDescent="0.35">
      <c r="A77" s="91" t="s">
        <v>84</v>
      </c>
    </row>
    <row r="78" spans="1:1" ht="23.5" customHeight="1" x14ac:dyDescent="0.35">
      <c r="A78" s="88" t="s">
        <v>85</v>
      </c>
    </row>
    <row r="79" spans="1:1" ht="23.5" customHeight="1" x14ac:dyDescent="0.35">
      <c r="A79" s="88" t="s">
        <v>86</v>
      </c>
    </row>
    <row r="80" spans="1:1" ht="23.5" customHeight="1" x14ac:dyDescent="0.35">
      <c r="A80" s="88" t="s">
        <v>87</v>
      </c>
    </row>
    <row r="81" spans="1:1" ht="23.5" customHeight="1" x14ac:dyDescent="0.35">
      <c r="A81" s="88" t="s">
        <v>88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FF83-2389-4255-97DC-C3B0925B40A9}">
  <sheetPr>
    <tabColor rgb="FF002A7E"/>
  </sheetPr>
  <dimension ref="B1:Q66"/>
  <sheetViews>
    <sheetView showGridLines="0" zoomScale="70" zoomScaleNormal="70" workbookViewId="0">
      <selection activeCell="Q1" sqref="Q1"/>
    </sheetView>
  </sheetViews>
  <sheetFormatPr baseColWidth="10" defaultRowHeight="15.5" x14ac:dyDescent="0.35"/>
  <cols>
    <col min="1" max="1" width="13.26953125" bestFit="1" customWidth="1"/>
    <col min="2" max="2" width="43.6328125" customWidth="1"/>
    <col min="3" max="14" width="12.1796875" style="1" bestFit="1" customWidth="1"/>
    <col min="15" max="15" width="13.36328125" style="5" bestFit="1" customWidth="1"/>
    <col min="16" max="16" width="10.90625" style="1"/>
    <col min="17" max="17" width="12.90625" bestFit="1" customWidth="1"/>
  </cols>
  <sheetData>
    <row r="1" spans="2:17" ht="16" thickBot="1" x14ac:dyDescent="0.4"/>
    <row r="2" spans="2:17" ht="32.5" customHeight="1" thickTop="1" thickBot="1" x14ac:dyDescent="0.8">
      <c r="B2" s="143" t="s">
        <v>33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5"/>
    </row>
    <row r="3" spans="2:17" ht="16" thickTop="1" x14ac:dyDescent="0.35"/>
    <row r="4" spans="2:17" s="3" customFormat="1" ht="30" customHeight="1" thickBot="1" x14ac:dyDescent="0.4">
      <c r="B4" s="116" t="s">
        <v>28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8"/>
      <c r="P4" s="2"/>
      <c r="Q4" s="1"/>
    </row>
    <row r="5" spans="2:17" s="3" customFormat="1" ht="23" customHeight="1" thickBot="1" x14ac:dyDescent="0.4">
      <c r="B5" s="14" t="s">
        <v>38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15" t="s">
        <v>9</v>
      </c>
      <c r="P5" s="2"/>
      <c r="Q5" s="1"/>
    </row>
    <row r="6" spans="2:17" ht="16.5" thickTop="1" thickBot="1" x14ac:dyDescent="0.4">
      <c r="B6" s="16" t="s">
        <v>64</v>
      </c>
      <c r="C6" s="10">
        <v>3500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7">
        <f>SUM(C6:N6)</f>
        <v>3500</v>
      </c>
    </row>
    <row r="7" spans="2:17" ht="16.5" thickTop="1" thickBot="1" x14ac:dyDescent="0.4">
      <c r="B7" s="16" t="s">
        <v>42</v>
      </c>
      <c r="C7" s="10">
        <v>90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7">
        <f t="shared" ref="O7:O14" si="0">SUM(C7:N7)</f>
        <v>90</v>
      </c>
    </row>
    <row r="8" spans="2:17" ht="16.5" thickTop="1" thickBot="1" x14ac:dyDescent="0.4">
      <c r="B8" s="16" t="s">
        <v>43</v>
      </c>
      <c r="C8" s="10">
        <v>450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7">
        <f t="shared" si="0"/>
        <v>450</v>
      </c>
    </row>
    <row r="9" spans="2:17" ht="16.5" thickTop="1" thickBot="1" x14ac:dyDescent="0.4">
      <c r="B9" s="16" t="s">
        <v>65</v>
      </c>
      <c r="C9" s="10">
        <v>800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>
        <f t="shared" si="0"/>
        <v>800</v>
      </c>
    </row>
    <row r="10" spans="2:17" ht="16.5" thickTop="1" thickBot="1" x14ac:dyDescent="0.4">
      <c r="B10" s="16" t="s">
        <v>45</v>
      </c>
      <c r="C10" s="10">
        <v>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7">
        <f t="shared" si="0"/>
        <v>0</v>
      </c>
    </row>
    <row r="11" spans="2:17" ht="16.5" thickTop="1" thickBot="1" x14ac:dyDescent="0.4">
      <c r="B11" s="16" t="s">
        <v>66</v>
      </c>
      <c r="C11" s="10">
        <v>100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7">
        <f t="shared" si="0"/>
        <v>100</v>
      </c>
    </row>
    <row r="12" spans="2:17" ht="16.5" thickTop="1" thickBot="1" x14ac:dyDescent="0.4">
      <c r="B12" s="16" t="s">
        <v>44</v>
      </c>
      <c r="C12" s="10">
        <v>500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7">
        <f t="shared" si="0"/>
        <v>500</v>
      </c>
    </row>
    <row r="13" spans="2:17" ht="16.5" thickTop="1" thickBot="1" x14ac:dyDescent="0.4">
      <c r="B13" s="16" t="s">
        <v>41</v>
      </c>
      <c r="C13" s="10">
        <v>35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7">
        <f t="shared" si="0"/>
        <v>35</v>
      </c>
    </row>
    <row r="14" spans="2:17" ht="19.5" thickTop="1" thickBot="1" x14ac:dyDescent="0.5">
      <c r="B14" s="75" t="s">
        <v>9</v>
      </c>
      <c r="C14" s="76">
        <f>SUM(C6:C13)</f>
        <v>5475</v>
      </c>
      <c r="D14" s="76">
        <f t="shared" ref="D14:M14" si="1">SUM(D6:D13)</f>
        <v>0</v>
      </c>
      <c r="E14" s="76">
        <f t="shared" si="1"/>
        <v>0</v>
      </c>
      <c r="F14" s="76">
        <f t="shared" si="1"/>
        <v>0</v>
      </c>
      <c r="G14" s="76">
        <f t="shared" si="1"/>
        <v>0</v>
      </c>
      <c r="H14" s="76">
        <f t="shared" si="1"/>
        <v>0</v>
      </c>
      <c r="I14" s="76">
        <f t="shared" si="1"/>
        <v>0</v>
      </c>
      <c r="J14" s="76">
        <f t="shared" si="1"/>
        <v>0</v>
      </c>
      <c r="K14" s="76">
        <f t="shared" si="1"/>
        <v>0</v>
      </c>
      <c r="L14" s="76">
        <f t="shared" si="1"/>
        <v>0</v>
      </c>
      <c r="M14" s="76">
        <f t="shared" si="1"/>
        <v>0</v>
      </c>
      <c r="N14" s="76">
        <f>SUM(N6:N13)</f>
        <v>0</v>
      </c>
      <c r="O14" s="77">
        <f t="shared" si="0"/>
        <v>5475</v>
      </c>
      <c r="Q14" s="4"/>
    </row>
    <row r="15" spans="2:17" ht="14" customHeight="1" x14ac:dyDescent="0.45"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1"/>
      <c r="Q15" s="4"/>
    </row>
    <row r="16" spans="2:17" s="3" customFormat="1" ht="23" customHeight="1" thickBot="1" x14ac:dyDescent="0.4">
      <c r="B16" s="46" t="s">
        <v>39</v>
      </c>
      <c r="C16" s="47" t="s">
        <v>16</v>
      </c>
      <c r="D16" s="47" t="s">
        <v>17</v>
      </c>
      <c r="E16" s="47" t="s">
        <v>18</v>
      </c>
      <c r="F16" s="47" t="s">
        <v>19</v>
      </c>
      <c r="G16" s="47" t="s">
        <v>20</v>
      </c>
      <c r="H16" s="47" t="s">
        <v>21</v>
      </c>
      <c r="I16" s="47" t="s">
        <v>22</v>
      </c>
      <c r="J16" s="47" t="s">
        <v>23</v>
      </c>
      <c r="K16" s="47" t="s">
        <v>24</v>
      </c>
      <c r="L16" s="47" t="s">
        <v>25</v>
      </c>
      <c r="M16" s="47" t="s">
        <v>26</v>
      </c>
      <c r="N16" s="47" t="s">
        <v>27</v>
      </c>
      <c r="O16" s="48" t="s">
        <v>9</v>
      </c>
      <c r="P16" s="2"/>
      <c r="Q16" s="1"/>
    </row>
    <row r="17" spans="2:17" ht="16.5" thickTop="1" thickBot="1" x14ac:dyDescent="0.4">
      <c r="B17" s="16" t="s">
        <v>53</v>
      </c>
      <c r="C17" s="10">
        <v>800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7">
        <f>SUM(C17:N17)</f>
        <v>800</v>
      </c>
    </row>
    <row r="18" spans="2:17" ht="16.5" thickTop="1" thickBot="1" x14ac:dyDescent="0.4">
      <c r="B18" s="16" t="s">
        <v>54</v>
      </c>
      <c r="C18" s="10">
        <v>0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7">
        <f t="shared" ref="O18:O19" si="2">SUM(C18:N18)</f>
        <v>0</v>
      </c>
    </row>
    <row r="19" spans="2:17" ht="16.5" thickTop="1" thickBot="1" x14ac:dyDescent="0.4">
      <c r="B19" s="16" t="s">
        <v>55</v>
      </c>
      <c r="C19" s="10">
        <v>1200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7">
        <f t="shared" si="2"/>
        <v>1200</v>
      </c>
    </row>
    <row r="20" spans="2:17" ht="19.5" thickTop="1" thickBot="1" x14ac:dyDescent="0.5">
      <c r="B20" s="75" t="s">
        <v>9</v>
      </c>
      <c r="C20" s="76">
        <f>SUM(C17:C19)</f>
        <v>2000</v>
      </c>
      <c r="D20" s="76">
        <f t="shared" ref="D20:N20" si="3">SUM(D17:D19)</f>
        <v>0</v>
      </c>
      <c r="E20" s="76">
        <f t="shared" si="3"/>
        <v>0</v>
      </c>
      <c r="F20" s="76">
        <f t="shared" si="3"/>
        <v>0</v>
      </c>
      <c r="G20" s="76">
        <f t="shared" si="3"/>
        <v>0</v>
      </c>
      <c r="H20" s="76">
        <f t="shared" si="3"/>
        <v>0</v>
      </c>
      <c r="I20" s="76">
        <f t="shared" si="3"/>
        <v>0</v>
      </c>
      <c r="J20" s="76">
        <f t="shared" si="3"/>
        <v>0</v>
      </c>
      <c r="K20" s="76">
        <f t="shared" si="3"/>
        <v>0</v>
      </c>
      <c r="L20" s="76">
        <f t="shared" si="3"/>
        <v>0</v>
      </c>
      <c r="M20" s="76">
        <f t="shared" si="3"/>
        <v>0</v>
      </c>
      <c r="N20" s="76">
        <f t="shared" si="3"/>
        <v>0</v>
      </c>
      <c r="O20" s="17">
        <f>SUM(C20:N20)</f>
        <v>2000</v>
      </c>
      <c r="Q20" s="4"/>
    </row>
    <row r="21" spans="2:17" ht="18.5" customHeight="1" x14ac:dyDescent="0.35">
      <c r="B21" s="107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9"/>
      <c r="Q21" s="4"/>
    </row>
    <row r="22" spans="2:17" ht="13.5" customHeight="1" x14ac:dyDescent="0.35"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2"/>
      <c r="P22" s="6"/>
      <c r="Q22" s="4"/>
    </row>
    <row r="23" spans="2:17" ht="28.5" customHeight="1" thickBot="1" x14ac:dyDescent="0.4">
      <c r="B23" s="116" t="s">
        <v>29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8"/>
      <c r="P23" s="6"/>
      <c r="Q23" s="4"/>
    </row>
    <row r="24" spans="2:17" ht="23" customHeight="1" thickBot="1" x14ac:dyDescent="0.4">
      <c r="B24" s="18" t="s">
        <v>6</v>
      </c>
      <c r="C24" s="11" t="s">
        <v>16</v>
      </c>
      <c r="D24" s="11" t="s">
        <v>17</v>
      </c>
      <c r="E24" s="11" t="s">
        <v>18</v>
      </c>
      <c r="F24" s="11" t="s">
        <v>19</v>
      </c>
      <c r="G24" s="11" t="s">
        <v>20</v>
      </c>
      <c r="H24" s="11" t="s">
        <v>21</v>
      </c>
      <c r="I24" s="11" t="s">
        <v>22</v>
      </c>
      <c r="J24" s="11" t="s">
        <v>23</v>
      </c>
      <c r="K24" s="11" t="s">
        <v>24</v>
      </c>
      <c r="L24" s="11" t="s">
        <v>25</v>
      </c>
      <c r="M24" s="11" t="s">
        <v>26</v>
      </c>
      <c r="N24" s="11" t="s">
        <v>27</v>
      </c>
      <c r="O24" s="19" t="s">
        <v>9</v>
      </c>
      <c r="P24" s="6"/>
      <c r="Q24" s="4"/>
    </row>
    <row r="25" spans="2:17" ht="16" thickBot="1" x14ac:dyDescent="0.4">
      <c r="B25" s="58" t="s">
        <v>46</v>
      </c>
      <c r="C25" s="78">
        <v>1000</v>
      </c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20">
        <f t="shared" ref="O25:O39" si="4">SUM(C25:N25)</f>
        <v>1000</v>
      </c>
    </row>
    <row r="26" spans="2:17" ht="16" thickBot="1" x14ac:dyDescent="0.4">
      <c r="B26" s="59" t="s">
        <v>0</v>
      </c>
      <c r="C26" s="78">
        <v>60</v>
      </c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20">
        <f t="shared" si="4"/>
        <v>60</v>
      </c>
    </row>
    <row r="27" spans="2:17" ht="16" thickBot="1" x14ac:dyDescent="0.4">
      <c r="B27" s="59" t="s">
        <v>1</v>
      </c>
      <c r="C27" s="78">
        <v>150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20">
        <f t="shared" si="4"/>
        <v>150</v>
      </c>
    </row>
    <row r="28" spans="2:17" ht="16" thickBot="1" x14ac:dyDescent="0.4">
      <c r="B28" s="59" t="s">
        <v>2</v>
      </c>
      <c r="C28" s="78">
        <v>40</v>
      </c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20">
        <f t="shared" si="4"/>
        <v>40</v>
      </c>
    </row>
    <row r="29" spans="2:17" ht="16" thickBot="1" x14ac:dyDescent="0.4">
      <c r="B29" s="59" t="s">
        <v>8</v>
      </c>
      <c r="C29" s="78">
        <v>50</v>
      </c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20">
        <f t="shared" si="4"/>
        <v>50</v>
      </c>
    </row>
    <row r="30" spans="2:17" ht="16" thickBot="1" x14ac:dyDescent="0.4">
      <c r="B30" s="59" t="s">
        <v>4</v>
      </c>
      <c r="C30" s="78">
        <v>50</v>
      </c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20">
        <f t="shared" si="4"/>
        <v>50</v>
      </c>
    </row>
    <row r="31" spans="2:17" ht="16" thickBot="1" x14ac:dyDescent="0.4">
      <c r="B31" s="59" t="s">
        <v>12</v>
      </c>
      <c r="C31" s="78">
        <v>100</v>
      </c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20">
        <f t="shared" si="4"/>
        <v>100</v>
      </c>
    </row>
    <row r="32" spans="2:17" ht="16" thickBot="1" x14ac:dyDescent="0.4">
      <c r="B32" s="59" t="s">
        <v>14</v>
      </c>
      <c r="C32" s="78">
        <v>50</v>
      </c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20">
        <f t="shared" si="4"/>
        <v>50</v>
      </c>
    </row>
    <row r="33" spans="2:15" ht="16" thickBot="1" x14ac:dyDescent="0.4">
      <c r="B33" s="59" t="s">
        <v>48</v>
      </c>
      <c r="C33" s="78">
        <v>150</v>
      </c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20">
        <f t="shared" si="4"/>
        <v>150</v>
      </c>
    </row>
    <row r="34" spans="2:15" ht="16" thickBot="1" x14ac:dyDescent="0.4">
      <c r="B34" s="59" t="s">
        <v>51</v>
      </c>
      <c r="C34" s="78">
        <v>150</v>
      </c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20">
        <f t="shared" si="4"/>
        <v>150</v>
      </c>
    </row>
    <row r="35" spans="2:15" ht="16" thickBot="1" x14ac:dyDescent="0.4">
      <c r="B35" s="59" t="s">
        <v>47</v>
      </c>
      <c r="C35" s="78">
        <v>300</v>
      </c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20">
        <f t="shared" si="4"/>
        <v>300</v>
      </c>
    </row>
    <row r="36" spans="2:15" ht="16" thickBot="1" x14ac:dyDescent="0.4">
      <c r="B36" s="59" t="s">
        <v>52</v>
      </c>
      <c r="C36" s="78">
        <v>50</v>
      </c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20">
        <f t="shared" si="4"/>
        <v>50</v>
      </c>
    </row>
    <row r="37" spans="2:15" ht="16" thickBot="1" x14ac:dyDescent="0.4">
      <c r="B37" s="59" t="s">
        <v>57</v>
      </c>
      <c r="C37" s="78">
        <v>35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20">
        <f t="shared" si="4"/>
        <v>35</v>
      </c>
    </row>
    <row r="38" spans="2:15" ht="16" thickBot="1" x14ac:dyDescent="0.4">
      <c r="B38" s="59" t="s">
        <v>58</v>
      </c>
      <c r="C38" s="78">
        <v>275</v>
      </c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20">
        <f t="shared" si="4"/>
        <v>275</v>
      </c>
    </row>
    <row r="39" spans="2:15" ht="16" thickBot="1" x14ac:dyDescent="0.4">
      <c r="B39" s="21" t="s">
        <v>13</v>
      </c>
      <c r="C39" s="78">
        <v>500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20">
        <f t="shared" si="4"/>
        <v>500</v>
      </c>
    </row>
    <row r="40" spans="2:15" ht="16" thickBot="1" x14ac:dyDescent="0.4">
      <c r="B40" s="22" t="s">
        <v>15</v>
      </c>
      <c r="C40" s="78">
        <v>300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20">
        <f>SUM(C40:N40)</f>
        <v>300</v>
      </c>
    </row>
    <row r="41" spans="2:15" ht="19" thickBot="1" x14ac:dyDescent="0.5">
      <c r="B41" s="79" t="s">
        <v>9</v>
      </c>
      <c r="C41" s="80">
        <f>SUM(C25:C40)</f>
        <v>3260</v>
      </c>
      <c r="D41" s="80">
        <f t="shared" ref="D41:H41" si="5">SUM(D25:D40)</f>
        <v>0</v>
      </c>
      <c r="E41" s="80">
        <f t="shared" si="5"/>
        <v>0</v>
      </c>
      <c r="F41" s="80">
        <f t="shared" si="5"/>
        <v>0</v>
      </c>
      <c r="G41" s="80">
        <f t="shared" si="5"/>
        <v>0</v>
      </c>
      <c r="H41" s="80">
        <f t="shared" si="5"/>
        <v>0</v>
      </c>
      <c r="I41" s="80">
        <f t="shared" ref="I41:N41" si="6">SUM(I25:I40)</f>
        <v>0</v>
      </c>
      <c r="J41" s="80">
        <f t="shared" si="6"/>
        <v>0</v>
      </c>
      <c r="K41" s="80">
        <f t="shared" si="6"/>
        <v>0</v>
      </c>
      <c r="L41" s="80">
        <f t="shared" si="6"/>
        <v>0</v>
      </c>
      <c r="M41" s="80">
        <f t="shared" si="6"/>
        <v>0</v>
      </c>
      <c r="N41" s="80">
        <f t="shared" si="6"/>
        <v>0</v>
      </c>
      <c r="O41" s="23">
        <f>SUM(C41:N41)</f>
        <v>3260</v>
      </c>
    </row>
    <row r="42" spans="2:15" ht="18.5" customHeight="1" thickTop="1" thickBot="1" x14ac:dyDescent="0.5">
      <c r="B42" s="113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5"/>
    </row>
    <row r="43" spans="2:15" ht="19" thickTop="1" x14ac:dyDescent="0.35">
      <c r="B43" s="24" t="s">
        <v>7</v>
      </c>
      <c r="C43" s="12" t="s">
        <v>16</v>
      </c>
      <c r="D43" s="12" t="s">
        <v>17</v>
      </c>
      <c r="E43" s="12" t="s">
        <v>18</v>
      </c>
      <c r="F43" s="12" t="s">
        <v>19</v>
      </c>
      <c r="G43" s="12" t="s">
        <v>20</v>
      </c>
      <c r="H43" s="12" t="s">
        <v>21</v>
      </c>
      <c r="I43" s="12" t="s">
        <v>22</v>
      </c>
      <c r="J43" s="12" t="s">
        <v>23</v>
      </c>
      <c r="K43" s="12" t="s">
        <v>24</v>
      </c>
      <c r="L43" s="12" t="s">
        <v>25</v>
      </c>
      <c r="M43" s="12" t="s">
        <v>26</v>
      </c>
      <c r="N43" s="12" t="s">
        <v>27</v>
      </c>
      <c r="O43" s="25" t="s">
        <v>9</v>
      </c>
    </row>
    <row r="44" spans="2:15" ht="16" thickBot="1" x14ac:dyDescent="0.4">
      <c r="B44" s="26" t="s">
        <v>3</v>
      </c>
      <c r="C44" s="81">
        <v>900</v>
      </c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27">
        <f>SUM(C44:N44)</f>
        <v>900</v>
      </c>
    </row>
    <row r="45" spans="2:15" ht="16" thickBot="1" x14ac:dyDescent="0.4">
      <c r="B45" s="28" t="s">
        <v>49</v>
      </c>
      <c r="C45" s="82">
        <v>300</v>
      </c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29">
        <f t="shared" ref="O45:O53" si="7">SUM(C45:N45)</f>
        <v>300</v>
      </c>
    </row>
    <row r="46" spans="2:15" ht="16" thickBot="1" x14ac:dyDescent="0.4">
      <c r="B46" s="28" t="s">
        <v>56</v>
      </c>
      <c r="C46" s="82">
        <v>350</v>
      </c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29">
        <f t="shared" si="7"/>
        <v>350</v>
      </c>
    </row>
    <row r="47" spans="2:15" ht="16" thickBot="1" x14ac:dyDescent="0.4">
      <c r="B47" s="28" t="s">
        <v>5</v>
      </c>
      <c r="C47" s="82">
        <v>300</v>
      </c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29">
        <f t="shared" si="7"/>
        <v>300</v>
      </c>
    </row>
    <row r="48" spans="2:15" ht="16" thickBot="1" x14ac:dyDescent="0.4">
      <c r="B48" s="28" t="s">
        <v>40</v>
      </c>
      <c r="C48" s="82">
        <v>100</v>
      </c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29">
        <f t="shared" si="7"/>
        <v>100</v>
      </c>
    </row>
    <row r="49" spans="2:15" ht="16" thickBot="1" x14ac:dyDescent="0.4">
      <c r="B49" s="28" t="s">
        <v>11</v>
      </c>
      <c r="C49" s="82">
        <v>80</v>
      </c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29">
        <f t="shared" si="7"/>
        <v>80</v>
      </c>
    </row>
    <row r="50" spans="2:15" ht="16" thickBot="1" x14ac:dyDescent="0.4">
      <c r="B50" s="28" t="s">
        <v>50</v>
      </c>
      <c r="C50" s="82">
        <v>0</v>
      </c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29">
        <f t="shared" si="7"/>
        <v>0</v>
      </c>
    </row>
    <row r="51" spans="2:15" ht="16" thickBot="1" x14ac:dyDescent="0.4">
      <c r="B51" s="28" t="s">
        <v>59</v>
      </c>
      <c r="C51" s="82">
        <v>150</v>
      </c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29">
        <f t="shared" si="7"/>
        <v>150</v>
      </c>
    </row>
    <row r="52" spans="2:15" ht="16" thickBot="1" x14ac:dyDescent="0.4">
      <c r="B52" s="61" t="s">
        <v>98</v>
      </c>
      <c r="C52" s="82">
        <v>400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29">
        <f t="shared" si="7"/>
        <v>400</v>
      </c>
    </row>
    <row r="53" spans="2:15" ht="16" thickBot="1" x14ac:dyDescent="0.4">
      <c r="B53" s="60" t="s">
        <v>62</v>
      </c>
      <c r="C53" s="82">
        <v>700</v>
      </c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29">
        <f t="shared" si="7"/>
        <v>700</v>
      </c>
    </row>
    <row r="54" spans="2:15" ht="19" thickBot="1" x14ac:dyDescent="0.5">
      <c r="B54" s="83" t="s">
        <v>9</v>
      </c>
      <c r="C54" s="84">
        <f t="shared" ref="C54:N54" si="8">SUM(C44:C53)</f>
        <v>3280</v>
      </c>
      <c r="D54" s="84">
        <f t="shared" si="8"/>
        <v>0</v>
      </c>
      <c r="E54" s="84">
        <f t="shared" si="8"/>
        <v>0</v>
      </c>
      <c r="F54" s="84">
        <f t="shared" si="8"/>
        <v>0</v>
      </c>
      <c r="G54" s="84">
        <f t="shared" si="8"/>
        <v>0</v>
      </c>
      <c r="H54" s="84">
        <f t="shared" si="8"/>
        <v>0</v>
      </c>
      <c r="I54" s="84">
        <f t="shared" si="8"/>
        <v>0</v>
      </c>
      <c r="J54" s="84">
        <f t="shared" si="8"/>
        <v>0</v>
      </c>
      <c r="K54" s="84">
        <f t="shared" si="8"/>
        <v>0</v>
      </c>
      <c r="L54" s="84">
        <f t="shared" si="8"/>
        <v>0</v>
      </c>
      <c r="M54" s="84">
        <f t="shared" si="8"/>
        <v>0</v>
      </c>
      <c r="N54" s="84">
        <f t="shared" si="8"/>
        <v>0</v>
      </c>
      <c r="O54" s="30">
        <f>SUM(C54:N54)</f>
        <v>3280</v>
      </c>
    </row>
    <row r="55" spans="2:15" ht="16.5" thickTop="1" thickBot="1" x14ac:dyDescent="0.4">
      <c r="B55" s="3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32"/>
    </row>
    <row r="56" spans="2:15" ht="19.5" thickTop="1" thickBot="1" x14ac:dyDescent="0.4">
      <c r="B56" s="33" t="s">
        <v>32</v>
      </c>
      <c r="C56" s="13" t="s">
        <v>16</v>
      </c>
      <c r="D56" s="13" t="s">
        <v>17</v>
      </c>
      <c r="E56" s="13" t="s">
        <v>18</v>
      </c>
      <c r="F56" s="13" t="s">
        <v>19</v>
      </c>
      <c r="G56" s="13" t="s">
        <v>20</v>
      </c>
      <c r="H56" s="13" t="s">
        <v>21</v>
      </c>
      <c r="I56" s="13" t="s">
        <v>22</v>
      </c>
      <c r="J56" s="13" t="s">
        <v>23</v>
      </c>
      <c r="K56" s="13" t="s">
        <v>24</v>
      </c>
      <c r="L56" s="13" t="s">
        <v>25</v>
      </c>
      <c r="M56" s="13" t="s">
        <v>26</v>
      </c>
      <c r="N56" s="13" t="s">
        <v>27</v>
      </c>
      <c r="O56" s="34" t="s">
        <v>9</v>
      </c>
    </row>
    <row r="57" spans="2:15" ht="16" thickBot="1" x14ac:dyDescent="0.4">
      <c r="B57" s="28" t="s">
        <v>10</v>
      </c>
      <c r="C57" s="82">
        <v>400</v>
      </c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29">
        <f>SUM(C57:N57)</f>
        <v>400</v>
      </c>
    </row>
    <row r="58" spans="2:15" ht="16" thickBot="1" x14ac:dyDescent="0.4">
      <c r="B58" s="28" t="s">
        <v>116</v>
      </c>
      <c r="C58" s="82">
        <v>200</v>
      </c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29">
        <f t="shared" ref="O58:O59" si="9">SUM(C58:N58)</f>
        <v>200</v>
      </c>
    </row>
    <row r="59" spans="2:15" ht="19" thickBot="1" x14ac:dyDescent="0.5">
      <c r="B59" s="83" t="s">
        <v>9</v>
      </c>
      <c r="C59" s="84">
        <f>C57+C58</f>
        <v>600</v>
      </c>
      <c r="D59" s="84">
        <f t="shared" ref="D59:N59" si="10">D57+D58</f>
        <v>0</v>
      </c>
      <c r="E59" s="84">
        <f t="shared" si="10"/>
        <v>0</v>
      </c>
      <c r="F59" s="84">
        <f t="shared" si="10"/>
        <v>0</v>
      </c>
      <c r="G59" s="84">
        <f t="shared" si="10"/>
        <v>0</v>
      </c>
      <c r="H59" s="84">
        <f t="shared" si="10"/>
        <v>0</v>
      </c>
      <c r="I59" s="84">
        <f t="shared" si="10"/>
        <v>0</v>
      </c>
      <c r="J59" s="84">
        <f t="shared" si="10"/>
        <v>0</v>
      </c>
      <c r="K59" s="84">
        <f t="shared" si="10"/>
        <v>0</v>
      </c>
      <c r="L59" s="84">
        <f t="shared" si="10"/>
        <v>0</v>
      </c>
      <c r="M59" s="84">
        <f t="shared" si="10"/>
        <v>0</v>
      </c>
      <c r="N59" s="84">
        <f t="shared" si="10"/>
        <v>0</v>
      </c>
      <c r="O59" s="30">
        <f t="shared" si="9"/>
        <v>600</v>
      </c>
    </row>
    <row r="60" spans="2:15" ht="15.5" customHeight="1" thickTop="1" x14ac:dyDescent="0.35">
      <c r="B60" s="104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6"/>
    </row>
    <row r="61" spans="2:15" ht="15.5" customHeight="1" x14ac:dyDescent="0.35">
      <c r="B61" s="104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6"/>
    </row>
    <row r="62" spans="2:15" ht="18.5" x14ac:dyDescent="0.45">
      <c r="B62" s="35" t="s">
        <v>30</v>
      </c>
      <c r="C62" s="43" t="s">
        <v>16</v>
      </c>
      <c r="D62" s="8" t="s">
        <v>17</v>
      </c>
      <c r="E62" s="43" t="s">
        <v>18</v>
      </c>
      <c r="F62" s="8" t="s">
        <v>19</v>
      </c>
      <c r="G62" s="43" t="s">
        <v>20</v>
      </c>
      <c r="H62" s="8" t="s">
        <v>21</v>
      </c>
      <c r="I62" s="43" t="s">
        <v>22</v>
      </c>
      <c r="J62" s="8" t="s">
        <v>23</v>
      </c>
      <c r="K62" s="43" t="s">
        <v>24</v>
      </c>
      <c r="L62" s="8" t="s">
        <v>25</v>
      </c>
      <c r="M62" s="43" t="s">
        <v>26</v>
      </c>
      <c r="N62" s="8" t="s">
        <v>27</v>
      </c>
      <c r="O62" s="44" t="s">
        <v>31</v>
      </c>
    </row>
    <row r="63" spans="2:15" ht="18.5" x14ac:dyDescent="0.45">
      <c r="B63" s="35" t="s">
        <v>60</v>
      </c>
      <c r="C63" s="43">
        <f t="shared" ref="C63:O63" si="11">C14+C20</f>
        <v>7475</v>
      </c>
      <c r="D63" s="52">
        <f t="shared" si="11"/>
        <v>0</v>
      </c>
      <c r="E63" s="43">
        <f t="shared" si="11"/>
        <v>0</v>
      </c>
      <c r="F63" s="52">
        <f t="shared" si="11"/>
        <v>0</v>
      </c>
      <c r="G63" s="43">
        <f t="shared" si="11"/>
        <v>0</v>
      </c>
      <c r="H63" s="52">
        <f t="shared" si="11"/>
        <v>0</v>
      </c>
      <c r="I63" s="43">
        <f t="shared" si="11"/>
        <v>0</v>
      </c>
      <c r="J63" s="52">
        <f t="shared" si="11"/>
        <v>0</v>
      </c>
      <c r="K63" s="43">
        <f t="shared" si="11"/>
        <v>0</v>
      </c>
      <c r="L63" s="52">
        <f t="shared" si="11"/>
        <v>0</v>
      </c>
      <c r="M63" s="43">
        <f t="shared" si="11"/>
        <v>0</v>
      </c>
      <c r="N63" s="52">
        <f t="shared" si="11"/>
        <v>0</v>
      </c>
      <c r="O63" s="43">
        <f t="shared" si="11"/>
        <v>7475</v>
      </c>
    </row>
    <row r="64" spans="2:15" ht="18.5" x14ac:dyDescent="0.45">
      <c r="B64" s="35" t="s">
        <v>61</v>
      </c>
      <c r="C64" s="53">
        <f t="shared" ref="C64:O64" si="12">+C41+C54+C59</f>
        <v>7140</v>
      </c>
      <c r="D64" s="52">
        <f t="shared" si="12"/>
        <v>0</v>
      </c>
      <c r="E64" s="53">
        <f t="shared" si="12"/>
        <v>0</v>
      </c>
      <c r="F64" s="52">
        <f t="shared" si="12"/>
        <v>0</v>
      </c>
      <c r="G64" s="53">
        <f t="shared" si="12"/>
        <v>0</v>
      </c>
      <c r="H64" s="52">
        <f t="shared" si="12"/>
        <v>0</v>
      </c>
      <c r="I64" s="53">
        <f t="shared" si="12"/>
        <v>0</v>
      </c>
      <c r="J64" s="52">
        <f t="shared" si="12"/>
        <v>0</v>
      </c>
      <c r="K64" s="53">
        <f t="shared" si="12"/>
        <v>0</v>
      </c>
      <c r="L64" s="52">
        <f t="shared" si="12"/>
        <v>0</v>
      </c>
      <c r="M64" s="53">
        <f t="shared" si="12"/>
        <v>0</v>
      </c>
      <c r="N64" s="52">
        <f t="shared" si="12"/>
        <v>0</v>
      </c>
      <c r="O64" s="54">
        <f t="shared" si="12"/>
        <v>7140</v>
      </c>
    </row>
    <row r="65" spans="2:15" ht="19" thickBot="1" x14ac:dyDescent="0.5">
      <c r="B65" s="36" t="s">
        <v>63</v>
      </c>
      <c r="C65" s="55">
        <f>C63-C64</f>
        <v>335</v>
      </c>
      <c r="D65" s="56">
        <f>D63-D64</f>
        <v>0</v>
      </c>
      <c r="E65" s="55">
        <f t="shared" ref="E65:M65" si="13">E63-E64</f>
        <v>0</v>
      </c>
      <c r="F65" s="56">
        <f t="shared" si="13"/>
        <v>0</v>
      </c>
      <c r="G65" s="55">
        <f t="shared" si="13"/>
        <v>0</v>
      </c>
      <c r="H65" s="56">
        <f t="shared" si="13"/>
        <v>0</v>
      </c>
      <c r="I65" s="55">
        <f t="shared" si="13"/>
        <v>0</v>
      </c>
      <c r="J65" s="56">
        <f t="shared" si="13"/>
        <v>0</v>
      </c>
      <c r="K65" s="55">
        <f t="shared" si="13"/>
        <v>0</v>
      </c>
      <c r="L65" s="56">
        <f t="shared" si="13"/>
        <v>0</v>
      </c>
      <c r="M65" s="55">
        <f t="shared" si="13"/>
        <v>0</v>
      </c>
      <c r="N65" s="56">
        <f>N63-N64</f>
        <v>0</v>
      </c>
      <c r="O65" s="57">
        <f>O63-O64</f>
        <v>335</v>
      </c>
    </row>
    <row r="66" spans="2:15" ht="16" thickTop="1" x14ac:dyDescent="0.35"/>
  </sheetData>
  <mergeCells count="6">
    <mergeCell ref="B60:O61"/>
    <mergeCell ref="B2:O2"/>
    <mergeCell ref="B21:O22"/>
    <mergeCell ref="B42:O42"/>
    <mergeCell ref="B4:O4"/>
    <mergeCell ref="B23:O23"/>
  </mergeCells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7D2D-E540-47B1-9F32-D1F85F388B5D}">
  <sheetPr>
    <tabColor theme="4" tint="0.39997558519241921"/>
  </sheetPr>
  <dimension ref="B1:M63"/>
  <sheetViews>
    <sheetView showGridLines="0" zoomScale="70" zoomScaleNormal="70" workbookViewId="0">
      <selection activeCell="J2" sqref="J2"/>
    </sheetView>
  </sheetViews>
  <sheetFormatPr baseColWidth="10" defaultRowHeight="15.5" x14ac:dyDescent="0.35"/>
  <cols>
    <col min="1" max="1" width="10.90625" style="38"/>
    <col min="2" max="2" width="61.26953125" style="39" customWidth="1"/>
    <col min="3" max="5" width="29.36328125" style="39" customWidth="1"/>
    <col min="6" max="6" width="29.36328125" style="40" customWidth="1"/>
    <col min="7" max="16384" width="10.90625" style="38"/>
  </cols>
  <sheetData>
    <row r="1" spans="2:6" ht="16" thickBot="1" x14ac:dyDescent="0.4"/>
    <row r="2" spans="2:6" ht="35" customHeight="1" thickBot="1" x14ac:dyDescent="0.4">
      <c r="B2" s="140" t="s">
        <v>125</v>
      </c>
      <c r="C2" s="141"/>
      <c r="D2" s="141"/>
      <c r="E2" s="141"/>
      <c r="F2" s="142"/>
    </row>
    <row r="4" spans="2:6" ht="23.5" x14ac:dyDescent="0.55000000000000004">
      <c r="B4" s="42" t="s">
        <v>108</v>
      </c>
    </row>
    <row r="6" spans="2:6" ht="27" customHeight="1" thickBot="1" x14ac:dyDescent="0.4">
      <c r="B6" s="68" t="s">
        <v>34</v>
      </c>
      <c r="C6" s="72" t="s">
        <v>104</v>
      </c>
      <c r="D6" s="72" t="s">
        <v>105</v>
      </c>
      <c r="E6" s="72" t="s">
        <v>36</v>
      </c>
      <c r="F6" s="71" t="s">
        <v>99</v>
      </c>
    </row>
    <row r="7" spans="2:6" ht="27" customHeight="1" thickBot="1" x14ac:dyDescent="0.4">
      <c r="B7" s="69" t="s">
        <v>64</v>
      </c>
      <c r="C7" s="73">
        <f>IF(B7=Budget!B6,Budget!C6)</f>
        <v>3500</v>
      </c>
      <c r="D7" s="62">
        <v>3500</v>
      </c>
      <c r="E7" s="73">
        <f>+C7-D7</f>
        <v>0</v>
      </c>
      <c r="F7" s="85"/>
    </row>
    <row r="8" spans="2:6" ht="27" customHeight="1" thickBot="1" x14ac:dyDescent="0.4">
      <c r="B8" s="69" t="s">
        <v>42</v>
      </c>
      <c r="C8" s="73">
        <f>IF(B8=Budget!B7,Budget!C7)</f>
        <v>90</v>
      </c>
      <c r="D8" s="62">
        <v>30</v>
      </c>
      <c r="E8" s="73">
        <f t="shared" ref="E8:E17" si="0">+C8-D8</f>
        <v>60</v>
      </c>
      <c r="F8" s="85"/>
    </row>
    <row r="9" spans="2:6" ht="27" customHeight="1" thickBot="1" x14ac:dyDescent="0.4">
      <c r="B9" s="69" t="s">
        <v>43</v>
      </c>
      <c r="C9" s="73">
        <f>IF(B9=Budget!B8,Budget!C8)</f>
        <v>450</v>
      </c>
      <c r="D9" s="62">
        <v>430</v>
      </c>
      <c r="E9" s="73">
        <f t="shared" si="0"/>
        <v>20</v>
      </c>
      <c r="F9" s="85"/>
    </row>
    <row r="10" spans="2:6" ht="27" customHeight="1" thickBot="1" x14ac:dyDescent="0.4">
      <c r="B10" s="69" t="s">
        <v>65</v>
      </c>
      <c r="C10" s="73">
        <f>IF(B10=Budget!B9,Budget!C9)</f>
        <v>800</v>
      </c>
      <c r="D10" s="62">
        <v>910</v>
      </c>
      <c r="E10" s="73">
        <f t="shared" si="0"/>
        <v>-110</v>
      </c>
      <c r="F10" s="85"/>
    </row>
    <row r="11" spans="2:6" ht="27" customHeight="1" thickBot="1" x14ac:dyDescent="0.4">
      <c r="B11" s="69" t="s">
        <v>45</v>
      </c>
      <c r="C11" s="73">
        <f>IF(B11=Budget!B10,Budget!C10)</f>
        <v>0</v>
      </c>
      <c r="D11" s="62">
        <v>0</v>
      </c>
      <c r="E11" s="73">
        <f t="shared" si="0"/>
        <v>0</v>
      </c>
      <c r="F11" s="85"/>
    </row>
    <row r="12" spans="2:6" ht="27" customHeight="1" thickBot="1" x14ac:dyDescent="0.4">
      <c r="B12" s="69" t="s">
        <v>66</v>
      </c>
      <c r="C12" s="73">
        <f>IF(B12=Budget!B11,Budget!C11)</f>
        <v>100</v>
      </c>
      <c r="D12" s="62">
        <v>150</v>
      </c>
      <c r="E12" s="73">
        <f t="shared" si="0"/>
        <v>-50</v>
      </c>
      <c r="F12" s="85"/>
    </row>
    <row r="13" spans="2:6" ht="27" customHeight="1" thickBot="1" x14ac:dyDescent="0.4">
      <c r="B13" s="69" t="s">
        <v>44</v>
      </c>
      <c r="C13" s="73">
        <f>IF(B13=Budget!B12,Budget!C12)</f>
        <v>500</v>
      </c>
      <c r="D13" s="62">
        <v>250</v>
      </c>
      <c r="E13" s="73">
        <f t="shared" si="0"/>
        <v>250</v>
      </c>
      <c r="F13" s="85"/>
    </row>
    <row r="14" spans="2:6" ht="27" customHeight="1" thickBot="1" x14ac:dyDescent="0.4">
      <c r="B14" s="69" t="s">
        <v>41</v>
      </c>
      <c r="C14" s="73">
        <f>IF(B14=Budget!B13,Budget!C13)</f>
        <v>35</v>
      </c>
      <c r="D14" s="62">
        <v>0</v>
      </c>
      <c r="E14" s="73">
        <f t="shared" si="0"/>
        <v>35</v>
      </c>
      <c r="F14" s="85"/>
    </row>
    <row r="15" spans="2:6" ht="27" customHeight="1" thickBot="1" x14ac:dyDescent="0.4">
      <c r="B15" s="69" t="s">
        <v>53</v>
      </c>
      <c r="C15" s="73">
        <f>IF(B15=Budget!B17,Budget!C17)</f>
        <v>800</v>
      </c>
      <c r="D15" s="62">
        <v>800</v>
      </c>
      <c r="E15" s="73">
        <f t="shared" si="0"/>
        <v>0</v>
      </c>
      <c r="F15" s="85"/>
    </row>
    <row r="16" spans="2:6" ht="27" customHeight="1" thickBot="1" x14ac:dyDescent="0.4">
      <c r="B16" s="69" t="s">
        <v>54</v>
      </c>
      <c r="C16" s="73">
        <f>IF(B16=Budget!B18,Budget!C18)</f>
        <v>0</v>
      </c>
      <c r="D16" s="62">
        <v>0</v>
      </c>
      <c r="E16" s="73">
        <f t="shared" si="0"/>
        <v>0</v>
      </c>
      <c r="F16" s="85"/>
    </row>
    <row r="17" spans="2:13" ht="27" customHeight="1" thickBot="1" x14ac:dyDescent="0.4">
      <c r="B17" s="69" t="s">
        <v>55</v>
      </c>
      <c r="C17" s="73">
        <f>IF(B17=Budget!B19,Budget!C19)</f>
        <v>1200</v>
      </c>
      <c r="D17" s="62">
        <v>1200</v>
      </c>
      <c r="E17" s="73">
        <f t="shared" si="0"/>
        <v>0</v>
      </c>
      <c r="F17" s="85"/>
    </row>
    <row r="18" spans="2:13" ht="27" customHeight="1" thickBot="1" x14ac:dyDescent="0.5">
      <c r="B18" s="121" t="s">
        <v>123</v>
      </c>
      <c r="C18" s="122">
        <f>+SUM(C7:C17)</f>
        <v>7475</v>
      </c>
      <c r="D18" s="122">
        <f>+SUM(D7:D17)</f>
        <v>7270</v>
      </c>
      <c r="E18" s="122">
        <f>+SUM(E7:E17)</f>
        <v>205</v>
      </c>
      <c r="F18" s="123"/>
      <c r="G18" s="37"/>
      <c r="H18" s="37"/>
      <c r="I18" s="37"/>
      <c r="K18" s="37"/>
      <c r="L18" s="37"/>
      <c r="M18" s="37"/>
    </row>
    <row r="19" spans="2:13" ht="20.5" customHeight="1" thickBot="1" x14ac:dyDescent="0.5">
      <c r="B19" s="92"/>
      <c r="C19" s="93"/>
      <c r="D19" s="94"/>
      <c r="E19" s="95"/>
      <c r="F19" s="96"/>
      <c r="G19" s="37"/>
      <c r="H19" s="37"/>
      <c r="I19" s="37"/>
      <c r="J19" s="37"/>
      <c r="K19" s="37"/>
    </row>
    <row r="20" spans="2:13" ht="27" customHeight="1" thickBot="1" x14ac:dyDescent="0.4">
      <c r="B20" s="69" t="s">
        <v>46</v>
      </c>
      <c r="C20" s="73">
        <f>IF(B20=Budget!B25,Budget!C25)</f>
        <v>1000</v>
      </c>
      <c r="D20" s="62">
        <v>1000</v>
      </c>
      <c r="E20" s="73">
        <f t="shared" ref="E20:E35" si="1">C20-D20</f>
        <v>0</v>
      </c>
      <c r="F20" s="85">
        <f t="shared" ref="F20:F35" si="2">D20/$C$57</f>
        <v>0.15220700152207001</v>
      </c>
    </row>
    <row r="21" spans="2:13" ht="27" customHeight="1" thickBot="1" x14ac:dyDescent="0.4">
      <c r="B21" s="69" t="s">
        <v>0</v>
      </c>
      <c r="C21" s="73">
        <f>IF(B21=Budget!B26,Budget!C26)</f>
        <v>60</v>
      </c>
      <c r="D21" s="62">
        <v>50</v>
      </c>
      <c r="E21" s="73">
        <f t="shared" si="1"/>
        <v>10</v>
      </c>
      <c r="F21" s="85">
        <f t="shared" si="2"/>
        <v>7.6103500761035003E-3</v>
      </c>
    </row>
    <row r="22" spans="2:13" ht="27" customHeight="1" thickBot="1" x14ac:dyDescent="0.4">
      <c r="B22" s="70" t="s">
        <v>1</v>
      </c>
      <c r="C22" s="73">
        <f>IF(B22=Budget!B27,Budget!C27)</f>
        <v>150</v>
      </c>
      <c r="D22" s="62">
        <v>175</v>
      </c>
      <c r="E22" s="73">
        <f t="shared" si="1"/>
        <v>-25</v>
      </c>
      <c r="F22" s="85">
        <f t="shared" si="2"/>
        <v>2.6636225266362251E-2</v>
      </c>
    </row>
    <row r="23" spans="2:13" ht="27" customHeight="1" thickBot="1" x14ac:dyDescent="0.4">
      <c r="B23" s="70" t="s">
        <v>2</v>
      </c>
      <c r="C23" s="73">
        <f>IF(B23=Budget!B28,Budget!C28)</f>
        <v>40</v>
      </c>
      <c r="D23" s="62">
        <v>55</v>
      </c>
      <c r="E23" s="73">
        <f t="shared" si="1"/>
        <v>-15</v>
      </c>
      <c r="F23" s="85">
        <f t="shared" si="2"/>
        <v>8.3713850837138504E-3</v>
      </c>
    </row>
    <row r="24" spans="2:13" ht="27" customHeight="1" thickBot="1" x14ac:dyDescent="0.4">
      <c r="B24" s="70" t="s">
        <v>8</v>
      </c>
      <c r="C24" s="73">
        <f>IF(B24=Budget!B29,Budget!C29)</f>
        <v>50</v>
      </c>
      <c r="D24" s="62">
        <v>40</v>
      </c>
      <c r="E24" s="73">
        <f t="shared" si="1"/>
        <v>10</v>
      </c>
      <c r="F24" s="85">
        <f t="shared" si="2"/>
        <v>6.0882800608828003E-3</v>
      </c>
    </row>
    <row r="25" spans="2:13" ht="27" customHeight="1" thickBot="1" x14ac:dyDescent="0.4">
      <c r="B25" s="70" t="s">
        <v>4</v>
      </c>
      <c r="C25" s="73">
        <f>IF(B25=Budget!B30,Budget!C30)</f>
        <v>50</v>
      </c>
      <c r="D25" s="62">
        <v>45</v>
      </c>
      <c r="E25" s="73">
        <f t="shared" si="1"/>
        <v>5</v>
      </c>
      <c r="F25" s="85">
        <f t="shared" si="2"/>
        <v>6.8493150684931503E-3</v>
      </c>
    </row>
    <row r="26" spans="2:13" ht="27" customHeight="1" thickBot="1" x14ac:dyDescent="0.4">
      <c r="B26" s="70" t="s">
        <v>12</v>
      </c>
      <c r="C26" s="73">
        <f>IF(B26=Budget!B31,Budget!C31)</f>
        <v>100</v>
      </c>
      <c r="D26" s="62">
        <v>100</v>
      </c>
      <c r="E26" s="73">
        <f t="shared" si="1"/>
        <v>0</v>
      </c>
      <c r="F26" s="85">
        <f t="shared" si="2"/>
        <v>1.5220700152207001E-2</v>
      </c>
    </row>
    <row r="27" spans="2:13" ht="27" customHeight="1" thickBot="1" x14ac:dyDescent="0.4">
      <c r="B27" s="63" t="s">
        <v>14</v>
      </c>
      <c r="C27" s="66">
        <f>IF(B27=Budget!B32,Budget!C32)</f>
        <v>50</v>
      </c>
      <c r="D27" s="65">
        <v>50</v>
      </c>
      <c r="E27" s="67">
        <f t="shared" si="1"/>
        <v>0</v>
      </c>
      <c r="F27" s="86">
        <f t="shared" si="2"/>
        <v>7.6103500761035003E-3</v>
      </c>
    </row>
    <row r="28" spans="2:13" ht="27" customHeight="1" thickBot="1" x14ac:dyDescent="0.4">
      <c r="B28" s="63" t="s">
        <v>48</v>
      </c>
      <c r="C28" s="66">
        <f>IF(B28=Budget!B33,Budget!C33)</f>
        <v>150</v>
      </c>
      <c r="D28" s="65">
        <v>140</v>
      </c>
      <c r="E28" s="67">
        <f t="shared" si="1"/>
        <v>10</v>
      </c>
      <c r="F28" s="86">
        <f t="shared" si="2"/>
        <v>2.1308980213089801E-2</v>
      </c>
    </row>
    <row r="29" spans="2:13" ht="27" customHeight="1" thickBot="1" x14ac:dyDescent="0.4">
      <c r="B29" s="63" t="s">
        <v>51</v>
      </c>
      <c r="C29" s="66">
        <f>IF(B29=Budget!B34,Budget!C34)</f>
        <v>150</v>
      </c>
      <c r="D29" s="65">
        <v>150</v>
      </c>
      <c r="E29" s="67">
        <f t="shared" si="1"/>
        <v>0</v>
      </c>
      <c r="F29" s="86">
        <f t="shared" si="2"/>
        <v>2.2831050228310501E-2</v>
      </c>
    </row>
    <row r="30" spans="2:13" ht="27" customHeight="1" thickBot="1" x14ac:dyDescent="0.4">
      <c r="B30" s="63" t="s">
        <v>47</v>
      </c>
      <c r="C30" s="66">
        <f>IF(B30=Budget!B35,Budget!C35)</f>
        <v>300</v>
      </c>
      <c r="D30" s="65">
        <v>283</v>
      </c>
      <c r="E30" s="67">
        <f t="shared" si="1"/>
        <v>17</v>
      </c>
      <c r="F30" s="86">
        <f t="shared" si="2"/>
        <v>4.3074581430745815E-2</v>
      </c>
    </row>
    <row r="31" spans="2:13" ht="27" customHeight="1" thickBot="1" x14ac:dyDescent="0.4">
      <c r="B31" s="63" t="s">
        <v>52</v>
      </c>
      <c r="C31" s="66">
        <f>IF(B31=Budget!B36,Budget!C36)</f>
        <v>50</v>
      </c>
      <c r="D31" s="65">
        <v>40</v>
      </c>
      <c r="E31" s="67">
        <f t="shared" si="1"/>
        <v>10</v>
      </c>
      <c r="F31" s="86">
        <f t="shared" si="2"/>
        <v>6.0882800608828003E-3</v>
      </c>
    </row>
    <row r="32" spans="2:13" ht="27" customHeight="1" thickBot="1" x14ac:dyDescent="0.4">
      <c r="B32" s="63" t="s">
        <v>57</v>
      </c>
      <c r="C32" s="66">
        <f>IF(B32=Budget!B37,Budget!C37)</f>
        <v>35</v>
      </c>
      <c r="D32" s="65">
        <v>70</v>
      </c>
      <c r="E32" s="67">
        <f t="shared" si="1"/>
        <v>-35</v>
      </c>
      <c r="F32" s="86">
        <f t="shared" si="2"/>
        <v>1.06544901065449E-2</v>
      </c>
    </row>
    <row r="33" spans="2:11" ht="27" customHeight="1" thickBot="1" x14ac:dyDescent="0.4">
      <c r="B33" s="63" t="s">
        <v>58</v>
      </c>
      <c r="C33" s="66">
        <f>IF(B33=Budget!B38,Budget!C38)</f>
        <v>275</v>
      </c>
      <c r="D33" s="65">
        <v>287</v>
      </c>
      <c r="E33" s="67">
        <f t="shared" si="1"/>
        <v>-12</v>
      </c>
      <c r="F33" s="86">
        <f t="shared" si="2"/>
        <v>4.3683409436834096E-2</v>
      </c>
    </row>
    <row r="34" spans="2:11" ht="27" customHeight="1" thickBot="1" x14ac:dyDescent="0.4">
      <c r="B34" s="63" t="s">
        <v>13</v>
      </c>
      <c r="C34" s="66">
        <f>IF(B34=Budget!B39,Budget!C39)</f>
        <v>500</v>
      </c>
      <c r="D34" s="65">
        <v>510</v>
      </c>
      <c r="E34" s="67">
        <f t="shared" si="1"/>
        <v>-10</v>
      </c>
      <c r="F34" s="86">
        <f t="shared" si="2"/>
        <v>7.7625570776255703E-2</v>
      </c>
    </row>
    <row r="35" spans="2:11" ht="27" customHeight="1" thickBot="1" x14ac:dyDescent="0.4">
      <c r="B35" s="64" t="s">
        <v>15</v>
      </c>
      <c r="C35" s="66">
        <f>IF(B35=Budget!B40,Budget!C40)</f>
        <v>300</v>
      </c>
      <c r="D35" s="65">
        <v>300</v>
      </c>
      <c r="E35" s="67">
        <f t="shared" si="1"/>
        <v>0</v>
      </c>
      <c r="F35" s="86">
        <f t="shared" si="2"/>
        <v>4.5662100456621002E-2</v>
      </c>
    </row>
    <row r="36" spans="2:11" ht="27" customHeight="1" thickBot="1" x14ac:dyDescent="0.5">
      <c r="B36" s="124" t="s">
        <v>6</v>
      </c>
      <c r="C36" s="125">
        <f>SUM(C20:C35)</f>
        <v>3260</v>
      </c>
      <c r="D36" s="126">
        <f>SUM(D20:D35)</f>
        <v>3295</v>
      </c>
      <c r="E36" s="127">
        <f>SUM(E20:E35)</f>
        <v>-35</v>
      </c>
      <c r="F36" s="74"/>
      <c r="G36" s="37"/>
      <c r="H36" s="37"/>
      <c r="I36" s="37"/>
      <c r="J36" s="37"/>
      <c r="K36" s="37"/>
    </row>
    <row r="37" spans="2:11" ht="27" customHeight="1" thickBot="1" x14ac:dyDescent="0.4">
      <c r="B37" s="64" t="s">
        <v>3</v>
      </c>
      <c r="C37" s="66">
        <f>IF(B37=Budget!B44,Budget!C44)</f>
        <v>900</v>
      </c>
      <c r="D37" s="65">
        <v>950</v>
      </c>
      <c r="E37" s="67">
        <f t="shared" ref="E37:E49" si="3">C37-D37</f>
        <v>-50</v>
      </c>
      <c r="F37" s="86">
        <f t="shared" ref="F37:F46" si="4">D37/$C$57</f>
        <v>0.14459665144596651</v>
      </c>
    </row>
    <row r="38" spans="2:11" ht="27" customHeight="1" thickBot="1" x14ac:dyDescent="0.4">
      <c r="B38" s="64" t="s">
        <v>49</v>
      </c>
      <c r="C38" s="66">
        <f>IF(B38=Budget!B45,Budget!C45)</f>
        <v>300</v>
      </c>
      <c r="D38" s="65">
        <v>350</v>
      </c>
      <c r="E38" s="67">
        <f t="shared" si="3"/>
        <v>-50</v>
      </c>
      <c r="F38" s="86">
        <f t="shared" si="4"/>
        <v>5.3272450532724502E-2</v>
      </c>
    </row>
    <row r="39" spans="2:11" ht="27" customHeight="1" thickBot="1" x14ac:dyDescent="0.4">
      <c r="B39" s="64" t="s">
        <v>56</v>
      </c>
      <c r="C39" s="66">
        <f>IF(B39=Budget!B46,Budget!C46)</f>
        <v>350</v>
      </c>
      <c r="D39" s="65">
        <v>110</v>
      </c>
      <c r="E39" s="67">
        <f t="shared" si="3"/>
        <v>240</v>
      </c>
      <c r="F39" s="86">
        <f t="shared" si="4"/>
        <v>1.6742770167427701E-2</v>
      </c>
    </row>
    <row r="40" spans="2:11" ht="27" customHeight="1" thickBot="1" x14ac:dyDescent="0.4">
      <c r="B40" s="64" t="s">
        <v>5</v>
      </c>
      <c r="C40" s="66">
        <f>IF(B40=Budget!B47,Budget!C47)</f>
        <v>300</v>
      </c>
      <c r="D40" s="65">
        <v>280</v>
      </c>
      <c r="E40" s="67">
        <f t="shared" si="3"/>
        <v>20</v>
      </c>
      <c r="F40" s="86">
        <f t="shared" si="4"/>
        <v>4.2617960426179602E-2</v>
      </c>
    </row>
    <row r="41" spans="2:11" ht="27" customHeight="1" thickBot="1" x14ac:dyDescent="0.4">
      <c r="B41" s="64" t="s">
        <v>40</v>
      </c>
      <c r="C41" s="66">
        <f>IF(B41=Budget!B48,Budget!C48)</f>
        <v>100</v>
      </c>
      <c r="D41" s="65">
        <v>85</v>
      </c>
      <c r="E41" s="67">
        <f t="shared" si="3"/>
        <v>15</v>
      </c>
      <c r="F41" s="86">
        <f t="shared" si="4"/>
        <v>1.2937595129375951E-2</v>
      </c>
    </row>
    <row r="42" spans="2:11" ht="27" customHeight="1" thickBot="1" x14ac:dyDescent="0.4">
      <c r="B42" s="64" t="s">
        <v>11</v>
      </c>
      <c r="C42" s="66">
        <f>IF(B42=Budget!B49,Budget!C49)</f>
        <v>80</v>
      </c>
      <c r="D42" s="65">
        <v>50</v>
      </c>
      <c r="E42" s="67">
        <f t="shared" si="3"/>
        <v>30</v>
      </c>
      <c r="F42" s="86">
        <f t="shared" si="4"/>
        <v>7.6103500761035003E-3</v>
      </c>
    </row>
    <row r="43" spans="2:11" ht="27" customHeight="1" thickBot="1" x14ac:dyDescent="0.4">
      <c r="B43" s="64" t="s">
        <v>50</v>
      </c>
      <c r="C43" s="66">
        <f>IF(B43=Budget!B50,Budget!C50)</f>
        <v>0</v>
      </c>
      <c r="D43" s="65">
        <v>0</v>
      </c>
      <c r="E43" s="67">
        <f t="shared" si="3"/>
        <v>0</v>
      </c>
      <c r="F43" s="86">
        <f t="shared" si="4"/>
        <v>0</v>
      </c>
    </row>
    <row r="44" spans="2:11" ht="27" customHeight="1" thickBot="1" x14ac:dyDescent="0.4">
      <c r="B44" s="64" t="s">
        <v>59</v>
      </c>
      <c r="C44" s="66">
        <f>IF(B44=Budget!B51,Budget!C51)</f>
        <v>150</v>
      </c>
      <c r="D44" s="65">
        <v>200</v>
      </c>
      <c r="E44" s="67">
        <f t="shared" si="3"/>
        <v>-50</v>
      </c>
      <c r="F44" s="86">
        <f t="shared" si="4"/>
        <v>3.0441400304414001E-2</v>
      </c>
    </row>
    <row r="45" spans="2:11" ht="27" customHeight="1" thickBot="1" x14ac:dyDescent="0.4">
      <c r="B45" s="64" t="s">
        <v>98</v>
      </c>
      <c r="C45" s="66">
        <f>IF(B45=Budget!B52,Budget!C52)</f>
        <v>400</v>
      </c>
      <c r="D45" s="65">
        <v>250</v>
      </c>
      <c r="E45" s="67">
        <f t="shared" si="3"/>
        <v>150</v>
      </c>
      <c r="F45" s="86">
        <f t="shared" si="4"/>
        <v>3.8051750380517502E-2</v>
      </c>
    </row>
    <row r="46" spans="2:11" ht="27" customHeight="1" thickBot="1" x14ac:dyDescent="0.4">
      <c r="B46" s="64" t="s">
        <v>62</v>
      </c>
      <c r="C46" s="66">
        <f>IF(B46=Budget!B53,Budget!C53)</f>
        <v>700</v>
      </c>
      <c r="D46" s="65">
        <v>400</v>
      </c>
      <c r="E46" s="67">
        <f t="shared" si="3"/>
        <v>300</v>
      </c>
      <c r="F46" s="86">
        <f t="shared" si="4"/>
        <v>6.0882800608828003E-2</v>
      </c>
    </row>
    <row r="47" spans="2:11" ht="27" customHeight="1" thickBot="1" x14ac:dyDescent="0.5">
      <c r="B47" s="124" t="s">
        <v>7</v>
      </c>
      <c r="C47" s="125">
        <f>SUM(C37:C46)</f>
        <v>3280</v>
      </c>
      <c r="D47" s="126">
        <f>SUM(D37:D46)</f>
        <v>2675</v>
      </c>
      <c r="E47" s="127">
        <f>SUM(E37:E46)</f>
        <v>605</v>
      </c>
      <c r="F47" s="128"/>
      <c r="G47" s="37"/>
      <c r="H47" s="37"/>
      <c r="I47" s="37"/>
      <c r="J47" s="37"/>
      <c r="K47" s="37"/>
    </row>
    <row r="48" spans="2:11" ht="27" customHeight="1" thickBot="1" x14ac:dyDescent="0.4">
      <c r="B48" s="64" t="s">
        <v>10</v>
      </c>
      <c r="C48" s="66">
        <f>IF(B48=Budget!B57,Budget!C57)</f>
        <v>400</v>
      </c>
      <c r="D48" s="65">
        <v>400</v>
      </c>
      <c r="E48" s="67">
        <f t="shared" si="3"/>
        <v>0</v>
      </c>
      <c r="F48" s="86">
        <f>D48/$C$57</f>
        <v>6.0882800608828003E-2</v>
      </c>
    </row>
    <row r="49" spans="2:13" ht="27" customHeight="1" thickBot="1" x14ac:dyDescent="0.4">
      <c r="B49" s="22" t="s">
        <v>116</v>
      </c>
      <c r="C49" s="66">
        <f>IF(B49=Budget!B58,Budget!C58)</f>
        <v>200</v>
      </c>
      <c r="D49" s="65">
        <v>200</v>
      </c>
      <c r="E49" s="67">
        <f t="shared" si="3"/>
        <v>0</v>
      </c>
      <c r="F49" s="86">
        <f>D49/$C$57</f>
        <v>3.0441400304414001E-2</v>
      </c>
    </row>
    <row r="50" spans="2:13" ht="27" customHeight="1" thickBot="1" x14ac:dyDescent="0.5">
      <c r="B50" s="129" t="s">
        <v>35</v>
      </c>
      <c r="C50" s="130">
        <f>C48+C49</f>
        <v>600</v>
      </c>
      <c r="D50" s="131">
        <f>D48+D49</f>
        <v>600</v>
      </c>
      <c r="E50" s="132">
        <f t="shared" ref="E50" si="5">E48+E49</f>
        <v>0</v>
      </c>
      <c r="F50" s="133"/>
      <c r="G50" s="37"/>
      <c r="H50" s="37"/>
      <c r="I50" s="37"/>
      <c r="J50" s="37"/>
      <c r="K50" s="37"/>
    </row>
    <row r="51" spans="2:13" ht="20" customHeight="1" thickBot="1" x14ac:dyDescent="0.5">
      <c r="B51" s="138"/>
      <c r="C51" s="134"/>
      <c r="D51" s="134"/>
      <c r="E51" s="134"/>
      <c r="F51" s="139"/>
      <c r="G51" s="37"/>
      <c r="H51" s="37"/>
      <c r="I51" s="37"/>
      <c r="J51" s="37"/>
      <c r="K51" s="37"/>
    </row>
    <row r="52" spans="2:13" ht="27" customHeight="1" thickBot="1" x14ac:dyDescent="0.5">
      <c r="B52" s="135" t="s">
        <v>124</v>
      </c>
      <c r="C52" s="136">
        <f>+C36+C47+C50</f>
        <v>7140</v>
      </c>
      <c r="D52" s="136">
        <f>+D36+D47+D50</f>
        <v>6570</v>
      </c>
      <c r="E52" s="136">
        <f>+C52-D52</f>
        <v>570</v>
      </c>
      <c r="F52" s="137"/>
      <c r="G52" s="37"/>
      <c r="H52" s="37"/>
      <c r="I52" s="37"/>
      <c r="K52" s="37"/>
      <c r="L52" s="37"/>
      <c r="M52" s="37"/>
    </row>
    <row r="53" spans="2:13" ht="79.5" customHeight="1" thickBot="1" x14ac:dyDescent="0.4">
      <c r="B53" s="40"/>
      <c r="C53" s="40"/>
      <c r="D53" s="40"/>
      <c r="E53" s="40"/>
    </row>
    <row r="54" spans="2:13" ht="40.5" customHeight="1" thickBot="1" x14ac:dyDescent="0.4">
      <c r="B54" s="119" t="s">
        <v>110</v>
      </c>
      <c r="C54" s="120"/>
      <c r="D54" s="38"/>
      <c r="E54" s="38"/>
      <c r="F54" s="38"/>
    </row>
    <row r="55" spans="2:13" ht="35.5" customHeight="1" thickBot="1" x14ac:dyDescent="0.4">
      <c r="B55" s="40"/>
      <c r="C55" s="40"/>
      <c r="D55" s="40"/>
      <c r="E55" s="40"/>
    </row>
    <row r="56" spans="2:13" ht="45.5" customHeight="1" thickBot="1" x14ac:dyDescent="0.4">
      <c r="B56" s="98" t="s">
        <v>102</v>
      </c>
      <c r="C56" s="100">
        <f>D18</f>
        <v>7270</v>
      </c>
      <c r="D56" s="40"/>
      <c r="E56" s="40"/>
    </row>
    <row r="57" spans="2:13" ht="45.5" customHeight="1" thickBot="1" x14ac:dyDescent="0.4">
      <c r="B57" s="98" t="s">
        <v>37</v>
      </c>
      <c r="C57" s="100">
        <f>+D36+D47+D50</f>
        <v>6570</v>
      </c>
      <c r="D57" s="40"/>
      <c r="E57" s="40"/>
    </row>
    <row r="58" spans="2:13" ht="45.5" customHeight="1" thickBot="1" x14ac:dyDescent="0.4">
      <c r="B58" s="98" t="s">
        <v>103</v>
      </c>
      <c r="C58" s="101">
        <f>C56-C57</f>
        <v>700</v>
      </c>
      <c r="D58" s="40"/>
      <c r="E58" s="41"/>
    </row>
    <row r="59" spans="2:13" ht="45.5" customHeight="1" thickBot="1" x14ac:dyDescent="0.4">
      <c r="B59" s="98" t="s">
        <v>111</v>
      </c>
      <c r="C59" s="102" t="str">
        <f>INDEX(B20:B50,MATCH(MAX(F20:F50),F20:F50,0))</f>
        <v>Crédit immobilier</v>
      </c>
    </row>
    <row r="60" spans="2:13" ht="45.5" customHeight="1" thickBot="1" x14ac:dyDescent="0.4">
      <c r="B60" s="98" t="s">
        <v>112</v>
      </c>
      <c r="C60" s="99">
        <f>+D48/C56</f>
        <v>5.5020632737276476E-2</v>
      </c>
    </row>
    <row r="61" spans="2:13" ht="45.5" customHeight="1" thickBot="1" x14ac:dyDescent="0.4">
      <c r="B61" s="98" t="s">
        <v>114</v>
      </c>
      <c r="C61" s="99">
        <f>D47/C57</f>
        <v>0.4071537290715373</v>
      </c>
    </row>
    <row r="62" spans="2:13" ht="45.5" customHeight="1" thickBot="1" x14ac:dyDescent="0.4">
      <c r="B62" s="98" t="s">
        <v>113</v>
      </c>
      <c r="C62" s="99">
        <f>+D36/C57</f>
        <v>0.50152207001522076</v>
      </c>
    </row>
    <row r="63" spans="2:13" x14ac:dyDescent="0.35">
      <c r="C63" s="97"/>
    </row>
  </sheetData>
  <mergeCells count="2">
    <mergeCell ref="B2:F2"/>
    <mergeCell ref="B54:C54"/>
  </mergeCells>
  <phoneticPr fontId="6" type="noConversion"/>
  <conditionalFormatting sqref="C58">
    <cfRule type="cellIs" dxfId="12" priority="13" operator="lessThan">
      <formula>0</formula>
    </cfRule>
    <cfRule type="cellIs" dxfId="11" priority="14" operator="lessThan">
      <formula>0</formula>
    </cfRule>
    <cfRule type="cellIs" dxfId="10" priority="15" operator="greaterThan">
      <formula>0</formula>
    </cfRule>
    <cfRule type="cellIs" dxfId="9" priority="19" operator="lessThan">
      <formula>0</formula>
    </cfRule>
  </conditionalFormatting>
  <conditionalFormatting sqref="E1:E2 E4 E59:E1048576 E19:E51 E6">
    <cfRule type="cellIs" dxfId="8" priority="22" operator="lessThan">
      <formula>0</formula>
    </cfRule>
    <cfRule type="cellIs" dxfId="7" priority="23" operator="lessThan">
      <formula>0</formula>
    </cfRule>
    <cfRule type="cellIs" dxfId="6" priority="24" operator="lessThan">
      <formula>0</formula>
    </cfRule>
  </conditionalFormatting>
  <conditionalFormatting sqref="C18:E18">
    <cfRule type="cellIs" dxfId="5" priority="4" operator="lessThan">
      <formula>0</formula>
    </cfRule>
    <cfRule type="cellIs" dxfId="4" priority="5" operator="lessThan">
      <formula>0</formula>
    </cfRule>
    <cfRule type="cellIs" dxfId="3" priority="6" operator="lessThan">
      <formula>0</formula>
    </cfRule>
  </conditionalFormatting>
  <conditionalFormatting sqref="C52:E5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Mode d'emploi</vt:lpstr>
      <vt:lpstr>Budget</vt:lpstr>
      <vt:lpstr>Suivi mensuel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E L L</dc:creator>
  <cp:lastModifiedBy>Mariama CISSE</cp:lastModifiedBy>
  <dcterms:created xsi:type="dcterms:W3CDTF">2015-06-05T18:19:34Z</dcterms:created>
  <dcterms:modified xsi:type="dcterms:W3CDTF">2026-10-29T10:50:46Z</dcterms:modified>
</cp:coreProperties>
</file>