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hidePivotFieldList="1"/>
  <mc:AlternateContent xmlns:mc="http://schemas.openxmlformats.org/markup-compatibility/2006">
    <mc:Choice Requires="x15">
      <x15ac:absPath xmlns:x15ac="http://schemas.microsoft.com/office/spreadsheetml/2010/11/ac" url="C:\Users\D E L L\Documents\05- Writing &amp; Creations templates\Creation templates\"/>
    </mc:Choice>
  </mc:AlternateContent>
  <xr:revisionPtr revIDLastSave="0" documentId="13_ncr:1_{6102F84E-2E7F-4B09-B815-4520DF3A0250}" xr6:coauthVersionLast="47" xr6:coauthVersionMax="47" xr10:uidLastSave="{00000000-0000-0000-0000-000000000000}"/>
  <bookViews>
    <workbookView xWindow="-110" yWindow="-110" windowWidth="19420" windowHeight="10300" tabRatio="702" xr2:uid="{00000000-000D-0000-FFFF-FFFF00000000}"/>
  </bookViews>
  <sheets>
    <sheet name="Mode d'emploi" sheetId="10" r:id="rId1"/>
    <sheet name="Budget" sheetId="5" r:id="rId2"/>
    <sheet name="Suivi mensuel" sheetId="9" r:id="rId3"/>
  </sheets>
  <definedNames>
    <definedName name="_xlnm._FilterDatabase" localSheetId="2" hidden="1">'Suivi mensuel'!$B$6:$F$45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9" l="1"/>
  <c r="C51" i="9" s="1"/>
  <c r="F29" i="9" s="1"/>
  <c r="C8" i="9"/>
  <c r="E8" i="9" s="1"/>
  <c r="C9" i="9"/>
  <c r="E9" i="9" s="1"/>
  <c r="C10" i="9"/>
  <c r="E10" i="9" s="1"/>
  <c r="C11" i="9"/>
  <c r="E11" i="9" s="1"/>
  <c r="C12" i="9"/>
  <c r="E12" i="9" s="1"/>
  <c r="C7" i="9"/>
  <c r="E7" i="9" s="1"/>
  <c r="C15" i="9"/>
  <c r="D47" i="5"/>
  <c r="E47" i="5"/>
  <c r="F47" i="5"/>
  <c r="G47" i="5"/>
  <c r="H47" i="5"/>
  <c r="I47" i="5"/>
  <c r="J47" i="5"/>
  <c r="K47" i="5"/>
  <c r="L47" i="5"/>
  <c r="M47" i="5"/>
  <c r="N47" i="5"/>
  <c r="C47" i="5"/>
  <c r="C40" i="5"/>
  <c r="C35" i="5"/>
  <c r="C22" i="5"/>
  <c r="F33" i="9" l="1"/>
  <c r="F28" i="9"/>
  <c r="F27" i="9"/>
  <c r="F26" i="9"/>
  <c r="F43" i="9"/>
  <c r="F42" i="9"/>
  <c r="F22" i="9"/>
  <c r="F19" i="9"/>
  <c r="F37" i="9"/>
  <c r="F18" i="9"/>
  <c r="F36" i="9"/>
  <c r="C55" i="9"/>
  <c r="F24" i="9"/>
  <c r="F23" i="9"/>
  <c r="F40" i="9"/>
  <c r="F39" i="9"/>
  <c r="F21" i="9"/>
  <c r="F38" i="9"/>
  <c r="F34" i="9"/>
  <c r="F32" i="9"/>
  <c r="F17" i="9"/>
  <c r="F15" i="9"/>
  <c r="F30" i="9"/>
  <c r="F16" i="9"/>
  <c r="F44" i="9"/>
  <c r="E13" i="9"/>
  <c r="C13" i="9"/>
  <c r="D41" i="9"/>
  <c r="D31" i="9"/>
  <c r="D25" i="9"/>
  <c r="D20" i="9"/>
  <c r="D45" i="9"/>
  <c r="C43" i="9"/>
  <c r="C44" i="9"/>
  <c r="C42" i="9"/>
  <c r="C37" i="9"/>
  <c r="E37" i="9" s="1"/>
  <c r="C38" i="9"/>
  <c r="E38" i="9" s="1"/>
  <c r="C39" i="9"/>
  <c r="E39" i="9" s="1"/>
  <c r="C40" i="9"/>
  <c r="E40" i="9" s="1"/>
  <c r="C36" i="9"/>
  <c r="E36" i="9" s="1"/>
  <c r="C33" i="9"/>
  <c r="C34" i="9"/>
  <c r="C32" i="9"/>
  <c r="C27" i="9"/>
  <c r="C28" i="9"/>
  <c r="E28" i="9" s="1"/>
  <c r="C29" i="9"/>
  <c r="E29" i="9" s="1"/>
  <c r="C30" i="9"/>
  <c r="E30" i="9" s="1"/>
  <c r="C26" i="9"/>
  <c r="C22" i="9"/>
  <c r="E22" i="9" s="1"/>
  <c r="C23" i="9"/>
  <c r="E23" i="9" s="1"/>
  <c r="C24" i="9"/>
  <c r="E24" i="9" s="1"/>
  <c r="C21" i="9"/>
  <c r="C16" i="9"/>
  <c r="E16" i="9" s="1"/>
  <c r="C17" i="9"/>
  <c r="E17" i="9" s="1"/>
  <c r="C18" i="9"/>
  <c r="E18" i="9" s="1"/>
  <c r="C19" i="9"/>
  <c r="E19" i="9" s="1"/>
  <c r="O37" i="5"/>
  <c r="D40" i="5"/>
  <c r="E40" i="5"/>
  <c r="F40" i="5"/>
  <c r="G40" i="5"/>
  <c r="H40" i="5"/>
  <c r="I40" i="5"/>
  <c r="J40" i="5"/>
  <c r="K40" i="5"/>
  <c r="L40" i="5"/>
  <c r="M40" i="5"/>
  <c r="N40" i="5"/>
  <c r="O40" i="5" s="1"/>
  <c r="D35" i="5"/>
  <c r="E35" i="5"/>
  <c r="F35" i="5"/>
  <c r="G35" i="5"/>
  <c r="H35" i="5"/>
  <c r="I35" i="5"/>
  <c r="J35" i="5"/>
  <c r="K35" i="5"/>
  <c r="L35" i="5"/>
  <c r="M35" i="5"/>
  <c r="N35" i="5"/>
  <c r="O35" i="5"/>
  <c r="O43" i="5"/>
  <c r="O44" i="5"/>
  <c r="O45" i="5"/>
  <c r="O46" i="5"/>
  <c r="O42" i="5"/>
  <c r="O38" i="5"/>
  <c r="O39" i="5"/>
  <c r="O31" i="5"/>
  <c r="O32" i="5"/>
  <c r="O33" i="5"/>
  <c r="O34" i="5"/>
  <c r="O30" i="5"/>
  <c r="O7" i="5"/>
  <c r="O8" i="5"/>
  <c r="O9" i="5"/>
  <c r="O10" i="5"/>
  <c r="C12" i="5"/>
  <c r="C28" i="5"/>
  <c r="O26" i="5"/>
  <c r="O27" i="5"/>
  <c r="C54" i="9" l="1"/>
  <c r="E41" i="9"/>
  <c r="C25" i="9"/>
  <c r="E21" i="9"/>
  <c r="C45" i="9"/>
  <c r="C41" i="9"/>
  <c r="O47" i="5"/>
  <c r="C35" i="9"/>
  <c r="C31" i="9"/>
  <c r="E27" i="9"/>
  <c r="E43" i="9"/>
  <c r="E42" i="9"/>
  <c r="E32" i="9"/>
  <c r="E26" i="9"/>
  <c r="D35" i="9"/>
  <c r="D47" i="9" s="1"/>
  <c r="C52" i="9" s="1"/>
  <c r="C53" i="9" s="1"/>
  <c r="C20" i="9"/>
  <c r="D52" i="5"/>
  <c r="E52" i="5"/>
  <c r="F52" i="5"/>
  <c r="G52" i="5"/>
  <c r="H52" i="5"/>
  <c r="I52" i="5"/>
  <c r="J52" i="5"/>
  <c r="K52" i="5"/>
  <c r="L52" i="5"/>
  <c r="M52" i="5"/>
  <c r="N52" i="5"/>
  <c r="C52" i="5"/>
  <c r="O50" i="5"/>
  <c r="O51" i="5"/>
  <c r="O49" i="5"/>
  <c r="O25" i="5"/>
  <c r="O24" i="5"/>
  <c r="D28" i="5"/>
  <c r="O28" i="5" s="1"/>
  <c r="E28" i="5"/>
  <c r="F28" i="5"/>
  <c r="G28" i="5"/>
  <c r="H28" i="5"/>
  <c r="I28" i="5"/>
  <c r="J28" i="5"/>
  <c r="K28" i="5"/>
  <c r="L28" i="5"/>
  <c r="M28" i="5"/>
  <c r="N28" i="5"/>
  <c r="D22" i="5"/>
  <c r="E22" i="5"/>
  <c r="F22" i="5"/>
  <c r="G22" i="5"/>
  <c r="H22" i="5"/>
  <c r="H57" i="5" s="1"/>
  <c r="I22" i="5"/>
  <c r="J22" i="5"/>
  <c r="K22" i="5"/>
  <c r="L22" i="5"/>
  <c r="M22" i="5"/>
  <c r="N22" i="5"/>
  <c r="O21" i="5"/>
  <c r="C56" i="5"/>
  <c r="C47" i="9" l="1"/>
  <c r="E47" i="9" s="1"/>
  <c r="G57" i="5"/>
  <c r="E57" i="5"/>
  <c r="D57" i="5"/>
  <c r="K57" i="5"/>
  <c r="F57" i="5"/>
  <c r="N57" i="5"/>
  <c r="M57" i="5"/>
  <c r="L57" i="5"/>
  <c r="E20" i="9"/>
  <c r="J57" i="5"/>
  <c r="I57" i="5"/>
  <c r="E31" i="9"/>
  <c r="C57" i="5"/>
  <c r="E44" i="9"/>
  <c r="E45" i="9" s="1"/>
  <c r="O52" i="5"/>
  <c r="O22" i="5"/>
  <c r="O57" i="5" l="1"/>
  <c r="C58" i="5"/>
  <c r="O11" i="5"/>
  <c r="O6" i="5"/>
  <c r="N12" i="5"/>
  <c r="N56" i="5" s="1"/>
  <c r="D12" i="5"/>
  <c r="D56" i="5" s="1"/>
  <c r="E12" i="5"/>
  <c r="E56" i="5" s="1"/>
  <c r="F12" i="5"/>
  <c r="F56" i="5" s="1"/>
  <c r="G12" i="5"/>
  <c r="G56" i="5" s="1"/>
  <c r="H12" i="5"/>
  <c r="H56" i="5" s="1"/>
  <c r="I12" i="5"/>
  <c r="I56" i="5" s="1"/>
  <c r="J12" i="5"/>
  <c r="J56" i="5" s="1"/>
  <c r="K12" i="5"/>
  <c r="K56" i="5" s="1"/>
  <c r="L12" i="5"/>
  <c r="L56" i="5" s="1"/>
  <c r="M12" i="5"/>
  <c r="M56" i="5" s="1"/>
  <c r="O12" i="5" l="1"/>
  <c r="O56" i="5" s="1"/>
  <c r="E33" i="9" l="1"/>
  <c r="E34" i="9"/>
  <c r="E35" i="9" l="1"/>
  <c r="E15" i="9"/>
  <c r="O17" i="5" l="1"/>
  <c r="O18" i="5"/>
  <c r="O19" i="5"/>
  <c r="O20" i="5"/>
  <c r="E25" i="9" l="1"/>
  <c r="O58" i="5"/>
  <c r="F58" i="5"/>
  <c r="E58" i="5"/>
  <c r="D58" i="5"/>
  <c r="G58" i="5"/>
  <c r="H58" i="5"/>
  <c r="I58" i="5" s="1"/>
  <c r="J58" i="5" s="1"/>
  <c r="K58" i="5" s="1"/>
  <c r="L58" i="5" s="1"/>
  <c r="M58" i="5" s="1"/>
  <c r="N58" i="5" s="1"/>
</calcChain>
</file>

<file path=xl/sharedStrings.xml><?xml version="1.0" encoding="utf-8"?>
<sst xmlns="http://schemas.openxmlformats.org/spreadsheetml/2006/main" count="182" uniqueCount="114">
  <si>
    <t>Eau</t>
  </si>
  <si>
    <t>Electricité</t>
  </si>
  <si>
    <t>Alimentation</t>
  </si>
  <si>
    <t>Gaz</t>
  </si>
  <si>
    <t>Habillement</t>
  </si>
  <si>
    <t>Total</t>
  </si>
  <si>
    <t>Janv</t>
  </si>
  <si>
    <t>Févr</t>
  </si>
  <si>
    <t>Mars</t>
  </si>
  <si>
    <t>Avr</t>
  </si>
  <si>
    <t>Mai</t>
  </si>
  <si>
    <t>Juin</t>
  </si>
  <si>
    <t>Juil</t>
  </si>
  <si>
    <t>Août</t>
  </si>
  <si>
    <t>Sept</t>
  </si>
  <si>
    <t>Oct</t>
  </si>
  <si>
    <t>Nov</t>
  </si>
  <si>
    <t>Déc</t>
  </si>
  <si>
    <t>REVENUS</t>
  </si>
  <si>
    <t>DEPENSES</t>
  </si>
  <si>
    <t>TOTAUX</t>
  </si>
  <si>
    <t>Année</t>
  </si>
  <si>
    <t>Epargne &amp; Imprévus</t>
  </si>
  <si>
    <t>BUDGET PERSONNEL</t>
  </si>
  <si>
    <t>Catégorie</t>
  </si>
  <si>
    <t>Solde budgétaire</t>
  </si>
  <si>
    <t>Dépenses réalisées</t>
  </si>
  <si>
    <t>Revenus</t>
  </si>
  <si>
    <t>Dépenses</t>
  </si>
  <si>
    <t>Différence</t>
  </si>
  <si>
    <t>Alimentation &amp; vie quotidienne</t>
  </si>
  <si>
    <t>Soutien familial</t>
  </si>
  <si>
    <t>Cadeaux</t>
  </si>
  <si>
    <t>Hygiène &amp; Soins personnels</t>
  </si>
  <si>
    <t>Bourse d'études</t>
  </si>
  <si>
    <t>Aides sociales</t>
  </si>
  <si>
    <t>Job étudiant</t>
  </si>
  <si>
    <t>Gratification de stage</t>
  </si>
  <si>
    <t>Autres revenus occasionnels</t>
  </si>
  <si>
    <t>Logement</t>
  </si>
  <si>
    <t>Internet &amp; forfaits mobiles</t>
  </si>
  <si>
    <t>Vacances</t>
  </si>
  <si>
    <t>Épargne et imprévus</t>
  </si>
  <si>
    <t>Dépenses exceptionelles</t>
  </si>
  <si>
    <t>Logement &amp; charges courantes</t>
  </si>
  <si>
    <t>Entretien du linge</t>
  </si>
  <si>
    <t>Alimentation et vie quotidienne</t>
  </si>
  <si>
    <t>Études &amp; Fournitures</t>
  </si>
  <si>
    <t>Frais de scolarité</t>
  </si>
  <si>
    <t>Fournitures scolaires</t>
  </si>
  <si>
    <t>Matériel informatique</t>
  </si>
  <si>
    <t>Formations &amp; certifications</t>
  </si>
  <si>
    <t>Déplacements</t>
  </si>
  <si>
    <t>Transport en commun</t>
  </si>
  <si>
    <t>Taxis, VTC</t>
  </si>
  <si>
    <t>Carburant et péage</t>
  </si>
  <si>
    <t>Famille, loisirs et vie sociale</t>
  </si>
  <si>
    <t>Contribution familiale</t>
  </si>
  <si>
    <t>Sorties &amp; Restaurants</t>
  </si>
  <si>
    <t>Abonnements</t>
  </si>
  <si>
    <t>Sport &amp; activités</t>
  </si>
  <si>
    <t>Frais de santé</t>
  </si>
  <si>
    <t>Épargne</t>
  </si>
  <si>
    <t>♡ MODE D'EMPLOI — SUIVI DE FINANCES PERSONNELLES</t>
  </si>
  <si>
    <t>Bienvenue !</t>
  </si>
  <si>
    <t>Bienvenue dans votre outil de gestion des finances personnelles !</t>
  </si>
  <si>
    <t>Ce fichier est conçu pour vous aider à organiser vos revenus, à planifier vos dépenses et à suivre votre budget mensuel simplement. Les calculs sont automatisés pour vous permettre de mieux comprendre votre situation financière.</t>
  </si>
  <si>
    <r>
      <t xml:space="preserve">Fréquence — </t>
    </r>
    <r>
      <rPr>
        <sz val="11"/>
        <color theme="1"/>
        <rFont val="Calibri"/>
        <family val="2"/>
        <scheme val="minor"/>
      </rPr>
      <t>mensuelle</t>
    </r>
  </si>
  <si>
    <t>ÉTAPE 1 : DÉCOUVRIR LES 3 ONGLETS</t>
  </si>
  <si>
    <t>Votre fichier comprend trois onglets :</t>
  </si>
  <si>
    <r>
      <t xml:space="preserve">Mode d'emploi — </t>
    </r>
    <r>
      <rPr>
        <sz val="11"/>
        <color theme="1"/>
        <rFont val="Calibri"/>
        <family val="2"/>
        <scheme val="minor"/>
      </rPr>
      <t>Pour comprendre le fonctionnement du fichier et découvrir les étapes à suivre.</t>
    </r>
  </si>
  <si>
    <r>
      <t>Budget</t>
    </r>
    <r>
      <rPr>
        <sz val="11"/>
        <color theme="1"/>
        <rFont val="Calibri"/>
        <family val="2"/>
        <scheme val="minor"/>
      </rPr>
      <t xml:space="preserve"> — Pour planifier vos revenus et vos dépenses du mois.</t>
    </r>
  </si>
  <si>
    <r>
      <t>Suivi mensuel</t>
    </r>
    <r>
      <rPr>
        <sz val="11"/>
        <color theme="1"/>
        <rFont val="Calibri"/>
        <family val="2"/>
        <scheme val="minor"/>
      </rPr>
      <t xml:space="preserve"> — Pour enregistrer vos revenus et vos dépenses réels, comparer les montants prévus aux montants réalisés et consulter un </t>
    </r>
    <r>
      <rPr>
        <b/>
        <sz val="11"/>
        <color theme="1"/>
        <rFont val="Calibri"/>
        <family val="2"/>
        <scheme val="minor"/>
      </rPr>
      <t>tableau de bord</t>
    </r>
    <r>
      <rPr>
        <sz val="11"/>
        <color theme="1"/>
        <rFont val="Calibri"/>
        <family val="2"/>
        <scheme val="minor"/>
      </rPr>
      <t xml:space="preserve"> présentant les principaux indicateurs de votre budget.</t>
    </r>
  </si>
  <si>
    <t>ÉTAPE 2 : COMPRENDRE LES NOTIONS CLÉS</t>
  </si>
  <si>
    <r>
      <t xml:space="preserve">Dans l'onglet </t>
    </r>
    <r>
      <rPr>
        <b/>
        <sz val="11"/>
        <color theme="1"/>
        <rFont val="Calibri"/>
        <family val="2"/>
        <scheme val="minor"/>
      </rPr>
      <t>Mode d'emploi</t>
    </r>
    <r>
      <rPr>
        <sz val="11"/>
        <color theme="1"/>
        <rFont val="Calibri"/>
        <family val="2"/>
        <scheme val="minor"/>
      </rPr>
      <t>, retrouvez les explications des principales notions utilisées dans votre fichier.</t>
    </r>
  </si>
  <si>
    <t>Quelques notions utiles :</t>
  </si>
  <si>
    <t>ÉTAPE 3 : ÉTABLIR VOTRE BUDGET MENSUEL</t>
  </si>
  <si>
    <r>
      <t xml:space="preserve">Dans l'onglet </t>
    </r>
    <r>
      <rPr>
        <b/>
        <sz val="11"/>
        <color theme="1"/>
        <rFont val="Calibri"/>
        <family val="2"/>
        <scheme val="minor"/>
      </rPr>
      <t>Budget</t>
    </r>
    <r>
      <rPr>
        <sz val="11"/>
        <color theme="1"/>
        <rFont val="Calibri"/>
        <family val="2"/>
        <scheme val="minor"/>
      </rPr>
      <t>, renseignez les montants que vous prévoyez de percevoir et de dépenser au cours du mois.</t>
    </r>
  </si>
  <si>
    <t>Définissez les montants prévus pour chaque catégorie de dépenses.</t>
  </si>
  <si>
    <t>Adaptez les catégories proposées à votre situation, si nécessaire.</t>
  </si>
  <si>
    <t>L'objectif est d'établir un budget réaliste, adapté à vos revenus et à vos priorités.</t>
  </si>
  <si>
    <t>ÉTAPE 4 : SUIVRE VOS REVENUS ET VOS DÉPENSES</t>
  </si>
  <si>
    <r>
      <t xml:space="preserve">Dans l'onglet </t>
    </r>
    <r>
      <rPr>
        <b/>
        <sz val="11"/>
        <color theme="1"/>
        <rFont val="Calibri"/>
        <family val="2"/>
        <scheme val="minor"/>
      </rPr>
      <t>Suivi mensuel</t>
    </r>
    <r>
      <rPr>
        <sz val="11"/>
        <color theme="1"/>
        <rFont val="Calibri"/>
        <family val="2"/>
        <scheme val="minor"/>
      </rPr>
      <t>, renseignez chaque mois les montants réellement perçus et dépensés pour chaque catégorie</t>
    </r>
  </si>
  <si>
    <t>Le fichier calcule automatiquement les résultats prévus par ses formules et vous aide à comparer votre budget à la réalité.</t>
  </si>
  <si>
    <t>Pour conserver l'historique, faites une copie du fichier avant de commencer un nouveau mois.</t>
  </si>
  <si>
    <t>ÉTAPE 5 : COMPRENDRE VOS RÉSULTATS</t>
  </si>
  <si>
    <t>Le tableau de bord vous aide à mieux comprendre votre situation financière grâce à plusieurs indicateurs :</t>
  </si>
  <si>
    <r>
      <t>% de dépenses :</t>
    </r>
    <r>
      <rPr>
        <sz val="11"/>
        <color theme="1"/>
        <rFont val="Calibri"/>
        <family val="2"/>
        <scheme val="minor"/>
      </rPr>
      <t xml:space="preserve"> part de chaque catégorie dans le total de vos dépenses. Permet d'identifier les catégories qui pèsent le plus dans votre budget.</t>
    </r>
  </si>
  <si>
    <r>
      <t>Solde budgétaire :</t>
    </r>
    <r>
      <rPr>
        <sz val="11"/>
        <color theme="1"/>
        <rFont val="Calibri"/>
        <family val="2"/>
        <scheme val="minor"/>
      </rPr>
      <t xml:space="preserve"> différence entre les montants prévus et les montants réels</t>
    </r>
    <r>
      <rPr>
        <b/>
        <sz val="11"/>
        <color theme="1"/>
        <rFont val="Calibri"/>
        <family val="2"/>
        <scheme val="minor"/>
      </rPr>
      <t>.</t>
    </r>
  </si>
  <si>
    <r>
      <t>Montant restant :</t>
    </r>
    <r>
      <rPr>
        <sz val="11"/>
        <color theme="1"/>
        <rFont val="Calibri"/>
        <family val="2"/>
        <scheme val="minor"/>
      </rPr>
      <t xml:space="preserve"> différence entre vos revenus réels et vos dépenses réelles. Un montant positif signifie qu'il vous reste de l'argent ; un montant négatif signifie que vos dépenses dépassent vos revenus.</t>
    </r>
  </si>
  <si>
    <r>
      <t>Catégorie la plus dépensière :</t>
    </r>
    <r>
      <rPr>
        <sz val="11"/>
        <color theme="1"/>
        <rFont val="Calibri"/>
        <family val="2"/>
        <scheme val="minor"/>
      </rPr>
      <t xml:space="preserve"> catégorie dans laquelle vous avez dépensé le plus d'argent.</t>
    </r>
  </si>
  <si>
    <r>
      <t>% d'épargne :</t>
    </r>
    <r>
      <rPr>
        <sz val="11"/>
        <color theme="1"/>
        <rFont val="Calibri"/>
        <family val="2"/>
        <scheme val="minor"/>
      </rPr>
      <t xml:space="preserve"> part des revenus consacrée à l'épargne du mois. Il est calculé en divisant le montant mis de côté par les revenus perçus.</t>
    </r>
  </si>
  <si>
    <t>Les montants affichés en rouge signalent un dépassement du budget prévu, conformément aux règles de mise en forme du fichier.</t>
  </si>
  <si>
    <t>QUELQUES CONSEILS</t>
  </si>
  <si>
    <t>Les cellules à fond blanc sont destinées à la saisie manuelle.</t>
  </si>
  <si>
    <t>Les cellules contenant des formules sont calculées automatiquement.</t>
  </si>
  <si>
    <t>Vérifiez vos données avant de consulter les résultats.</t>
  </si>
  <si>
    <t>Personnalisez votre fichier selon vos besoins, en prenant soin de préserver les formules.</t>
  </si>
  <si>
    <r>
      <t xml:space="preserve">Public cible — </t>
    </r>
    <r>
      <rPr>
        <sz val="11"/>
        <color theme="1"/>
        <rFont val="Calibri"/>
        <family val="2"/>
        <scheme val="minor"/>
      </rPr>
      <t>Étudiants (boursiers, stagiaires, salariés en job étudiant ou soutenus par leur famille)</t>
    </r>
  </si>
  <si>
    <r>
      <t xml:space="preserve">Revenus occasionnels : </t>
    </r>
    <r>
      <rPr>
        <sz val="11"/>
        <color theme="1"/>
        <rFont val="Calibri"/>
        <family val="2"/>
        <scheme val="minor"/>
      </rPr>
      <t>sommes perçues en dehors des revenus habituels comme un cadeau en argent ou un petit revenu complémentaire.</t>
    </r>
  </si>
  <si>
    <r>
      <t xml:space="preserve">Dépenses exceptionnelles: </t>
    </r>
    <r>
      <rPr>
        <sz val="11"/>
        <color theme="1"/>
        <rFont val="Calibri"/>
        <family val="2"/>
        <scheme val="minor"/>
      </rPr>
      <t>dépenses inhabituelles, comme des réparations ou des achats importants.</t>
    </r>
  </si>
  <si>
    <t>Indiquez vos revenus prévus</t>
  </si>
  <si>
    <r>
      <rPr>
        <sz val="18"/>
        <color theme="1"/>
        <rFont val="Calibri"/>
        <family val="2"/>
        <scheme val="minor"/>
      </rPr>
      <t>Période :</t>
    </r>
    <r>
      <rPr>
        <b/>
        <i/>
        <sz val="18"/>
        <color rgb="FFFF0000"/>
        <rFont val="Calibri"/>
        <family val="2"/>
        <scheme val="minor"/>
      </rPr>
      <t xml:space="preserve"> Janvier 2026</t>
    </r>
  </si>
  <si>
    <t>% Dépenses</t>
  </si>
  <si>
    <t>Tableau de bord</t>
  </si>
  <si>
    <t>Revenus perçues</t>
  </si>
  <si>
    <t>Montant restant</t>
  </si>
  <si>
    <t>Catégorie la plus dépensière</t>
  </si>
  <si>
    <t>% d'épargne</t>
  </si>
  <si>
    <t>TOTAL REVENUS</t>
  </si>
  <si>
    <t>Montant Prévu</t>
  </si>
  <si>
    <t>Montant Réalisé</t>
  </si>
  <si>
    <t>Suivi mensuel du Budget</t>
  </si>
  <si>
    <t>TOTAL DEPENSES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</si>
</sst>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\ [$€-40C]_-;\-* #,##0\ [$€-40C]_-;_-* &quot;-&quot;??\ [$€-40C]_-;_-@_-"/>
  </numFmts>
  <fonts count="2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i/>
      <sz val="18"/>
      <color theme="1"/>
      <name val="Calibri"/>
      <family val="2"/>
      <scheme val="minor"/>
    </font>
    <font>
      <b/>
      <sz val="26"/>
      <color rgb="FFD57F0D"/>
      <name val="Calibri"/>
      <family val="2"/>
      <scheme val="minor"/>
    </font>
    <font>
      <sz val="12"/>
      <color rgb="FF00133A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00133A"/>
      <name val="Calibri"/>
      <family val="2"/>
      <scheme val="minor"/>
    </font>
    <font>
      <b/>
      <sz val="14"/>
      <color rgb="FFD57F0D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b/>
      <i/>
      <sz val="12"/>
      <color theme="1" tint="0.499984740745262"/>
      <name val="Calibri"/>
      <family val="2"/>
      <scheme val="minor"/>
    </font>
    <font>
      <sz val="14"/>
      <color theme="1" tint="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8"/>
      <color rgb="FFD57F0D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 tint="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133A"/>
        <bgColor indexed="64"/>
      </patternFill>
    </fill>
    <fill>
      <patternFill patternType="solid">
        <fgColor rgb="FFE1EBFF"/>
        <bgColor indexed="64"/>
      </patternFill>
    </fill>
    <fill>
      <patternFill patternType="solid">
        <fgColor rgb="FFF7FAFF"/>
        <bgColor indexed="64"/>
      </patternFill>
    </fill>
    <fill>
      <patternFill patternType="solid">
        <fgColor rgb="FFC9DBFF"/>
        <bgColor indexed="64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theme="4" tint="0.39997558519241921"/>
      </bottom>
      <diagonal/>
    </border>
    <border>
      <left style="thick">
        <color rgb="FFE1EBFF"/>
      </left>
      <right style="thick">
        <color rgb="FFE1EBFF"/>
      </right>
      <top style="medium">
        <color theme="4" tint="0.39997558519241921"/>
      </top>
      <bottom style="thick">
        <color rgb="FFE1EBFF"/>
      </bottom>
      <diagonal/>
    </border>
    <border>
      <left style="thick">
        <color rgb="FFE1EBFF"/>
      </left>
      <right style="thick">
        <color rgb="FFE1EBFF"/>
      </right>
      <top style="thick">
        <color rgb="FFE1EBFF"/>
      </top>
      <bottom style="thick">
        <color rgb="FFE1EBFF"/>
      </bottom>
      <diagonal/>
    </border>
    <border>
      <left style="thick">
        <color rgb="FFE1EBFF"/>
      </left>
      <right style="thick">
        <color rgb="FFE1EBFF"/>
      </right>
      <top style="thick">
        <color rgb="FFE1EBFF"/>
      </top>
      <bottom style="medium">
        <color rgb="FFE1EBFF"/>
      </bottom>
      <diagonal/>
    </border>
    <border>
      <left style="thick">
        <color rgb="FFE1EBFF"/>
      </left>
      <right style="thick">
        <color rgb="FFE1EBFF"/>
      </right>
      <top style="medium">
        <color theme="4" tint="0.39997558519241921"/>
      </top>
      <bottom/>
      <diagonal/>
    </border>
    <border>
      <left style="medium">
        <color rgb="FFE1EBFF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 style="thick">
        <color rgb="FFE1EBFF"/>
      </left>
      <right style="thick">
        <color rgb="FFE1EBFF"/>
      </right>
      <top style="medium">
        <color rgb="FFE1EBFF"/>
      </top>
      <bottom style="medium">
        <color rgb="FFE1EBFF"/>
      </bottom>
      <diagonal/>
    </border>
    <border>
      <left style="thick">
        <color theme="0" tint="-0.24994659260841701"/>
      </left>
      <right/>
      <top style="thin">
        <color auto="1"/>
      </top>
      <bottom style="medium">
        <color theme="4" tint="0.39997558519241921"/>
      </bottom>
      <diagonal/>
    </border>
    <border>
      <left/>
      <right style="thick">
        <color theme="0" tint="-0.24994659260841701"/>
      </right>
      <top style="thin">
        <color auto="1"/>
      </top>
      <bottom style="medium">
        <color theme="4" tint="0.39997558519241921"/>
      </bottom>
      <diagonal/>
    </border>
    <border>
      <left style="thick">
        <color theme="0" tint="-0.24994659260841701"/>
      </left>
      <right style="thick">
        <color rgb="FFE1EBFF"/>
      </right>
      <top style="medium">
        <color theme="4" tint="0.39997558519241921"/>
      </top>
      <bottom style="thick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medium">
        <color theme="4" tint="0.39997558519241921"/>
      </top>
      <bottom style="thick">
        <color rgb="FFE1EBFF"/>
      </bottom>
      <diagonal/>
    </border>
    <border>
      <left style="thick">
        <color theme="0" tint="-0.24994659260841701"/>
      </left>
      <right style="thick">
        <color rgb="FFE1EBFF"/>
      </right>
      <top style="thick">
        <color rgb="FFE1EBFF"/>
      </top>
      <bottom style="thick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thick">
        <color rgb="FFE1EBFF"/>
      </top>
      <bottom style="thick">
        <color rgb="FFE1EBFF"/>
      </bottom>
      <diagonal/>
    </border>
    <border>
      <left style="thick">
        <color theme="0" tint="-0.24994659260841701"/>
      </left>
      <right style="thick">
        <color rgb="FFE1EBFF"/>
      </right>
      <top style="thick">
        <color rgb="FFE1EBFF"/>
      </top>
      <bottom style="medium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thick">
        <color rgb="FFE1EBFF"/>
      </top>
      <bottom style="medium">
        <color rgb="FFE1EBFF"/>
      </bottom>
      <diagonal/>
    </border>
    <border>
      <left style="thick">
        <color theme="0" tint="-0.24994659260841701"/>
      </left>
      <right/>
      <top/>
      <bottom/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 style="thin">
        <color auto="1"/>
      </bottom>
      <diagonal/>
    </border>
    <border>
      <left/>
      <right style="thick">
        <color theme="0" tint="-0.24994659260841701"/>
      </right>
      <top/>
      <bottom style="thin">
        <color auto="1"/>
      </bottom>
      <diagonal/>
    </border>
    <border>
      <left style="thick">
        <color theme="0" tint="-0.24994659260841701"/>
      </left>
      <right style="thick">
        <color rgb="FFE1EBFF"/>
      </right>
      <top style="medium">
        <color theme="4" tint="0.39997558519241921"/>
      </top>
      <bottom/>
      <diagonal/>
    </border>
    <border>
      <left style="thick">
        <color rgb="FFE1EBFF"/>
      </left>
      <right style="thick">
        <color theme="0" tint="-0.24994659260841701"/>
      </right>
      <top style="medium">
        <color theme="4" tint="0.39997558519241921"/>
      </top>
      <bottom/>
      <diagonal/>
    </border>
    <border>
      <left style="thick">
        <color theme="0" tint="-0.24994659260841701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 style="medium">
        <color rgb="FFE1EBFF"/>
      </left>
      <right style="thick">
        <color theme="0" tint="-0.24994659260841701"/>
      </right>
      <top style="medium">
        <color rgb="FFE1EBFF"/>
      </top>
      <bottom style="medium">
        <color rgb="FFE1EBFF"/>
      </bottom>
      <diagonal/>
    </border>
    <border>
      <left style="thick">
        <color theme="0" tint="-0.24994659260841701"/>
      </left>
      <right style="medium">
        <color rgb="FFE1EBFF"/>
      </right>
      <top style="medium">
        <color rgb="FFE1EBFF"/>
      </top>
      <bottom style="thick">
        <color rgb="FFE1EBFF"/>
      </bottom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 style="thick">
        <color theme="0" tint="-0.24994659260841701"/>
      </bottom>
      <diagonal/>
    </border>
    <border>
      <left/>
      <right style="thick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thick">
        <color rgb="FFE1EBFF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 style="medium">
        <color theme="2" tint="-9.9887081514938816E-2"/>
      </left>
      <right/>
      <top style="medium">
        <color theme="2" tint="-9.9887081514938816E-2"/>
      </top>
      <bottom style="medium">
        <color theme="2" tint="-9.9948118533890809E-2"/>
      </bottom>
      <diagonal/>
    </border>
    <border>
      <left style="medium">
        <color theme="2" tint="-9.9887081514938816E-2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/>
      <right style="medium">
        <color theme="2" tint="-9.9887081514938816E-2"/>
      </right>
      <top style="medium">
        <color rgb="FFE1EBFF"/>
      </top>
      <bottom style="medium">
        <color rgb="FFE1EBFF"/>
      </bottom>
      <diagonal/>
    </border>
    <border>
      <left style="medium">
        <color rgb="FFE1EBFF"/>
      </left>
      <right style="medium">
        <color theme="2" tint="-9.9887081514938816E-2"/>
      </right>
      <top style="medium">
        <color rgb="FFE1EBFF"/>
      </top>
      <bottom style="medium">
        <color rgb="FFE1EBFF"/>
      </bottom>
      <diagonal/>
    </border>
    <border>
      <left style="medium">
        <color theme="2" tint="-9.9887081514938816E-2"/>
      </left>
      <right style="medium">
        <color rgb="FFE1EBFF"/>
      </right>
      <top style="medium">
        <color rgb="FFE1EBFF"/>
      </top>
      <bottom style="medium">
        <color theme="2" tint="-9.9887081514938816E-2"/>
      </bottom>
      <diagonal/>
    </border>
    <border>
      <left style="thick">
        <color rgb="FFE1EBFF"/>
      </left>
      <right style="medium">
        <color rgb="FFE1EBFF"/>
      </right>
      <top style="medium">
        <color rgb="FFE1EBFF"/>
      </top>
      <bottom style="medium">
        <color theme="2" tint="-9.9887081514938816E-2"/>
      </bottom>
      <diagonal/>
    </border>
    <border>
      <left style="medium">
        <color rgb="FFE1EBFF"/>
      </left>
      <right style="medium">
        <color rgb="FFE1EBFF"/>
      </right>
      <top/>
      <bottom style="medium">
        <color rgb="FFE1EBFF"/>
      </bottom>
      <diagonal/>
    </border>
    <border>
      <left/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 style="thick">
        <color rgb="FFE1EBFF"/>
      </left>
      <right/>
      <top style="medium">
        <color rgb="FFE1EBFF"/>
      </top>
      <bottom style="medium">
        <color rgb="FFE1EBFF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00133A"/>
      </left>
      <right style="medium">
        <color rgb="FF00133A"/>
      </right>
      <top style="medium">
        <color rgb="FF00133A"/>
      </top>
      <bottom style="medium">
        <color rgb="FF00133A"/>
      </bottom>
      <diagonal/>
    </border>
    <border>
      <left/>
      <right style="medium">
        <color theme="2" tint="-9.9887081514938816E-2"/>
      </right>
      <top/>
      <bottom style="medium">
        <color rgb="FFE1EBFF"/>
      </bottom>
      <diagonal/>
    </border>
    <border>
      <left style="medium">
        <color rgb="FFE1EBFF"/>
      </left>
      <right style="medium">
        <color rgb="FFE1EBFF"/>
      </right>
      <top/>
      <bottom style="medium">
        <color theme="2" tint="-9.9948118533890809E-2"/>
      </bottom>
      <diagonal/>
    </border>
    <border>
      <left/>
      <right style="medium">
        <color theme="2" tint="-9.9917600024414813E-2"/>
      </right>
      <top/>
      <bottom style="medium">
        <color theme="2" tint="-9.9948118533890809E-2"/>
      </bottom>
      <diagonal/>
    </border>
    <border>
      <left style="medium">
        <color theme="2" tint="-9.9887081514938816E-2"/>
      </left>
      <right/>
      <top style="medium">
        <color rgb="FFE1EBFF"/>
      </top>
      <bottom style="medium">
        <color rgb="FFE1EBFF"/>
      </bottom>
      <diagonal/>
    </border>
    <border>
      <left/>
      <right/>
      <top style="medium">
        <color rgb="FFE1EBFF"/>
      </top>
      <bottom style="medium">
        <color rgb="FFE1EBFF"/>
      </bottom>
      <diagonal/>
    </border>
    <border>
      <left style="medium">
        <color theme="2" tint="-9.9887081514938816E-2"/>
      </left>
      <right/>
      <top style="medium">
        <color theme="2" tint="-9.9887081514938816E-2"/>
      </top>
      <bottom style="medium">
        <color rgb="FFE1EBFF"/>
      </bottom>
      <diagonal/>
    </border>
    <border>
      <left/>
      <right/>
      <top style="medium">
        <color theme="2" tint="-9.9887081514938816E-2"/>
      </top>
      <bottom style="medium">
        <color rgb="FFE1EBFF"/>
      </bottom>
      <diagonal/>
    </border>
    <border>
      <left/>
      <right style="medium">
        <color theme="2" tint="-9.9887081514938816E-2"/>
      </right>
      <top style="medium">
        <color theme="2" tint="-9.9887081514938816E-2"/>
      </top>
      <bottom style="medium">
        <color rgb="FFE1EBFF"/>
      </bottom>
      <diagonal/>
    </border>
    <border>
      <left style="medium">
        <color theme="2" tint="-9.9887081514938816E-2"/>
      </left>
      <right style="medium">
        <color rgb="FFE1EBFF"/>
      </right>
      <top style="medium">
        <color rgb="FFE1EBFF"/>
      </top>
      <bottom style="medium">
        <color theme="2" tint="-9.985656300546282E-2"/>
      </bottom>
      <diagonal/>
    </border>
    <border>
      <left style="thick">
        <color rgb="FFE1EBFF"/>
      </left>
      <right style="medium">
        <color rgb="FFE1EBFF"/>
      </right>
      <top style="medium">
        <color rgb="FFE1EBFF"/>
      </top>
      <bottom style="medium">
        <color theme="2" tint="-9.985656300546282E-2"/>
      </bottom>
      <diagonal/>
    </border>
    <border>
      <left style="medium">
        <color rgb="FFE1EBFF"/>
      </left>
      <right style="medium">
        <color theme="2" tint="-9.9887081514938816E-2"/>
      </right>
      <top style="medium">
        <color rgb="FFE1EBFF"/>
      </top>
      <bottom style="medium">
        <color theme="2" tint="-9.985656300546282E-2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1" applyNumberFormat="0" applyFill="0" applyAlignment="0" applyProtection="0"/>
    <xf numFmtId="9" fontId="2" fillId="0" borderId="0" applyFont="0" applyFill="0" applyBorder="0" applyAlignment="0" applyProtection="0"/>
  </cellStyleXfs>
  <cellXfs count="103">
    <xf numFmtId="0" fontId="0" fillId="0" borderId="0" xfId="0"/>
    <xf numFmtId="164" fontId="0" fillId="0" borderId="0" xfId="1" applyNumberFormat="1" applyFont="1"/>
    <xf numFmtId="164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0" fillId="0" borderId="0" xfId="0" applyNumberFormat="1"/>
    <xf numFmtId="164" fontId="1" fillId="0" borderId="0" xfId="1" applyNumberFormat="1" applyFont="1"/>
    <xf numFmtId="164" fontId="0" fillId="0" borderId="0" xfId="1" applyNumberFormat="1" applyFont="1" applyFill="1"/>
    <xf numFmtId="165" fontId="7" fillId="3" borderId="0" xfId="1" applyNumberFormat="1" applyFont="1" applyFill="1" applyBorder="1" applyAlignment="1">
      <alignment horizontal="left"/>
    </xf>
    <xf numFmtId="17" fontId="5" fillId="4" borderId="4" xfId="1" applyNumberFormat="1" applyFont="1" applyFill="1" applyBorder="1" applyAlignment="1">
      <alignment horizontal="center" vertical="center"/>
    </xf>
    <xf numFmtId="165" fontId="1" fillId="2" borderId="5" xfId="1" applyNumberFormat="1" applyFont="1" applyFill="1" applyBorder="1"/>
    <xf numFmtId="17" fontId="5" fillId="4" borderId="7" xfId="1" applyNumberFormat="1" applyFont="1" applyFill="1" applyBorder="1" applyAlignment="1">
      <alignment horizontal="center" vertical="center"/>
    </xf>
    <xf numFmtId="17" fontId="5" fillId="4" borderId="6" xfId="1" applyNumberFormat="1" applyFont="1" applyFill="1" applyBorder="1" applyAlignment="1">
      <alignment horizontal="center" vertical="center"/>
    </xf>
    <xf numFmtId="0" fontId="5" fillId="4" borderId="12" xfId="2" applyFont="1" applyFill="1" applyBorder="1" applyAlignment="1">
      <alignment horizontal="center" vertical="center"/>
    </xf>
    <xf numFmtId="164" fontId="5" fillId="4" borderId="13" xfId="1" applyNumberFormat="1" applyFont="1" applyFill="1" applyBorder="1" applyAlignment="1">
      <alignment horizontal="center" vertical="center"/>
    </xf>
    <xf numFmtId="0" fontId="1" fillId="2" borderId="14" xfId="0" applyFont="1" applyFill="1" applyBorder="1"/>
    <xf numFmtId="165" fontId="4" fillId="5" borderId="15" xfId="1" applyNumberFormat="1" applyFont="1" applyFill="1" applyBorder="1"/>
    <xf numFmtId="0" fontId="5" fillId="4" borderId="22" xfId="2" applyFont="1" applyFill="1" applyBorder="1" applyAlignment="1">
      <alignment horizontal="center" vertical="center"/>
    </xf>
    <xf numFmtId="164" fontId="5" fillId="4" borderId="23" xfId="1" applyNumberFormat="1" applyFont="1" applyFill="1" applyBorder="1" applyAlignment="1">
      <alignment horizontal="center" vertical="center"/>
    </xf>
    <xf numFmtId="165" fontId="4" fillId="5" borderId="25" xfId="1" applyNumberFormat="1" applyFont="1" applyFill="1" applyBorder="1"/>
    <xf numFmtId="0" fontId="5" fillId="4" borderId="16" xfId="2" applyFont="1" applyFill="1" applyBorder="1" applyAlignment="1">
      <alignment horizontal="center" vertical="center"/>
    </xf>
    <xf numFmtId="164" fontId="5" fillId="4" borderId="17" xfId="1" applyNumberFormat="1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left"/>
    </xf>
    <xf numFmtId="0" fontId="7" fillId="3" borderId="27" xfId="0" applyFont="1" applyFill="1" applyBorder="1" applyAlignment="1">
      <alignment horizontal="left"/>
    </xf>
    <xf numFmtId="0" fontId="5" fillId="2" borderId="0" xfId="0" applyFont="1" applyFill="1"/>
    <xf numFmtId="0" fontId="0" fillId="2" borderId="0" xfId="0" applyFill="1"/>
    <xf numFmtId="0" fontId="1" fillId="2" borderId="0" xfId="0" applyFont="1" applyFill="1"/>
    <xf numFmtId="9" fontId="1" fillId="2" borderId="0" xfId="3" applyFont="1" applyFill="1"/>
    <xf numFmtId="0" fontId="11" fillId="2" borderId="0" xfId="0" applyFont="1" applyFill="1"/>
    <xf numFmtId="165" fontId="5" fillId="6" borderId="0" xfId="1" applyNumberFormat="1" applyFont="1" applyFill="1" applyBorder="1" applyAlignment="1">
      <alignment horizontal="left"/>
    </xf>
    <xf numFmtId="165" fontId="5" fillId="6" borderId="19" xfId="1" applyNumberFormat="1" applyFont="1" applyFill="1" applyBorder="1" applyAlignment="1">
      <alignment horizontal="left"/>
    </xf>
    <xf numFmtId="0" fontId="13" fillId="0" borderId="0" xfId="0" applyFont="1" applyAlignment="1">
      <alignment horizontal="left" wrapText="1"/>
    </xf>
    <xf numFmtId="165" fontId="5" fillId="6" borderId="0" xfId="1" applyNumberFormat="1" applyFont="1" applyFill="1" applyBorder="1"/>
    <xf numFmtId="165" fontId="5" fillId="6" borderId="28" xfId="1" applyNumberFormat="1" applyFont="1" applyFill="1" applyBorder="1"/>
    <xf numFmtId="165" fontId="7" fillId="3" borderId="28" xfId="1" applyNumberFormat="1" applyFont="1" applyFill="1" applyBorder="1"/>
    <xf numFmtId="165" fontId="5" fillId="6" borderId="29" xfId="1" applyNumberFormat="1" applyFont="1" applyFill="1" applyBorder="1"/>
    <xf numFmtId="0" fontId="14" fillId="0" borderId="24" xfId="1" applyNumberFormat="1" applyFont="1" applyBorder="1" applyAlignment="1">
      <alignment horizontal="left"/>
    </xf>
    <xf numFmtId="165" fontId="1" fillId="2" borderId="8" xfId="0" applyNumberFormat="1" applyFont="1" applyFill="1" applyBorder="1"/>
    <xf numFmtId="165" fontId="1" fillId="2" borderId="9" xfId="0" applyNumberFormat="1" applyFont="1" applyFill="1" applyBorder="1"/>
    <xf numFmtId="165" fontId="1" fillId="5" borderId="34" xfId="0" applyNumberFormat="1" applyFont="1" applyFill="1" applyBorder="1"/>
    <xf numFmtId="165" fontId="4" fillId="5" borderId="34" xfId="0" applyNumberFormat="1" applyFont="1" applyFill="1" applyBorder="1"/>
    <xf numFmtId="165" fontId="1" fillId="5" borderId="8" xfId="0" applyNumberFormat="1" applyFont="1" applyFill="1" applyBorder="1"/>
    <xf numFmtId="165" fontId="18" fillId="5" borderId="6" xfId="1" applyNumberFormat="1" applyFont="1" applyFill="1" applyBorder="1"/>
    <xf numFmtId="0" fontId="7" fillId="3" borderId="35" xfId="0" applyFont="1" applyFill="1" applyBorder="1" applyAlignment="1">
      <alignment horizontal="center" vertical="center"/>
    </xf>
    <xf numFmtId="0" fontId="14" fillId="0" borderId="36" xfId="1" applyNumberFormat="1" applyFont="1" applyBorder="1" applyAlignment="1">
      <alignment horizontal="left"/>
    </xf>
    <xf numFmtId="165" fontId="1" fillId="5" borderId="41" xfId="0" applyNumberFormat="1" applyFont="1" applyFill="1" applyBorder="1"/>
    <xf numFmtId="165" fontId="1" fillId="2" borderId="41" xfId="0" applyNumberFormat="1" applyFont="1" applyFill="1" applyBorder="1"/>
    <xf numFmtId="165" fontId="7" fillId="3" borderId="0" xfId="1" applyNumberFormat="1" applyFont="1" applyFill="1" applyBorder="1"/>
    <xf numFmtId="165" fontId="1" fillId="2" borderId="42" xfId="0" applyNumberFormat="1" applyFont="1" applyFill="1" applyBorder="1"/>
    <xf numFmtId="165" fontId="1" fillId="2" borderId="43" xfId="0" applyNumberFormat="1" applyFont="1" applyFill="1" applyBorder="1"/>
    <xf numFmtId="165" fontId="1" fillId="2" borderId="8" xfId="1" applyNumberFormat="1" applyFont="1" applyFill="1" applyBorder="1"/>
    <xf numFmtId="0" fontId="21" fillId="5" borderId="26" xfId="0" applyFont="1" applyFill="1" applyBorder="1" applyAlignment="1">
      <alignment horizontal="left" indent="4"/>
    </xf>
    <xf numFmtId="0" fontId="17" fillId="5" borderId="16" xfId="0" applyFont="1" applyFill="1" applyBorder="1" applyAlignment="1">
      <alignment horizontal="left" indent="4"/>
    </xf>
    <xf numFmtId="9" fontId="19" fillId="5" borderId="37" xfId="3" applyFont="1" applyFill="1" applyBorder="1"/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9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8" fillId="3" borderId="10" xfId="2" applyFont="1" applyFill="1" applyBorder="1" applyAlignment="1">
      <alignment horizontal="left" vertical="center"/>
    </xf>
    <xf numFmtId="0" fontId="8" fillId="3" borderId="3" xfId="2" applyFont="1" applyFill="1" applyBorder="1" applyAlignment="1">
      <alignment horizontal="left" vertical="center"/>
    </xf>
    <xf numFmtId="0" fontId="8" fillId="3" borderId="11" xfId="2" applyFont="1" applyFill="1" applyBorder="1" applyAlignment="1">
      <alignment horizontal="left" vertical="center"/>
    </xf>
    <xf numFmtId="0" fontId="23" fillId="3" borderId="0" xfId="0" applyFont="1" applyFill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0" xfId="0" applyFont="1"/>
    <xf numFmtId="0" fontId="16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22" fillId="0" borderId="0" xfId="0" applyFont="1" applyAlignment="1">
      <alignment horizontal="left" vertical="center" indent="1"/>
    </xf>
    <xf numFmtId="0" fontId="25" fillId="3" borderId="33" xfId="0" applyFont="1" applyFill="1" applyBorder="1" applyAlignment="1">
      <alignment horizontal="center" vertical="center"/>
    </xf>
    <xf numFmtId="0" fontId="25" fillId="3" borderId="47" xfId="0" applyFont="1" applyFill="1" applyBorder="1" applyAlignment="1">
      <alignment horizontal="center" vertical="center"/>
    </xf>
    <xf numFmtId="0" fontId="15" fillId="4" borderId="48" xfId="0" applyFont="1" applyFill="1" applyBorder="1" applyAlignment="1">
      <alignment vertical="center"/>
    </xf>
    <xf numFmtId="165" fontId="15" fillId="4" borderId="48" xfId="0" applyNumberFormat="1" applyFont="1" applyFill="1" applyBorder="1" applyAlignment="1">
      <alignment horizontal="center" vertical="center"/>
    </xf>
    <xf numFmtId="9" fontId="26" fillId="4" borderId="48" xfId="3" applyFont="1" applyFill="1" applyBorder="1" applyAlignment="1">
      <alignment horizontal="center" vertical="center"/>
    </xf>
    <xf numFmtId="9" fontId="15" fillId="4" borderId="48" xfId="3" applyFont="1" applyFill="1" applyBorder="1" applyAlignment="1">
      <alignment horizontal="center" vertical="center"/>
    </xf>
    <xf numFmtId="9" fontId="19" fillId="5" borderId="49" xfId="3" applyFont="1" applyFill="1" applyBorder="1"/>
    <xf numFmtId="0" fontId="26" fillId="6" borderId="36" xfId="0" applyFont="1" applyFill="1" applyBorder="1" applyAlignment="1">
      <alignment horizontal="center" vertical="center"/>
    </xf>
    <xf numFmtId="165" fontId="26" fillId="6" borderId="34" xfId="0" applyNumberFormat="1" applyFont="1" applyFill="1" applyBorder="1" applyAlignment="1">
      <alignment vertical="center"/>
    </xf>
    <xf numFmtId="9" fontId="27" fillId="6" borderId="38" xfId="3" applyFont="1" applyFill="1" applyBorder="1" applyAlignment="1">
      <alignment vertical="center"/>
    </xf>
    <xf numFmtId="165" fontId="7" fillId="3" borderId="50" xfId="0" applyNumberFormat="1" applyFont="1" applyFill="1" applyBorder="1" applyAlignment="1">
      <alignment horizontal="center" vertical="center"/>
    </xf>
    <xf numFmtId="9" fontId="7" fillId="3" borderId="51" xfId="3" applyFont="1" applyFill="1" applyBorder="1" applyAlignment="1">
      <alignment horizontal="center" vertical="center"/>
    </xf>
    <xf numFmtId="165" fontId="1" fillId="2" borderId="53" xfId="0" applyNumberFormat="1" applyFont="1" applyFill="1" applyBorder="1"/>
    <xf numFmtId="0" fontId="14" fillId="2" borderId="52" xfId="1" applyNumberFormat="1" applyFont="1" applyFill="1" applyBorder="1" applyAlignment="1">
      <alignment horizontal="left"/>
    </xf>
    <xf numFmtId="9" fontId="19" fillId="2" borderId="37" xfId="3" applyFont="1" applyFill="1" applyBorder="1"/>
    <xf numFmtId="0" fontId="5" fillId="5" borderId="36" xfId="0" applyFont="1" applyFill="1" applyBorder="1" applyAlignment="1">
      <alignment horizontal="center"/>
    </xf>
    <xf numFmtId="165" fontId="5" fillId="5" borderId="8" xfId="0" applyNumberFormat="1" applyFont="1" applyFill="1" applyBorder="1"/>
    <xf numFmtId="165" fontId="5" fillId="5" borderId="34" xfId="0" applyNumberFormat="1" applyFont="1" applyFill="1" applyBorder="1"/>
    <xf numFmtId="0" fontId="5" fillId="5" borderId="39" xfId="0" applyFont="1" applyFill="1" applyBorder="1" applyAlignment="1">
      <alignment horizontal="center"/>
    </xf>
    <xf numFmtId="165" fontId="5" fillId="5" borderId="40" xfId="0" applyNumberFormat="1" applyFont="1" applyFill="1" applyBorder="1"/>
    <xf numFmtId="0" fontId="5" fillId="2" borderId="54" xfId="0" applyFont="1" applyFill="1" applyBorder="1" applyAlignment="1">
      <alignment horizontal="center"/>
    </xf>
    <xf numFmtId="165" fontId="5" fillId="2" borderId="55" xfId="0" applyNumberFormat="1" applyFont="1" applyFill="1" applyBorder="1"/>
    <xf numFmtId="9" fontId="20" fillId="2" borderId="56" xfId="3" applyFont="1" applyFill="1" applyBorder="1"/>
    <xf numFmtId="0" fontId="26" fillId="6" borderId="57" xfId="0" applyFont="1" applyFill="1" applyBorder="1" applyAlignment="1">
      <alignment horizontal="center" vertical="center"/>
    </xf>
    <xf numFmtId="165" fontId="26" fillId="6" borderId="58" xfId="0" applyNumberFormat="1" applyFont="1" applyFill="1" applyBorder="1" applyAlignment="1">
      <alignment vertical="center"/>
    </xf>
    <xf numFmtId="9" fontId="27" fillId="6" borderId="59" xfId="3" applyFont="1" applyFill="1" applyBorder="1" applyAlignment="1">
      <alignment vertical="center"/>
    </xf>
    <xf numFmtId="0" fontId="12" fillId="7" borderId="30" xfId="0" applyFont="1" applyFill="1" applyBorder="1" applyAlignment="1">
      <alignment horizontal="center" wrapText="1"/>
    </xf>
    <xf numFmtId="0" fontId="12" fillId="7" borderId="31" xfId="0" applyFont="1" applyFill="1" applyBorder="1" applyAlignment="1">
      <alignment horizontal="center" wrapText="1"/>
    </xf>
    <xf numFmtId="0" fontId="12" fillId="7" borderId="32" xfId="0" applyFont="1" applyFill="1" applyBorder="1" applyAlignment="1">
      <alignment horizontal="center" wrapText="1"/>
    </xf>
    <xf numFmtId="0" fontId="12" fillId="7" borderId="44" xfId="0" applyFont="1" applyFill="1" applyBorder="1" applyAlignment="1">
      <alignment horizontal="center" vertical="center"/>
    </xf>
    <xf numFmtId="0" fontId="12" fillId="7" borderId="45" xfId="0" applyFont="1" applyFill="1" applyBorder="1" applyAlignment="1">
      <alignment horizontal="center" vertical="center"/>
    </xf>
    <xf numFmtId="0" fontId="12" fillId="7" borderId="46" xfId="0" applyFont="1" applyFill="1" applyBorder="1" applyAlignment="1">
      <alignment horizontal="center" vertical="center"/>
    </xf>
  </cellXfs>
  <cellStyles count="4">
    <cellStyle name="Milliers" xfId="1" builtinId="3"/>
    <cellStyle name="Normal" xfId="0" builtinId="0"/>
    <cellStyle name="Pourcentage" xfId="3" builtinId="5"/>
    <cellStyle name="Titre 3" xfId="2" builtinId="18"/>
  </cellStyles>
  <dxfs count="101">
    <dxf>
      <font>
        <color rgb="FFFF0000"/>
      </font>
    </dxf>
    <dxf>
      <font>
        <color theme="9" tint="-0.24994659260841701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color theme="9" tint="-0.24994659260841701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b/>
        <i val="0"/>
        <color rgb="FFC00000"/>
      </font>
    </dxf>
    <dxf>
      <font>
        <b/>
        <i val="0"/>
        <color theme="9" tint="-0.24994659260841701"/>
      </font>
    </dxf>
    <dxf>
      <font>
        <color rgb="FFC0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D57F0D"/>
      <color rgb="FFF7FAFF"/>
      <color rgb="FF00133A"/>
      <color rgb="FFAA650A"/>
      <color rgb="FFE1EBFF"/>
      <color rgb="FFC9DBFF"/>
      <color rgb="FFEFF4FF"/>
      <color rgb="FF002A7E"/>
      <color rgb="FF2F5091"/>
      <color rgb="FF8DA4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F1496-34B6-49BB-A3E8-7FBDDF1CD5CC}">
  <sheetPr>
    <tabColor rgb="FFD57F0D"/>
  </sheetPr>
  <dimension ref="A1:K73"/>
  <sheetViews>
    <sheetView showGridLines="0" tabSelected="1" zoomScale="80" zoomScaleNormal="80" workbookViewId="0">
      <selection activeCell="M1" sqref="M1"/>
    </sheetView>
  </sheetViews>
  <sheetFormatPr baseColWidth="10" defaultRowHeight="15.5" x14ac:dyDescent="0.35"/>
  <cols>
    <col min="2" max="2" width="82.08984375" style="30" customWidth="1"/>
  </cols>
  <sheetData>
    <row r="1" spans="1:11" ht="31" x14ac:dyDescent="0.35">
      <c r="A1" s="65" t="s">
        <v>63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3" spans="1:11" ht="23.5" x14ac:dyDescent="0.35">
      <c r="A3" s="66" t="s">
        <v>64</v>
      </c>
    </row>
    <row r="5" spans="1:11" x14ac:dyDescent="0.35">
      <c r="A5" t="s">
        <v>65</v>
      </c>
    </row>
    <row r="7" spans="1:11" x14ac:dyDescent="0.35">
      <c r="A7" t="s">
        <v>66</v>
      </c>
    </row>
    <row r="9" spans="1:11" x14ac:dyDescent="0.35">
      <c r="A9" s="67" t="s">
        <v>98</v>
      </c>
    </row>
    <row r="10" spans="1:11" x14ac:dyDescent="0.35">
      <c r="A10" s="67"/>
    </row>
    <row r="11" spans="1:11" x14ac:dyDescent="0.35">
      <c r="A11" s="67" t="s">
        <v>67</v>
      </c>
    </row>
    <row r="13" spans="1:11" ht="18.5" x14ac:dyDescent="0.35">
      <c r="A13" s="68" t="s">
        <v>68</v>
      </c>
    </row>
    <row r="15" spans="1:11" x14ac:dyDescent="0.35">
      <c r="A15" t="s">
        <v>69</v>
      </c>
    </row>
    <row r="17" spans="1:1" x14ac:dyDescent="0.35">
      <c r="A17" s="67" t="s">
        <v>70</v>
      </c>
    </row>
    <row r="19" spans="1:1" x14ac:dyDescent="0.35">
      <c r="A19" s="67" t="s">
        <v>71</v>
      </c>
    </row>
    <row r="21" spans="1:1" x14ac:dyDescent="0.35">
      <c r="A21" s="67" t="s">
        <v>72</v>
      </c>
    </row>
    <row r="23" spans="1:1" ht="18.5" x14ac:dyDescent="0.35">
      <c r="A23" s="68" t="s">
        <v>73</v>
      </c>
    </row>
    <row r="25" spans="1:1" x14ac:dyDescent="0.35">
      <c r="A25" t="s">
        <v>74</v>
      </c>
    </row>
    <row r="27" spans="1:1" x14ac:dyDescent="0.35">
      <c r="A27" t="s">
        <v>75</v>
      </c>
    </row>
    <row r="28" spans="1:1" x14ac:dyDescent="0.35">
      <c r="A28" s="69"/>
    </row>
    <row r="29" spans="1:1" x14ac:dyDescent="0.35">
      <c r="A29" s="70" t="s">
        <v>99</v>
      </c>
    </row>
    <row r="30" spans="1:1" x14ac:dyDescent="0.35">
      <c r="A30" s="70"/>
    </row>
    <row r="31" spans="1:1" x14ac:dyDescent="0.35">
      <c r="A31" s="70" t="s">
        <v>100</v>
      </c>
    </row>
    <row r="32" spans="1:1" x14ac:dyDescent="0.35">
      <c r="A32" s="69"/>
    </row>
    <row r="33" spans="1:1" ht="18.5" x14ac:dyDescent="0.35">
      <c r="A33" s="68" t="s">
        <v>76</v>
      </c>
    </row>
    <row r="35" spans="1:1" x14ac:dyDescent="0.35">
      <c r="A35" t="s">
        <v>77</v>
      </c>
    </row>
    <row r="36" spans="1:1" x14ac:dyDescent="0.35">
      <c r="A36" s="69"/>
    </row>
    <row r="37" spans="1:1" x14ac:dyDescent="0.35">
      <c r="A37" s="69" t="s">
        <v>101</v>
      </c>
    </row>
    <row r="38" spans="1:1" x14ac:dyDescent="0.35">
      <c r="A38" s="69"/>
    </row>
    <row r="39" spans="1:1" x14ac:dyDescent="0.35">
      <c r="A39" s="69" t="s">
        <v>78</v>
      </c>
    </row>
    <row r="40" spans="1:1" x14ac:dyDescent="0.35">
      <c r="A40" s="69"/>
    </row>
    <row r="41" spans="1:1" x14ac:dyDescent="0.35">
      <c r="A41" s="69" t="s">
        <v>79</v>
      </c>
    </row>
    <row r="43" spans="1:1" x14ac:dyDescent="0.35">
      <c r="A43" t="s">
        <v>80</v>
      </c>
    </row>
    <row r="45" spans="1:1" ht="18.5" x14ac:dyDescent="0.35">
      <c r="A45" s="68" t="s">
        <v>81</v>
      </c>
    </row>
    <row r="47" spans="1:1" x14ac:dyDescent="0.35">
      <c r="A47" t="s">
        <v>82</v>
      </c>
    </row>
    <row r="49" spans="1:1" x14ac:dyDescent="0.35">
      <c r="A49" t="s">
        <v>83</v>
      </c>
    </row>
    <row r="51" spans="1:1" x14ac:dyDescent="0.35">
      <c r="A51" t="s">
        <v>84</v>
      </c>
    </row>
    <row r="53" spans="1:1" ht="18.5" x14ac:dyDescent="0.35">
      <c r="A53" s="68" t="s">
        <v>85</v>
      </c>
    </row>
    <row r="55" spans="1:1" x14ac:dyDescent="0.35">
      <c r="A55" t="s">
        <v>86</v>
      </c>
    </row>
    <row r="56" spans="1:1" x14ac:dyDescent="0.35">
      <c r="A56" s="69"/>
    </row>
    <row r="57" spans="1:1" x14ac:dyDescent="0.35">
      <c r="A57" s="70" t="s">
        <v>87</v>
      </c>
    </row>
    <row r="58" spans="1:1" x14ac:dyDescent="0.35">
      <c r="A58" s="69"/>
    </row>
    <row r="59" spans="1:1" x14ac:dyDescent="0.35">
      <c r="A59" s="70" t="s">
        <v>88</v>
      </c>
    </row>
    <row r="60" spans="1:1" x14ac:dyDescent="0.35">
      <c r="A60" s="70"/>
    </row>
    <row r="61" spans="1:1" x14ac:dyDescent="0.35">
      <c r="A61" s="70" t="s">
        <v>89</v>
      </c>
    </row>
    <row r="62" spans="1:1" x14ac:dyDescent="0.35">
      <c r="A62" s="70"/>
    </row>
    <row r="63" spans="1:1" x14ac:dyDescent="0.35">
      <c r="A63" s="70" t="s">
        <v>90</v>
      </c>
    </row>
    <row r="64" spans="1:1" x14ac:dyDescent="0.35">
      <c r="A64" s="69"/>
    </row>
    <row r="65" spans="1:1" x14ac:dyDescent="0.35">
      <c r="A65" s="70" t="s">
        <v>91</v>
      </c>
    </row>
    <row r="66" spans="1:1" x14ac:dyDescent="0.35">
      <c r="A66" s="69"/>
    </row>
    <row r="67" spans="1:1" x14ac:dyDescent="0.35">
      <c r="A67" t="s">
        <v>92</v>
      </c>
    </row>
    <row r="69" spans="1:1" ht="18.5" x14ac:dyDescent="0.35">
      <c r="A69" s="68" t="s">
        <v>93</v>
      </c>
    </row>
    <row r="70" spans="1:1" x14ac:dyDescent="0.35">
      <c r="A70" s="69" t="s">
        <v>94</v>
      </c>
    </row>
    <row r="71" spans="1:1" x14ac:dyDescent="0.35">
      <c r="A71" s="69" t="s">
        <v>95</v>
      </c>
    </row>
    <row r="72" spans="1:1" x14ac:dyDescent="0.35">
      <c r="A72" s="69" t="s">
        <v>96</v>
      </c>
    </row>
    <row r="73" spans="1:1" x14ac:dyDescent="0.35">
      <c r="A73" s="69" t="s">
        <v>97</v>
      </c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0FF83-2389-4255-97DC-C3B0925B40A9}">
  <sheetPr>
    <tabColor rgb="FF002060"/>
  </sheetPr>
  <dimension ref="B1:Q59"/>
  <sheetViews>
    <sheetView showGridLines="0" zoomScale="70" zoomScaleNormal="70" workbookViewId="0">
      <selection activeCell="A9" sqref="A9"/>
    </sheetView>
  </sheetViews>
  <sheetFormatPr baseColWidth="10" defaultRowHeight="15.5" x14ac:dyDescent="0.35"/>
  <cols>
    <col min="1" max="1" width="13.26953125" bestFit="1" customWidth="1"/>
    <col min="2" max="2" width="46.1796875" customWidth="1"/>
    <col min="3" max="14" width="12.1796875" style="1" bestFit="1" customWidth="1"/>
    <col min="15" max="15" width="13.36328125" style="5" bestFit="1" customWidth="1"/>
    <col min="16" max="16" width="10.90625" style="1"/>
    <col min="17" max="17" width="12.90625" bestFit="1" customWidth="1"/>
  </cols>
  <sheetData>
    <row r="1" spans="2:17" ht="16" thickBot="1" x14ac:dyDescent="0.4"/>
    <row r="2" spans="2:17" ht="32.5" customHeight="1" thickTop="1" thickBot="1" x14ac:dyDescent="0.8">
      <c r="B2" s="97" t="s">
        <v>23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9"/>
    </row>
    <row r="3" spans="2:17" ht="16" thickTop="1" x14ac:dyDescent="0.35"/>
    <row r="4" spans="2:17" s="3" customFormat="1" ht="30" customHeight="1" thickBot="1" x14ac:dyDescent="0.4">
      <c r="B4" s="62" t="s">
        <v>18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/>
      <c r="P4" s="2"/>
      <c r="Q4" s="1"/>
    </row>
    <row r="5" spans="2:17" s="3" customFormat="1" ht="23" customHeight="1" thickBot="1" x14ac:dyDescent="0.4">
      <c r="B5" s="12" t="s">
        <v>27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13" t="s">
        <v>5</v>
      </c>
      <c r="P5" s="2"/>
      <c r="Q5" s="1"/>
    </row>
    <row r="6" spans="2:17" ht="16.5" thickTop="1" thickBot="1" x14ac:dyDescent="0.4">
      <c r="B6" s="14" t="s">
        <v>34</v>
      </c>
      <c r="C6" s="9">
        <v>600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>
        <f>SUM(C6:N6)</f>
        <v>600</v>
      </c>
    </row>
    <row r="7" spans="2:17" ht="16.5" thickTop="1" thickBot="1" x14ac:dyDescent="0.4">
      <c r="B7" s="14" t="s">
        <v>35</v>
      </c>
      <c r="C7" s="9">
        <v>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5">
        <f t="shared" ref="O7:O10" si="0">SUM(C7:N7)</f>
        <v>0</v>
      </c>
    </row>
    <row r="8" spans="2:17" ht="16.5" thickTop="1" thickBot="1" x14ac:dyDescent="0.4">
      <c r="B8" s="14" t="s">
        <v>31</v>
      </c>
      <c r="C8" s="9">
        <v>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5">
        <f t="shared" si="0"/>
        <v>0</v>
      </c>
    </row>
    <row r="9" spans="2:17" ht="16.5" thickTop="1" thickBot="1" x14ac:dyDescent="0.4">
      <c r="B9" s="14" t="s">
        <v>37</v>
      </c>
      <c r="C9" s="9">
        <v>800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5">
        <f t="shared" si="0"/>
        <v>800</v>
      </c>
    </row>
    <row r="10" spans="2:17" ht="16.5" thickTop="1" thickBot="1" x14ac:dyDescent="0.4">
      <c r="B10" s="14" t="s">
        <v>36</v>
      </c>
      <c r="C10" s="9">
        <v>0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5">
        <f t="shared" si="0"/>
        <v>0</v>
      </c>
    </row>
    <row r="11" spans="2:17" ht="16.5" thickTop="1" thickBot="1" x14ac:dyDescent="0.4">
      <c r="B11" s="14" t="s">
        <v>38</v>
      </c>
      <c r="C11" s="9">
        <v>200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5">
        <f t="shared" ref="O11" si="1">SUM(C11:N11)</f>
        <v>200</v>
      </c>
    </row>
    <row r="12" spans="2:17" ht="19.5" thickTop="1" thickBot="1" x14ac:dyDescent="0.5">
      <c r="B12" s="51" t="s">
        <v>5</v>
      </c>
      <c r="C12" s="41">
        <f t="shared" ref="C12:N12" si="2">SUM(C6:C11)</f>
        <v>1600</v>
      </c>
      <c r="D12" s="41">
        <f t="shared" si="2"/>
        <v>0</v>
      </c>
      <c r="E12" s="41">
        <f t="shared" si="2"/>
        <v>0</v>
      </c>
      <c r="F12" s="41">
        <f t="shared" si="2"/>
        <v>0</v>
      </c>
      <c r="G12" s="41">
        <f t="shared" si="2"/>
        <v>0</v>
      </c>
      <c r="H12" s="41">
        <f t="shared" si="2"/>
        <v>0</v>
      </c>
      <c r="I12" s="41">
        <f t="shared" si="2"/>
        <v>0</v>
      </c>
      <c r="J12" s="41">
        <f t="shared" si="2"/>
        <v>0</v>
      </c>
      <c r="K12" s="41">
        <f t="shared" si="2"/>
        <v>0</v>
      </c>
      <c r="L12" s="41">
        <f t="shared" si="2"/>
        <v>0</v>
      </c>
      <c r="M12" s="41">
        <f t="shared" si="2"/>
        <v>0</v>
      </c>
      <c r="N12" s="41">
        <f t="shared" si="2"/>
        <v>0</v>
      </c>
      <c r="O12" s="15">
        <f>SUM(C12:N12)</f>
        <v>1600</v>
      </c>
      <c r="Q12" s="4"/>
    </row>
    <row r="13" spans="2:17" ht="18.5" customHeight="1" x14ac:dyDescent="0.35">
      <c r="B13" s="56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8"/>
      <c r="Q13" s="4"/>
    </row>
    <row r="14" spans="2:17" ht="13.5" customHeight="1" x14ac:dyDescent="0.35">
      <c r="B14" s="59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1"/>
      <c r="P14" s="6"/>
      <c r="Q14" s="4"/>
    </row>
    <row r="15" spans="2:17" ht="28.5" customHeight="1" thickBot="1" x14ac:dyDescent="0.4">
      <c r="B15" s="62" t="s">
        <v>19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4"/>
      <c r="P15" s="6"/>
      <c r="Q15" s="4"/>
    </row>
    <row r="16" spans="2:17" ht="23" customHeight="1" thickBot="1" x14ac:dyDescent="0.4">
      <c r="B16" s="16" t="s">
        <v>44</v>
      </c>
      <c r="C16" s="10" t="s">
        <v>6</v>
      </c>
      <c r="D16" s="10" t="s">
        <v>7</v>
      </c>
      <c r="E16" s="10" t="s">
        <v>8</v>
      </c>
      <c r="F16" s="10" t="s">
        <v>9</v>
      </c>
      <c r="G16" s="10" t="s">
        <v>10</v>
      </c>
      <c r="H16" s="10" t="s">
        <v>11</v>
      </c>
      <c r="I16" s="10" t="s">
        <v>12</v>
      </c>
      <c r="J16" s="10" t="s">
        <v>13</v>
      </c>
      <c r="K16" s="10" t="s">
        <v>14</v>
      </c>
      <c r="L16" s="10" t="s">
        <v>15</v>
      </c>
      <c r="M16" s="10" t="s">
        <v>16</v>
      </c>
      <c r="N16" s="10" t="s">
        <v>17</v>
      </c>
      <c r="O16" s="17" t="s">
        <v>5</v>
      </c>
      <c r="P16" s="6"/>
      <c r="Q16" s="4"/>
    </row>
    <row r="17" spans="2:17" ht="16" thickBot="1" x14ac:dyDescent="0.4">
      <c r="B17" s="35" t="s">
        <v>39</v>
      </c>
      <c r="C17" s="49">
        <v>450</v>
      </c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18">
        <f t="shared" ref="O17:O20" si="3">SUM(C17:N17)</f>
        <v>450</v>
      </c>
    </row>
    <row r="18" spans="2:17" ht="16" thickBot="1" x14ac:dyDescent="0.4">
      <c r="B18" s="35" t="s">
        <v>0</v>
      </c>
      <c r="C18" s="49">
        <v>20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18">
        <f t="shared" si="3"/>
        <v>20</v>
      </c>
    </row>
    <row r="19" spans="2:17" ht="16" thickBot="1" x14ac:dyDescent="0.4">
      <c r="B19" s="35" t="s">
        <v>1</v>
      </c>
      <c r="C19" s="49">
        <v>40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18">
        <f t="shared" si="3"/>
        <v>40</v>
      </c>
    </row>
    <row r="20" spans="2:17" ht="16" thickBot="1" x14ac:dyDescent="0.4">
      <c r="B20" s="35" t="s">
        <v>40</v>
      </c>
      <c r="C20" s="49">
        <v>35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18">
        <f t="shared" si="3"/>
        <v>35</v>
      </c>
    </row>
    <row r="21" spans="2:17" ht="16" thickBot="1" x14ac:dyDescent="0.4">
      <c r="B21" s="35" t="s">
        <v>3</v>
      </c>
      <c r="C21" s="49">
        <v>20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18">
        <f>SUM(C21:N21)</f>
        <v>20</v>
      </c>
    </row>
    <row r="22" spans="2:17" ht="19.5" thickTop="1" thickBot="1" x14ac:dyDescent="0.5">
      <c r="B22" s="50" t="s">
        <v>5</v>
      </c>
      <c r="C22" s="41">
        <f>SUM(C17:C21)</f>
        <v>565</v>
      </c>
      <c r="D22" s="41">
        <f t="shared" ref="D22:N22" si="4">SUM(D17:D21)</f>
        <v>0</v>
      </c>
      <c r="E22" s="41">
        <f t="shared" si="4"/>
        <v>0</v>
      </c>
      <c r="F22" s="41">
        <f t="shared" si="4"/>
        <v>0</v>
      </c>
      <c r="G22" s="41">
        <f t="shared" si="4"/>
        <v>0</v>
      </c>
      <c r="H22" s="41">
        <f t="shared" si="4"/>
        <v>0</v>
      </c>
      <c r="I22" s="41">
        <f t="shared" si="4"/>
        <v>0</v>
      </c>
      <c r="J22" s="41">
        <f t="shared" si="4"/>
        <v>0</v>
      </c>
      <c r="K22" s="41">
        <f t="shared" si="4"/>
        <v>0</v>
      </c>
      <c r="L22" s="41">
        <f t="shared" si="4"/>
        <v>0</v>
      </c>
      <c r="M22" s="41">
        <f t="shared" si="4"/>
        <v>0</v>
      </c>
      <c r="N22" s="41">
        <f t="shared" si="4"/>
        <v>0</v>
      </c>
      <c r="O22" s="18">
        <f>SUM(C22:N22)</f>
        <v>565</v>
      </c>
    </row>
    <row r="23" spans="2:17" ht="23" customHeight="1" thickTop="1" thickBot="1" x14ac:dyDescent="0.4">
      <c r="B23" s="19" t="s">
        <v>47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20"/>
      <c r="P23" s="6"/>
      <c r="Q23" s="4"/>
    </row>
    <row r="24" spans="2:17" ht="16" thickBot="1" x14ac:dyDescent="0.4">
      <c r="B24" s="35" t="s">
        <v>48</v>
      </c>
      <c r="C24" s="49">
        <v>150</v>
      </c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18">
        <f>SUM(C24:N24)</f>
        <v>150</v>
      </c>
    </row>
    <row r="25" spans="2:17" ht="16" thickBot="1" x14ac:dyDescent="0.4">
      <c r="B25" s="35" t="s">
        <v>49</v>
      </c>
      <c r="C25" s="49">
        <v>50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18">
        <f t="shared" ref="O25:O27" si="5">SUM(C25:N25)</f>
        <v>50</v>
      </c>
    </row>
    <row r="26" spans="2:17" ht="16" thickBot="1" x14ac:dyDescent="0.4">
      <c r="B26" s="35" t="s">
        <v>50</v>
      </c>
      <c r="C26" s="49">
        <v>350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18">
        <f t="shared" si="5"/>
        <v>350</v>
      </c>
    </row>
    <row r="27" spans="2:17" ht="16" thickBot="1" x14ac:dyDescent="0.4">
      <c r="B27" s="35" t="s">
        <v>51</v>
      </c>
      <c r="C27" s="49">
        <v>0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18">
        <f t="shared" si="5"/>
        <v>0</v>
      </c>
    </row>
    <row r="28" spans="2:17" ht="19.5" thickTop="1" thickBot="1" x14ac:dyDescent="0.5">
      <c r="B28" s="50" t="s">
        <v>5</v>
      </c>
      <c r="C28" s="41">
        <f t="shared" ref="C28:N28" si="6">SUM(C24:C27)</f>
        <v>550</v>
      </c>
      <c r="D28" s="41">
        <f t="shared" si="6"/>
        <v>0</v>
      </c>
      <c r="E28" s="41">
        <f t="shared" si="6"/>
        <v>0</v>
      </c>
      <c r="F28" s="41">
        <f t="shared" si="6"/>
        <v>0</v>
      </c>
      <c r="G28" s="41">
        <f t="shared" si="6"/>
        <v>0</v>
      </c>
      <c r="H28" s="41">
        <f t="shared" si="6"/>
        <v>0</v>
      </c>
      <c r="I28" s="41">
        <f t="shared" si="6"/>
        <v>0</v>
      </c>
      <c r="J28" s="41">
        <f t="shared" si="6"/>
        <v>0</v>
      </c>
      <c r="K28" s="41">
        <f t="shared" si="6"/>
        <v>0</v>
      </c>
      <c r="L28" s="41">
        <f t="shared" si="6"/>
        <v>0</v>
      </c>
      <c r="M28" s="41">
        <f t="shared" si="6"/>
        <v>0</v>
      </c>
      <c r="N28" s="41">
        <f t="shared" si="6"/>
        <v>0</v>
      </c>
      <c r="O28" s="18">
        <f>SUM(C28:N28)</f>
        <v>550</v>
      </c>
    </row>
    <row r="29" spans="2:17" ht="23" customHeight="1" thickTop="1" thickBot="1" x14ac:dyDescent="0.4">
      <c r="B29" s="19" t="s">
        <v>46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20"/>
      <c r="P29" s="6"/>
      <c r="Q29" s="4"/>
    </row>
    <row r="30" spans="2:17" ht="16" thickBot="1" x14ac:dyDescent="0.4">
      <c r="B30" s="35" t="s">
        <v>2</v>
      </c>
      <c r="C30" s="49">
        <v>150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18">
        <f>SUM(C30:N30)</f>
        <v>150</v>
      </c>
    </row>
    <row r="31" spans="2:17" ht="16" thickBot="1" x14ac:dyDescent="0.4">
      <c r="B31" s="35" t="s">
        <v>61</v>
      </c>
      <c r="C31" s="49">
        <v>20</v>
      </c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18">
        <f t="shared" ref="O31:O34" si="7">SUM(C31:N31)</f>
        <v>20</v>
      </c>
    </row>
    <row r="32" spans="2:17" ht="16" thickBot="1" x14ac:dyDescent="0.4">
      <c r="B32" s="35" t="s">
        <v>33</v>
      </c>
      <c r="C32" s="49">
        <v>40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18">
        <f t="shared" si="7"/>
        <v>40</v>
      </c>
    </row>
    <row r="33" spans="2:17" ht="16" thickBot="1" x14ac:dyDescent="0.4">
      <c r="B33" s="35" t="s">
        <v>4</v>
      </c>
      <c r="C33" s="49">
        <v>50</v>
      </c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18">
        <f t="shared" si="7"/>
        <v>50</v>
      </c>
    </row>
    <row r="34" spans="2:17" ht="16" thickBot="1" x14ac:dyDescent="0.4">
      <c r="B34" s="35" t="s">
        <v>45</v>
      </c>
      <c r="C34" s="49">
        <v>25</v>
      </c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18">
        <f t="shared" si="7"/>
        <v>25</v>
      </c>
    </row>
    <row r="35" spans="2:17" ht="19.5" thickTop="1" thickBot="1" x14ac:dyDescent="0.5">
      <c r="B35" s="50" t="s">
        <v>5</v>
      </c>
      <c r="C35" s="41">
        <f>SUM(C30:C34)</f>
        <v>285</v>
      </c>
      <c r="D35" s="41">
        <f t="shared" ref="D35:N35" si="8">SUM(D30:D34)</f>
        <v>0</v>
      </c>
      <c r="E35" s="41">
        <f t="shared" si="8"/>
        <v>0</v>
      </c>
      <c r="F35" s="41">
        <f t="shared" si="8"/>
        <v>0</v>
      </c>
      <c r="G35" s="41">
        <f t="shared" si="8"/>
        <v>0</v>
      </c>
      <c r="H35" s="41">
        <f t="shared" si="8"/>
        <v>0</v>
      </c>
      <c r="I35" s="41">
        <f t="shared" si="8"/>
        <v>0</v>
      </c>
      <c r="J35" s="41">
        <f t="shared" si="8"/>
        <v>0</v>
      </c>
      <c r="K35" s="41">
        <f t="shared" si="8"/>
        <v>0</v>
      </c>
      <c r="L35" s="41">
        <f t="shared" si="8"/>
        <v>0</v>
      </c>
      <c r="M35" s="41">
        <f t="shared" si="8"/>
        <v>0</v>
      </c>
      <c r="N35" s="41">
        <f t="shared" si="8"/>
        <v>0</v>
      </c>
      <c r="O35" s="18">
        <f>SUM(C35:N35)</f>
        <v>285</v>
      </c>
    </row>
    <row r="36" spans="2:17" ht="23" customHeight="1" thickTop="1" thickBot="1" x14ac:dyDescent="0.4">
      <c r="B36" s="19" t="s">
        <v>52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20"/>
      <c r="P36" s="6"/>
      <c r="Q36" s="4"/>
    </row>
    <row r="37" spans="2:17" ht="16" thickBot="1" x14ac:dyDescent="0.4">
      <c r="B37" s="35" t="s">
        <v>53</v>
      </c>
      <c r="C37" s="49">
        <v>45</v>
      </c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18">
        <f>SUM(C37:N37)</f>
        <v>45</v>
      </c>
    </row>
    <row r="38" spans="2:17" ht="16" thickBot="1" x14ac:dyDescent="0.4">
      <c r="B38" s="35" t="s">
        <v>54</v>
      </c>
      <c r="C38" s="49">
        <v>0</v>
      </c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18">
        <f t="shared" ref="O38:O39" si="9">SUM(C38:N38)</f>
        <v>0</v>
      </c>
    </row>
    <row r="39" spans="2:17" ht="16" thickBot="1" x14ac:dyDescent="0.4">
      <c r="B39" s="35" t="s">
        <v>55</v>
      </c>
      <c r="C39" s="49">
        <v>0</v>
      </c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18">
        <f t="shared" si="9"/>
        <v>0</v>
      </c>
    </row>
    <row r="40" spans="2:17" ht="19.5" thickTop="1" thickBot="1" x14ac:dyDescent="0.5">
      <c r="B40" s="50" t="s">
        <v>5</v>
      </c>
      <c r="C40" s="41">
        <f>SUM(C37:C39)</f>
        <v>45</v>
      </c>
      <c r="D40" s="41">
        <f t="shared" ref="D40:N40" si="10">SUM(D37:D39)</f>
        <v>0</v>
      </c>
      <c r="E40" s="41">
        <f t="shared" si="10"/>
        <v>0</v>
      </c>
      <c r="F40" s="41">
        <f t="shared" si="10"/>
        <v>0</v>
      </c>
      <c r="G40" s="41">
        <f t="shared" si="10"/>
        <v>0</v>
      </c>
      <c r="H40" s="41">
        <f t="shared" si="10"/>
        <v>0</v>
      </c>
      <c r="I40" s="41">
        <f t="shared" si="10"/>
        <v>0</v>
      </c>
      <c r="J40" s="41">
        <f t="shared" si="10"/>
        <v>0</v>
      </c>
      <c r="K40" s="41">
        <f t="shared" si="10"/>
        <v>0</v>
      </c>
      <c r="L40" s="41">
        <f t="shared" si="10"/>
        <v>0</v>
      </c>
      <c r="M40" s="41">
        <f t="shared" si="10"/>
        <v>0</v>
      </c>
      <c r="N40" s="41">
        <f t="shared" si="10"/>
        <v>0</v>
      </c>
      <c r="O40" s="18">
        <f>SUM(C40:N40)</f>
        <v>45</v>
      </c>
    </row>
    <row r="41" spans="2:17" ht="23" customHeight="1" thickTop="1" thickBot="1" x14ac:dyDescent="0.4">
      <c r="B41" s="19" t="s">
        <v>56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20"/>
      <c r="P41" s="6"/>
      <c r="Q41" s="4"/>
    </row>
    <row r="42" spans="2:17" ht="16" thickBot="1" x14ac:dyDescent="0.4">
      <c r="B42" s="35" t="s">
        <v>57</v>
      </c>
      <c r="C42" s="49">
        <v>0</v>
      </c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18">
        <f>SUM(C42:N42)</f>
        <v>0</v>
      </c>
    </row>
    <row r="43" spans="2:17" ht="16" thickBot="1" x14ac:dyDescent="0.4">
      <c r="B43" s="35" t="s">
        <v>58</v>
      </c>
      <c r="C43" s="49">
        <v>10</v>
      </c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18">
        <f t="shared" ref="O43:O46" si="11">SUM(C43:N43)</f>
        <v>10</v>
      </c>
    </row>
    <row r="44" spans="2:17" ht="16" thickBot="1" x14ac:dyDescent="0.4">
      <c r="B44" s="35" t="s">
        <v>59</v>
      </c>
      <c r="C44" s="49">
        <v>0</v>
      </c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18">
        <f t="shared" si="11"/>
        <v>0</v>
      </c>
    </row>
    <row r="45" spans="2:17" ht="16" thickBot="1" x14ac:dyDescent="0.4">
      <c r="B45" s="35" t="s">
        <v>60</v>
      </c>
      <c r="C45" s="49">
        <v>20</v>
      </c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18">
        <f t="shared" si="11"/>
        <v>20</v>
      </c>
    </row>
    <row r="46" spans="2:17" ht="16" thickBot="1" x14ac:dyDescent="0.4">
      <c r="B46" s="35" t="s">
        <v>32</v>
      </c>
      <c r="C46" s="49">
        <v>0</v>
      </c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18">
        <f t="shared" si="11"/>
        <v>0</v>
      </c>
    </row>
    <row r="47" spans="2:17" ht="19.5" thickTop="1" thickBot="1" x14ac:dyDescent="0.5">
      <c r="B47" s="50" t="s">
        <v>5</v>
      </c>
      <c r="C47" s="41">
        <f>SUM(C42:C46)</f>
        <v>30</v>
      </c>
      <c r="D47" s="41">
        <f t="shared" ref="D47:O47" si="12">SUM(D42:D46)</f>
        <v>0</v>
      </c>
      <c r="E47" s="41">
        <f t="shared" si="12"/>
        <v>0</v>
      </c>
      <c r="F47" s="41">
        <f t="shared" si="12"/>
        <v>0</v>
      </c>
      <c r="G47" s="41">
        <f t="shared" si="12"/>
        <v>0</v>
      </c>
      <c r="H47" s="41">
        <f t="shared" si="12"/>
        <v>0</v>
      </c>
      <c r="I47" s="41">
        <f t="shared" si="12"/>
        <v>0</v>
      </c>
      <c r="J47" s="41">
        <f t="shared" si="12"/>
        <v>0</v>
      </c>
      <c r="K47" s="41">
        <f t="shared" si="12"/>
        <v>0</v>
      </c>
      <c r="L47" s="41">
        <f t="shared" si="12"/>
        <v>0</v>
      </c>
      <c r="M47" s="41">
        <f t="shared" si="12"/>
        <v>0</v>
      </c>
      <c r="N47" s="41">
        <f t="shared" si="12"/>
        <v>0</v>
      </c>
      <c r="O47" s="41">
        <f t="shared" si="12"/>
        <v>30</v>
      </c>
    </row>
    <row r="48" spans="2:17" ht="23" customHeight="1" thickTop="1" thickBot="1" x14ac:dyDescent="0.4">
      <c r="B48" s="19" t="s">
        <v>42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20"/>
      <c r="P48" s="6"/>
      <c r="Q48" s="4"/>
    </row>
    <row r="49" spans="2:15" ht="16" thickBot="1" x14ac:dyDescent="0.4">
      <c r="B49" s="35" t="s">
        <v>43</v>
      </c>
      <c r="C49" s="49">
        <v>50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18">
        <f>SUM(C49:N49)</f>
        <v>50</v>
      </c>
    </row>
    <row r="50" spans="2:15" ht="16" thickBot="1" x14ac:dyDescent="0.4">
      <c r="B50" s="35" t="s">
        <v>41</v>
      </c>
      <c r="C50" s="49">
        <v>50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18">
        <f t="shared" ref="O50:O52" si="13">SUM(C50:N50)</f>
        <v>50</v>
      </c>
    </row>
    <row r="51" spans="2:15" ht="16" thickBot="1" x14ac:dyDescent="0.4">
      <c r="B51" s="35" t="s">
        <v>62</v>
      </c>
      <c r="C51" s="49">
        <v>0</v>
      </c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18">
        <f t="shared" si="13"/>
        <v>0</v>
      </c>
    </row>
    <row r="52" spans="2:15" ht="19.5" thickTop="1" thickBot="1" x14ac:dyDescent="0.5">
      <c r="B52" s="50" t="s">
        <v>5</v>
      </c>
      <c r="C52" s="41">
        <f>SUM(C49:C51)</f>
        <v>100</v>
      </c>
      <c r="D52" s="41">
        <f t="shared" ref="D52:N52" si="14">SUM(D49:D51)</f>
        <v>0</v>
      </c>
      <c r="E52" s="41">
        <f t="shared" si="14"/>
        <v>0</v>
      </c>
      <c r="F52" s="41">
        <f t="shared" si="14"/>
        <v>0</v>
      </c>
      <c r="G52" s="41">
        <f t="shared" si="14"/>
        <v>0</v>
      </c>
      <c r="H52" s="41">
        <f t="shared" si="14"/>
        <v>0</v>
      </c>
      <c r="I52" s="41">
        <f t="shared" si="14"/>
        <v>0</v>
      </c>
      <c r="J52" s="41">
        <f t="shared" si="14"/>
        <v>0</v>
      </c>
      <c r="K52" s="41">
        <f t="shared" si="14"/>
        <v>0</v>
      </c>
      <c r="L52" s="41">
        <f t="shared" si="14"/>
        <v>0</v>
      </c>
      <c r="M52" s="41">
        <f t="shared" si="14"/>
        <v>0</v>
      </c>
      <c r="N52" s="41">
        <f t="shared" si="14"/>
        <v>0</v>
      </c>
      <c r="O52" s="18">
        <f t="shared" si="13"/>
        <v>100</v>
      </c>
    </row>
    <row r="53" spans="2:15" ht="15.5" customHeight="1" thickTop="1" x14ac:dyDescent="0.35">
      <c r="B53" s="53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5"/>
    </row>
    <row r="54" spans="2:15" ht="15.5" customHeight="1" x14ac:dyDescent="0.35">
      <c r="B54" s="53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5"/>
    </row>
    <row r="55" spans="2:15" ht="18.5" x14ac:dyDescent="0.45">
      <c r="B55" s="21" t="s">
        <v>20</v>
      </c>
      <c r="C55" s="28" t="s">
        <v>6</v>
      </c>
      <c r="D55" s="7" t="s">
        <v>7</v>
      </c>
      <c r="E55" s="28" t="s">
        <v>8</v>
      </c>
      <c r="F55" s="7" t="s">
        <v>9</v>
      </c>
      <c r="G55" s="28" t="s">
        <v>10</v>
      </c>
      <c r="H55" s="7" t="s">
        <v>11</v>
      </c>
      <c r="I55" s="28" t="s">
        <v>12</v>
      </c>
      <c r="J55" s="7" t="s">
        <v>13</v>
      </c>
      <c r="K55" s="28" t="s">
        <v>14</v>
      </c>
      <c r="L55" s="7" t="s">
        <v>15</v>
      </c>
      <c r="M55" s="28" t="s">
        <v>16</v>
      </c>
      <c r="N55" s="7" t="s">
        <v>17</v>
      </c>
      <c r="O55" s="29" t="s">
        <v>21</v>
      </c>
    </row>
    <row r="56" spans="2:15" ht="18.5" x14ac:dyDescent="0.45">
      <c r="B56" s="21" t="s">
        <v>27</v>
      </c>
      <c r="C56" s="28">
        <f>C12</f>
        <v>1600</v>
      </c>
      <c r="D56" s="7">
        <f t="shared" ref="D56:N56" si="15">D12</f>
        <v>0</v>
      </c>
      <c r="E56" s="28">
        <f t="shared" si="15"/>
        <v>0</v>
      </c>
      <c r="F56" s="7">
        <f t="shared" si="15"/>
        <v>0</v>
      </c>
      <c r="G56" s="28">
        <f t="shared" si="15"/>
        <v>0</v>
      </c>
      <c r="H56" s="7">
        <f t="shared" si="15"/>
        <v>0</v>
      </c>
      <c r="I56" s="28">
        <f t="shared" si="15"/>
        <v>0</v>
      </c>
      <c r="J56" s="7">
        <f t="shared" si="15"/>
        <v>0</v>
      </c>
      <c r="K56" s="28">
        <f t="shared" si="15"/>
        <v>0</v>
      </c>
      <c r="L56" s="7">
        <f t="shared" si="15"/>
        <v>0</v>
      </c>
      <c r="M56" s="28">
        <f t="shared" si="15"/>
        <v>0</v>
      </c>
      <c r="N56" s="7">
        <f t="shared" si="15"/>
        <v>0</v>
      </c>
      <c r="O56" s="28">
        <f>O12</f>
        <v>1600</v>
      </c>
    </row>
    <row r="57" spans="2:15" ht="18.5" x14ac:dyDescent="0.45">
      <c r="B57" s="21" t="s">
        <v>28</v>
      </c>
      <c r="C57" s="31">
        <f>SUM(C22,C28,C35,C40,C47,C52)</f>
        <v>1575</v>
      </c>
      <c r="D57" s="46">
        <f t="shared" ref="D57:N57" si="16">SUM(D22,D28,D35,D40,D47,D52)</f>
        <v>0</v>
      </c>
      <c r="E57" s="31">
        <f t="shared" si="16"/>
        <v>0</v>
      </c>
      <c r="F57" s="46">
        <f t="shared" si="16"/>
        <v>0</v>
      </c>
      <c r="G57" s="31">
        <f t="shared" si="16"/>
        <v>0</v>
      </c>
      <c r="H57" s="46">
        <f t="shared" si="16"/>
        <v>0</v>
      </c>
      <c r="I57" s="31">
        <f t="shared" si="16"/>
        <v>0</v>
      </c>
      <c r="J57" s="46">
        <f t="shared" si="16"/>
        <v>0</v>
      </c>
      <c r="K57" s="31">
        <f t="shared" si="16"/>
        <v>0</v>
      </c>
      <c r="L57" s="46">
        <f t="shared" si="16"/>
        <v>0</v>
      </c>
      <c r="M57" s="31">
        <f t="shared" si="16"/>
        <v>0</v>
      </c>
      <c r="N57" s="46">
        <f t="shared" si="16"/>
        <v>0</v>
      </c>
      <c r="O57" s="31">
        <f>SUM(O22,O28,O35,O40,O47,O52)</f>
        <v>1575</v>
      </c>
    </row>
    <row r="58" spans="2:15" ht="19" thickBot="1" x14ac:dyDescent="0.5">
      <c r="B58" s="22" t="s">
        <v>29</v>
      </c>
      <c r="C58" s="32">
        <f>C56-C57</f>
        <v>25</v>
      </c>
      <c r="D58" s="33">
        <f>D56-D57</f>
        <v>0</v>
      </c>
      <c r="E58" s="32">
        <f t="shared" ref="E58:M58" si="17">E56-E57</f>
        <v>0</v>
      </c>
      <c r="F58" s="33">
        <f t="shared" si="17"/>
        <v>0</v>
      </c>
      <c r="G58" s="32">
        <f t="shared" si="17"/>
        <v>0</v>
      </c>
      <c r="H58" s="33">
        <f t="shared" si="17"/>
        <v>0</v>
      </c>
      <c r="I58" s="32">
        <f t="shared" si="17"/>
        <v>0</v>
      </c>
      <c r="J58" s="33">
        <f t="shared" si="17"/>
        <v>0</v>
      </c>
      <c r="K58" s="32">
        <f t="shared" si="17"/>
        <v>0</v>
      </c>
      <c r="L58" s="33">
        <f t="shared" si="17"/>
        <v>0</v>
      </c>
      <c r="M58" s="32">
        <f t="shared" si="17"/>
        <v>0</v>
      </c>
      <c r="N58" s="33">
        <f>N56-N57</f>
        <v>0</v>
      </c>
      <c r="O58" s="34">
        <f>O56-O57</f>
        <v>25</v>
      </c>
    </row>
    <row r="59" spans="2:15" ht="16" thickTop="1" x14ac:dyDescent="0.35"/>
  </sheetData>
  <mergeCells count="5">
    <mergeCell ref="B53:O54"/>
    <mergeCell ref="B2:O2"/>
    <mergeCell ref="B13:O14"/>
    <mergeCell ref="B4:O4"/>
    <mergeCell ref="B15:O15"/>
  </mergeCells>
  <phoneticPr fontId="6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A7D2D-E540-47B1-9F32-D1F85F388B5D}">
  <sheetPr>
    <tabColor theme="8" tint="-0.249977111117893"/>
  </sheetPr>
  <dimension ref="B1:M55"/>
  <sheetViews>
    <sheetView showGridLines="0" zoomScale="70" zoomScaleNormal="70" workbookViewId="0">
      <selection activeCell="I8" sqref="I8"/>
    </sheetView>
  </sheetViews>
  <sheetFormatPr baseColWidth="10" defaultRowHeight="15.5" x14ac:dyDescent="0.35"/>
  <cols>
    <col min="1" max="1" width="10.90625" style="24"/>
    <col min="2" max="2" width="53.54296875" style="25" customWidth="1"/>
    <col min="3" max="5" width="29.36328125" style="25" customWidth="1"/>
    <col min="6" max="6" width="29.36328125" style="26" customWidth="1"/>
    <col min="7" max="16384" width="10.90625" style="24"/>
  </cols>
  <sheetData>
    <row r="1" spans="2:13" ht="16" thickBot="1" x14ac:dyDescent="0.4"/>
    <row r="2" spans="2:13" ht="35" customHeight="1" thickBot="1" x14ac:dyDescent="0.4">
      <c r="B2" s="100" t="s">
        <v>112</v>
      </c>
      <c r="C2" s="101"/>
      <c r="D2" s="101"/>
      <c r="E2" s="101"/>
      <c r="F2" s="102"/>
    </row>
    <row r="4" spans="2:13" ht="23.5" x14ac:dyDescent="0.55000000000000004">
      <c r="B4" s="27" t="s">
        <v>102</v>
      </c>
    </row>
    <row r="5" spans="2:13" ht="16" thickBot="1" x14ac:dyDescent="0.4"/>
    <row r="6" spans="2:13" ht="27" customHeight="1" thickBot="1" x14ac:dyDescent="0.4">
      <c r="B6" s="42" t="s">
        <v>24</v>
      </c>
      <c r="C6" s="81" t="s">
        <v>110</v>
      </c>
      <c r="D6" s="81" t="s">
        <v>111</v>
      </c>
      <c r="E6" s="81" t="s">
        <v>25</v>
      </c>
      <c r="F6" s="82" t="s">
        <v>103</v>
      </c>
    </row>
    <row r="7" spans="2:13" ht="27" customHeight="1" thickBot="1" x14ac:dyDescent="0.4">
      <c r="B7" s="43" t="s">
        <v>34</v>
      </c>
      <c r="C7" s="40">
        <f>IF(B7=Budget!B6,Budget!C6)</f>
        <v>600</v>
      </c>
      <c r="D7" s="36">
        <v>600</v>
      </c>
      <c r="E7" s="40">
        <f>C7-D7</f>
        <v>0</v>
      </c>
      <c r="F7" s="52"/>
    </row>
    <row r="8" spans="2:13" ht="27" customHeight="1" thickBot="1" x14ac:dyDescent="0.4">
      <c r="B8" s="43" t="s">
        <v>35</v>
      </c>
      <c r="C8" s="40">
        <f>IF(B8=Budget!B7,Budget!C7)</f>
        <v>0</v>
      </c>
      <c r="D8" s="36">
        <v>0</v>
      </c>
      <c r="E8" s="40">
        <f t="shared" ref="E8:E12" si="0">C8-D8</f>
        <v>0</v>
      </c>
      <c r="F8" s="52"/>
    </row>
    <row r="9" spans="2:13" ht="27" customHeight="1" thickBot="1" x14ac:dyDescent="0.4">
      <c r="B9" s="43" t="s">
        <v>31</v>
      </c>
      <c r="C9" s="40">
        <f>IF(B9=Budget!B8,Budget!C8)</f>
        <v>0</v>
      </c>
      <c r="D9" s="36">
        <v>35</v>
      </c>
      <c r="E9" s="40">
        <f t="shared" si="0"/>
        <v>-35</v>
      </c>
      <c r="F9" s="52"/>
    </row>
    <row r="10" spans="2:13" ht="27" customHeight="1" thickBot="1" x14ac:dyDescent="0.4">
      <c r="B10" s="43" t="s">
        <v>37</v>
      </c>
      <c r="C10" s="40">
        <f>IF(B10=Budget!B9,Budget!C9)</f>
        <v>800</v>
      </c>
      <c r="D10" s="36">
        <v>800</v>
      </c>
      <c r="E10" s="40">
        <f t="shared" si="0"/>
        <v>0</v>
      </c>
      <c r="F10" s="52"/>
    </row>
    <row r="11" spans="2:13" ht="27" customHeight="1" thickBot="1" x14ac:dyDescent="0.4">
      <c r="B11" s="43" t="s">
        <v>36</v>
      </c>
      <c r="C11" s="40">
        <f>IF(B11=Budget!B10,Budget!C10)</f>
        <v>0</v>
      </c>
      <c r="D11" s="36">
        <v>0</v>
      </c>
      <c r="E11" s="40">
        <f t="shared" si="0"/>
        <v>0</v>
      </c>
      <c r="F11" s="52"/>
    </row>
    <row r="12" spans="2:13" ht="27" customHeight="1" thickBot="1" x14ac:dyDescent="0.4">
      <c r="B12" s="43" t="s">
        <v>38</v>
      </c>
      <c r="C12" s="40">
        <f>IF(B12=Budget!B11,Budget!C11)</f>
        <v>200</v>
      </c>
      <c r="D12" s="36">
        <v>100</v>
      </c>
      <c r="E12" s="40">
        <f t="shared" si="0"/>
        <v>100</v>
      </c>
      <c r="F12" s="52"/>
    </row>
    <row r="13" spans="2:13" ht="27" customHeight="1" thickBot="1" x14ac:dyDescent="0.5">
      <c r="B13" s="78" t="s">
        <v>109</v>
      </c>
      <c r="C13" s="79">
        <f>SUM(C7:C12)</f>
        <v>1600</v>
      </c>
      <c r="D13" s="79">
        <f t="shared" ref="D13:E13" si="1">SUM(D7:D12)</f>
        <v>1535</v>
      </c>
      <c r="E13" s="79">
        <f t="shared" si="1"/>
        <v>65</v>
      </c>
      <c r="F13" s="80"/>
      <c r="G13" s="23"/>
      <c r="H13" s="23"/>
      <c r="I13" s="23"/>
      <c r="K13" s="23"/>
      <c r="L13" s="23"/>
      <c r="M13" s="23"/>
    </row>
    <row r="14" spans="2:13" ht="20" customHeight="1" thickBot="1" x14ac:dyDescent="0.4">
      <c r="B14" s="84"/>
      <c r="C14" s="83"/>
      <c r="D14" s="83"/>
      <c r="E14" s="83"/>
      <c r="F14" s="85"/>
    </row>
    <row r="15" spans="2:13" ht="27" customHeight="1" thickBot="1" x14ac:dyDescent="0.4">
      <c r="B15" s="43" t="s">
        <v>39</v>
      </c>
      <c r="C15" s="44">
        <f>IF(B15=Budget!B17,Budget!C17)</f>
        <v>450</v>
      </c>
      <c r="D15" s="45">
        <v>450</v>
      </c>
      <c r="E15" s="44">
        <f t="shared" ref="E15:E34" si="2">C15-D15</f>
        <v>0</v>
      </c>
      <c r="F15" s="77">
        <f>D15/$C$51</f>
        <v>0.29315960912052119</v>
      </c>
    </row>
    <row r="16" spans="2:13" ht="27" customHeight="1" thickBot="1" x14ac:dyDescent="0.4">
      <c r="B16" s="43" t="s">
        <v>0</v>
      </c>
      <c r="C16" s="44">
        <f>IF(B16=Budget!B18,Budget!C18)</f>
        <v>20</v>
      </c>
      <c r="D16" s="45">
        <v>15</v>
      </c>
      <c r="E16" s="44">
        <f t="shared" si="2"/>
        <v>5</v>
      </c>
      <c r="F16" s="77">
        <f>D16/$C$51</f>
        <v>9.7719869706840382E-3</v>
      </c>
    </row>
    <row r="17" spans="2:13" ht="27" customHeight="1" thickBot="1" x14ac:dyDescent="0.4">
      <c r="B17" s="43" t="s">
        <v>1</v>
      </c>
      <c r="C17" s="40">
        <f>IF(B17=Budget!B19,Budget!C19)</f>
        <v>40</v>
      </c>
      <c r="D17" s="36">
        <v>45</v>
      </c>
      <c r="E17" s="40">
        <f t="shared" si="2"/>
        <v>-5</v>
      </c>
      <c r="F17" s="77">
        <f>D17/$C$51</f>
        <v>2.9315960912052116E-2</v>
      </c>
    </row>
    <row r="18" spans="2:13" ht="27" customHeight="1" thickBot="1" x14ac:dyDescent="0.4">
      <c r="B18" s="43" t="s">
        <v>40</v>
      </c>
      <c r="C18" s="40">
        <f>IF(B18=Budget!B20,Budget!C20)</f>
        <v>35</v>
      </c>
      <c r="D18" s="36">
        <v>40</v>
      </c>
      <c r="E18" s="40">
        <f t="shared" si="2"/>
        <v>-5</v>
      </c>
      <c r="F18" s="77">
        <f>D18/$C$51</f>
        <v>2.6058631921824105E-2</v>
      </c>
    </row>
    <row r="19" spans="2:13" ht="27" customHeight="1" thickBot="1" x14ac:dyDescent="0.4">
      <c r="B19" s="43" t="s">
        <v>3</v>
      </c>
      <c r="C19" s="40">
        <f>IF(B19=Budget!B21,Budget!C21)</f>
        <v>20</v>
      </c>
      <c r="D19" s="36">
        <v>18</v>
      </c>
      <c r="E19" s="40">
        <f t="shared" si="2"/>
        <v>2</v>
      </c>
      <c r="F19" s="77">
        <f>D19/$C$51</f>
        <v>1.1726384364820847E-2</v>
      </c>
    </row>
    <row r="20" spans="2:13" ht="27" customHeight="1" thickBot="1" x14ac:dyDescent="0.5">
      <c r="B20" s="86" t="s">
        <v>44</v>
      </c>
      <c r="C20" s="87">
        <f>SUM(C15:C19)</f>
        <v>565</v>
      </c>
      <c r="D20" s="88">
        <f>SUM(D15:D19)</f>
        <v>568</v>
      </c>
      <c r="E20" s="88">
        <f>+C20-D20</f>
        <v>-3</v>
      </c>
      <c r="F20" s="77"/>
      <c r="G20" s="23"/>
      <c r="H20" s="23"/>
      <c r="I20" s="23"/>
      <c r="J20" s="23"/>
      <c r="K20" s="23"/>
      <c r="L20" s="23"/>
      <c r="M20" s="23"/>
    </row>
    <row r="21" spans="2:13" ht="27" customHeight="1" thickBot="1" x14ac:dyDescent="0.5">
      <c r="B21" s="35" t="s">
        <v>48</v>
      </c>
      <c r="C21" s="40">
        <f>IF(B21=Budget!B24,Budget!C24)</f>
        <v>150</v>
      </c>
      <c r="D21" s="47">
        <v>180</v>
      </c>
      <c r="E21" s="38">
        <f>C21-D21</f>
        <v>-30</v>
      </c>
      <c r="F21" s="77">
        <f>D21/$C$51</f>
        <v>0.11726384364820847</v>
      </c>
      <c r="G21" s="23"/>
      <c r="H21" s="23"/>
      <c r="I21" s="23"/>
      <c r="J21" s="23"/>
      <c r="K21" s="23"/>
      <c r="L21" s="23"/>
      <c r="M21" s="23"/>
    </row>
    <row r="22" spans="2:13" ht="27" customHeight="1" thickBot="1" x14ac:dyDescent="0.5">
      <c r="B22" s="35" t="s">
        <v>49</v>
      </c>
      <c r="C22" s="40">
        <f>IF(B22=Budget!B25,Budget!C25)</f>
        <v>50</v>
      </c>
      <c r="D22" s="47">
        <v>30</v>
      </c>
      <c r="E22" s="38">
        <f t="shared" ref="E22:E24" si="3">C22-D22</f>
        <v>20</v>
      </c>
      <c r="F22" s="77">
        <f>D22/$C$51</f>
        <v>1.9543973941368076E-2</v>
      </c>
      <c r="G22" s="23"/>
      <c r="H22" s="23"/>
      <c r="I22" s="23"/>
      <c r="J22" s="23"/>
      <c r="K22" s="23"/>
      <c r="L22" s="23"/>
      <c r="M22" s="23"/>
    </row>
    <row r="23" spans="2:13" ht="27" customHeight="1" thickBot="1" x14ac:dyDescent="0.5">
      <c r="B23" s="35" t="s">
        <v>50</v>
      </c>
      <c r="C23" s="40">
        <f>IF(B23=Budget!B26,Budget!C26)</f>
        <v>350</v>
      </c>
      <c r="D23" s="47">
        <v>300</v>
      </c>
      <c r="E23" s="38">
        <f t="shared" si="3"/>
        <v>50</v>
      </c>
      <c r="F23" s="77">
        <f>D23/$C$51</f>
        <v>0.19543973941368079</v>
      </c>
      <c r="G23" s="23"/>
      <c r="H23" s="23"/>
      <c r="I23" s="23"/>
      <c r="J23" s="23"/>
      <c r="K23" s="23"/>
      <c r="L23" s="23"/>
      <c r="M23" s="23"/>
    </row>
    <row r="24" spans="2:13" ht="27" customHeight="1" thickBot="1" x14ac:dyDescent="0.5">
      <c r="B24" s="35" t="s">
        <v>51</v>
      </c>
      <c r="C24" s="40">
        <f>IF(B24=Budget!B27,Budget!C27)</f>
        <v>0</v>
      </c>
      <c r="D24" s="47">
        <v>0</v>
      </c>
      <c r="E24" s="38">
        <f t="shared" si="3"/>
        <v>0</v>
      </c>
      <c r="F24" s="77">
        <f>D24/$C$51</f>
        <v>0</v>
      </c>
      <c r="G24" s="23"/>
      <c r="H24" s="23"/>
      <c r="I24" s="23"/>
      <c r="J24" s="23"/>
      <c r="K24" s="23"/>
      <c r="L24" s="23"/>
      <c r="M24" s="23"/>
    </row>
    <row r="25" spans="2:13" ht="27" customHeight="1" thickBot="1" x14ac:dyDescent="0.5">
      <c r="B25" s="86" t="s">
        <v>47</v>
      </c>
      <c r="C25" s="87">
        <f>SUM(C21:C24)</f>
        <v>550</v>
      </c>
      <c r="D25" s="87">
        <f>SUM(D21:D24)</f>
        <v>510</v>
      </c>
      <c r="E25" s="87">
        <f t="shared" ref="E25" si="4">SUM(E21:E24)</f>
        <v>40</v>
      </c>
      <c r="F25" s="77"/>
      <c r="G25" s="23"/>
      <c r="H25" s="23"/>
      <c r="I25" s="23"/>
      <c r="J25" s="23"/>
      <c r="K25" s="23"/>
      <c r="L25" s="23"/>
      <c r="M25" s="23"/>
    </row>
    <row r="26" spans="2:13" ht="27" customHeight="1" thickBot="1" x14ac:dyDescent="0.4">
      <c r="B26" s="43" t="s">
        <v>2</v>
      </c>
      <c r="C26" s="40">
        <f>IF(B26=Budget!B30,Budget!C30)</f>
        <v>150</v>
      </c>
      <c r="D26" s="36">
        <v>120</v>
      </c>
      <c r="E26" s="40">
        <f>+C26-D26</f>
        <v>30</v>
      </c>
      <c r="F26" s="77">
        <f>D26/$C$51</f>
        <v>7.8175895765472306E-2</v>
      </c>
    </row>
    <row r="27" spans="2:13" ht="27" customHeight="1" thickBot="1" x14ac:dyDescent="0.4">
      <c r="B27" s="43" t="s">
        <v>61</v>
      </c>
      <c r="C27" s="40">
        <f>IF(B27=Budget!B31,Budget!C31)</f>
        <v>20</v>
      </c>
      <c r="D27" s="36">
        <v>0</v>
      </c>
      <c r="E27" s="40">
        <f t="shared" ref="E27:E30" si="5">+C27-D27</f>
        <v>20</v>
      </c>
      <c r="F27" s="77">
        <f>D27/$C$51</f>
        <v>0</v>
      </c>
    </row>
    <row r="28" spans="2:13" ht="27" customHeight="1" thickBot="1" x14ac:dyDescent="0.4">
      <c r="B28" s="43" t="s">
        <v>33</v>
      </c>
      <c r="C28" s="40">
        <f>IF(B28=Budget!B32,Budget!C32)</f>
        <v>40</v>
      </c>
      <c r="D28" s="36">
        <v>50</v>
      </c>
      <c r="E28" s="40">
        <f t="shared" si="5"/>
        <v>-10</v>
      </c>
      <c r="F28" s="77">
        <f>D28/$C$51</f>
        <v>3.2573289902280131E-2</v>
      </c>
    </row>
    <row r="29" spans="2:13" ht="27" customHeight="1" thickBot="1" x14ac:dyDescent="0.4">
      <c r="B29" s="43" t="s">
        <v>4</v>
      </c>
      <c r="C29" s="40">
        <f>IF(B29=Budget!B33,Budget!C33)</f>
        <v>50</v>
      </c>
      <c r="D29" s="36">
        <v>70</v>
      </c>
      <c r="E29" s="40">
        <f t="shared" si="5"/>
        <v>-20</v>
      </c>
      <c r="F29" s="77">
        <f>D29/$C$51</f>
        <v>4.5602605863192182E-2</v>
      </c>
    </row>
    <row r="30" spans="2:13" ht="27" customHeight="1" thickBot="1" x14ac:dyDescent="0.4">
      <c r="B30" s="35" t="s">
        <v>45</v>
      </c>
      <c r="C30" s="40">
        <f>IF(B30=Budget!B34,Budget!C34)</f>
        <v>25</v>
      </c>
      <c r="D30" s="36">
        <v>20</v>
      </c>
      <c r="E30" s="40">
        <f t="shared" si="5"/>
        <v>5</v>
      </c>
      <c r="F30" s="77">
        <f>D30/$C$51</f>
        <v>1.3029315960912053E-2</v>
      </c>
    </row>
    <row r="31" spans="2:13" ht="27" customHeight="1" thickBot="1" x14ac:dyDescent="0.5">
      <c r="B31" s="86" t="s">
        <v>30</v>
      </c>
      <c r="C31" s="87">
        <f>SUM(C26:C30)</f>
        <v>285</v>
      </c>
      <c r="D31" s="88">
        <f>SUM(D26:D30)</f>
        <v>260</v>
      </c>
      <c r="E31" s="88">
        <f>SUM(E26:E30)</f>
        <v>25</v>
      </c>
      <c r="F31" s="77"/>
      <c r="G31" s="23"/>
      <c r="H31" s="23"/>
      <c r="I31" s="23"/>
      <c r="J31" s="23"/>
      <c r="K31" s="23"/>
      <c r="L31" s="23"/>
      <c r="M31" s="23"/>
    </row>
    <row r="32" spans="2:13" ht="27" customHeight="1" thickBot="1" x14ac:dyDescent="0.4">
      <c r="B32" s="35" t="s">
        <v>53</v>
      </c>
      <c r="C32" s="40">
        <f>IF(B32=Budget!B37,Budget!C37)</f>
        <v>45</v>
      </c>
      <c r="D32" s="36">
        <v>50</v>
      </c>
      <c r="E32" s="40">
        <f>C32-D32</f>
        <v>-5</v>
      </c>
      <c r="F32" s="77">
        <f>D32/$C$51</f>
        <v>3.2573289902280131E-2</v>
      </c>
    </row>
    <row r="33" spans="2:13" ht="27" customHeight="1" thickBot="1" x14ac:dyDescent="0.4">
      <c r="B33" s="35" t="s">
        <v>54</v>
      </c>
      <c r="C33" s="40">
        <f>IF(B33=Budget!B38,Budget!C38)</f>
        <v>0</v>
      </c>
      <c r="D33" s="36">
        <v>10</v>
      </c>
      <c r="E33" s="40">
        <f t="shared" si="2"/>
        <v>-10</v>
      </c>
      <c r="F33" s="77">
        <f>D33/$C$51</f>
        <v>6.5146579804560263E-3</v>
      </c>
    </row>
    <row r="34" spans="2:13" ht="27" customHeight="1" thickBot="1" x14ac:dyDescent="0.4">
      <c r="B34" s="35" t="s">
        <v>55</v>
      </c>
      <c r="C34" s="40">
        <f>IF(B34=Budget!B39,Budget!C39)</f>
        <v>0</v>
      </c>
      <c r="D34" s="36">
        <v>0</v>
      </c>
      <c r="E34" s="40">
        <f t="shared" si="2"/>
        <v>0</v>
      </c>
      <c r="F34" s="77">
        <f>D34/$C$51</f>
        <v>0</v>
      </c>
    </row>
    <row r="35" spans="2:13" ht="27" customHeight="1" thickBot="1" x14ac:dyDescent="0.5">
      <c r="B35" s="86" t="s">
        <v>52</v>
      </c>
      <c r="C35" s="87">
        <f>SUM(C32:C34)</f>
        <v>45</v>
      </c>
      <c r="D35" s="88">
        <f>SUM(D32:D34)</f>
        <v>60</v>
      </c>
      <c r="E35" s="88">
        <f>SUM(E32:E34)</f>
        <v>-15</v>
      </c>
      <c r="F35" s="77"/>
      <c r="G35" s="23"/>
      <c r="H35" s="23"/>
      <c r="I35" s="23"/>
      <c r="J35" s="23"/>
      <c r="K35" s="23"/>
      <c r="L35" s="23"/>
      <c r="M35" s="23"/>
    </row>
    <row r="36" spans="2:13" ht="27" customHeight="1" thickBot="1" x14ac:dyDescent="0.5">
      <c r="B36" s="35" t="s">
        <v>57</v>
      </c>
      <c r="C36" s="40">
        <f>IF(B36=Budget!B42,Budget!C42)</f>
        <v>0</v>
      </c>
      <c r="D36" s="48">
        <v>50</v>
      </c>
      <c r="E36" s="39">
        <f>+C36-D36</f>
        <v>-50</v>
      </c>
      <c r="F36" s="77">
        <f>D36/$C$51</f>
        <v>3.2573289902280131E-2</v>
      </c>
      <c r="G36" s="23"/>
      <c r="H36" s="23"/>
      <c r="I36" s="23"/>
      <c r="J36" s="23"/>
      <c r="K36" s="23"/>
      <c r="L36" s="23"/>
      <c r="M36" s="23"/>
    </row>
    <row r="37" spans="2:13" ht="27" customHeight="1" thickBot="1" x14ac:dyDescent="0.5">
      <c r="B37" s="35" t="s">
        <v>58</v>
      </c>
      <c r="C37" s="40">
        <f>IF(B37=Budget!B43,Budget!C43)</f>
        <v>10</v>
      </c>
      <c r="D37" s="48">
        <v>0</v>
      </c>
      <c r="E37" s="39">
        <f t="shared" ref="E37:E40" si="6">+C37-D37</f>
        <v>10</v>
      </c>
      <c r="F37" s="77">
        <f>D37/$C$51</f>
        <v>0</v>
      </c>
      <c r="G37" s="23"/>
      <c r="H37" s="23"/>
      <c r="I37" s="23"/>
      <c r="J37" s="23"/>
      <c r="K37" s="23"/>
      <c r="L37" s="23"/>
      <c r="M37" s="23"/>
    </row>
    <row r="38" spans="2:13" ht="27" customHeight="1" thickBot="1" x14ac:dyDescent="0.5">
      <c r="B38" s="35" t="s">
        <v>59</v>
      </c>
      <c r="C38" s="40">
        <f>IF(B38=Budget!B44,Budget!C44)</f>
        <v>0</v>
      </c>
      <c r="D38" s="48">
        <v>0</v>
      </c>
      <c r="E38" s="39">
        <f t="shared" si="6"/>
        <v>0</v>
      </c>
      <c r="F38" s="77">
        <f>D38/$C$51</f>
        <v>0</v>
      </c>
      <c r="G38" s="23"/>
      <c r="H38" s="23"/>
      <c r="I38" s="23"/>
      <c r="J38" s="23"/>
      <c r="K38" s="23"/>
      <c r="L38" s="23"/>
      <c r="M38" s="23"/>
    </row>
    <row r="39" spans="2:13" ht="27" customHeight="1" thickBot="1" x14ac:dyDescent="0.5">
      <c r="B39" s="35" t="s">
        <v>60</v>
      </c>
      <c r="C39" s="40">
        <f>IF(B39=Budget!B45,Budget!C45)</f>
        <v>20</v>
      </c>
      <c r="D39" s="48">
        <v>25</v>
      </c>
      <c r="E39" s="39">
        <f t="shared" si="6"/>
        <v>-5</v>
      </c>
      <c r="F39" s="77">
        <f>D39/$C$51</f>
        <v>1.6286644951140065E-2</v>
      </c>
      <c r="G39" s="23"/>
      <c r="H39" s="23"/>
      <c r="I39" s="23"/>
      <c r="J39" s="23"/>
      <c r="K39" s="23"/>
      <c r="L39" s="23"/>
      <c r="M39" s="23"/>
    </row>
    <row r="40" spans="2:13" ht="27" customHeight="1" thickBot="1" x14ac:dyDescent="0.4">
      <c r="B40" s="35" t="s">
        <v>32</v>
      </c>
      <c r="C40" s="40">
        <f>IF(B40=Budget!B46,Budget!C46)</f>
        <v>0</v>
      </c>
      <c r="D40" s="37">
        <v>0</v>
      </c>
      <c r="E40" s="39">
        <f t="shared" si="6"/>
        <v>0</v>
      </c>
      <c r="F40" s="77">
        <f>D40/$C$51</f>
        <v>0</v>
      </c>
    </row>
    <row r="41" spans="2:13" ht="27" customHeight="1" thickBot="1" x14ac:dyDescent="0.5">
      <c r="B41" s="86" t="s">
        <v>56</v>
      </c>
      <c r="C41" s="87">
        <f>SUM(C36:C40)</f>
        <v>30</v>
      </c>
      <c r="D41" s="87">
        <f t="shared" ref="D41" si="7">SUM(D36:D40)</f>
        <v>75</v>
      </c>
      <c r="E41" s="87">
        <f>SUM(E36:E40)</f>
        <v>-45</v>
      </c>
      <c r="F41" s="77"/>
      <c r="G41" s="23"/>
      <c r="H41" s="23"/>
      <c r="I41" s="23"/>
      <c r="J41" s="23"/>
      <c r="K41" s="23"/>
      <c r="L41" s="23"/>
      <c r="M41" s="23"/>
    </row>
    <row r="42" spans="2:13" ht="27" customHeight="1" thickBot="1" x14ac:dyDescent="0.4">
      <c r="B42" s="35" t="s">
        <v>43</v>
      </c>
      <c r="C42" s="40">
        <f>IF(B42=Budget!B49,Budget!C49)</f>
        <v>50</v>
      </c>
      <c r="D42" s="37">
        <v>25</v>
      </c>
      <c r="E42" s="38">
        <f>C42-D42</f>
        <v>25</v>
      </c>
      <c r="F42" s="77">
        <f>D42/$C$51</f>
        <v>1.6286644951140065E-2</v>
      </c>
    </row>
    <row r="43" spans="2:13" ht="27" customHeight="1" thickBot="1" x14ac:dyDescent="0.4">
      <c r="B43" s="35" t="s">
        <v>41</v>
      </c>
      <c r="C43" s="40">
        <f>IF(B43=Budget!B50,Budget!C50)</f>
        <v>50</v>
      </c>
      <c r="D43" s="37">
        <v>50</v>
      </c>
      <c r="E43" s="38">
        <f t="shared" ref="E43:E44" si="8">C43-D43</f>
        <v>0</v>
      </c>
      <c r="F43" s="77">
        <f>D43/$C$51</f>
        <v>3.2573289902280131E-2</v>
      </c>
    </row>
    <row r="44" spans="2:13" ht="27" customHeight="1" thickBot="1" x14ac:dyDescent="0.4">
      <c r="B44" s="35" t="s">
        <v>62</v>
      </c>
      <c r="C44" s="40">
        <f>IF(B44=Budget!B51,Budget!C51)</f>
        <v>0</v>
      </c>
      <c r="D44" s="37">
        <v>0</v>
      </c>
      <c r="E44" s="38">
        <f t="shared" si="8"/>
        <v>0</v>
      </c>
      <c r="F44" s="77">
        <f>D44/$C$51</f>
        <v>0</v>
      </c>
    </row>
    <row r="45" spans="2:13" ht="27" customHeight="1" thickBot="1" x14ac:dyDescent="0.5">
      <c r="B45" s="89" t="s">
        <v>22</v>
      </c>
      <c r="C45" s="90">
        <f>SUM(C42:C44)</f>
        <v>100</v>
      </c>
      <c r="D45" s="90">
        <f>SUM(D42:D44)</f>
        <v>75</v>
      </c>
      <c r="E45" s="90">
        <f>SUM(E42:E44)</f>
        <v>25</v>
      </c>
      <c r="F45" s="77"/>
      <c r="G45" s="23"/>
      <c r="H45" s="23"/>
      <c r="I45" s="23"/>
      <c r="J45" s="23"/>
      <c r="K45" s="23"/>
      <c r="L45" s="23"/>
      <c r="M45" s="23"/>
    </row>
    <row r="46" spans="2:13" ht="19" customHeight="1" thickBot="1" x14ac:dyDescent="0.5">
      <c r="B46" s="91"/>
      <c r="C46" s="92"/>
      <c r="D46" s="92"/>
      <c r="E46" s="92"/>
      <c r="F46" s="93"/>
      <c r="G46" s="23"/>
      <c r="H46" s="23"/>
      <c r="I46" s="23"/>
      <c r="J46" s="23"/>
      <c r="K46" s="23"/>
      <c r="L46" s="23"/>
      <c r="M46" s="23"/>
    </row>
    <row r="47" spans="2:13" ht="27" customHeight="1" thickBot="1" x14ac:dyDescent="0.5">
      <c r="B47" s="94" t="s">
        <v>113</v>
      </c>
      <c r="C47" s="95">
        <f>+SUM(C20,C25,C31,C35,C41,C45)</f>
        <v>1575</v>
      </c>
      <c r="D47" s="95">
        <f>+SUM(D20,D25,D31,D35,D41,D45)</f>
        <v>1548</v>
      </c>
      <c r="E47" s="95">
        <f>+C47-D47</f>
        <v>27</v>
      </c>
      <c r="F47" s="96"/>
      <c r="G47" s="23"/>
      <c r="H47" s="23"/>
      <c r="I47" s="23"/>
      <c r="K47" s="23"/>
      <c r="L47" s="23"/>
      <c r="M47" s="23"/>
    </row>
    <row r="48" spans="2:13" ht="55.5" customHeight="1" thickBot="1" x14ac:dyDescent="0.4">
      <c r="B48" s="26"/>
      <c r="C48" s="26"/>
      <c r="D48" s="26"/>
      <c r="E48" s="26"/>
    </row>
    <row r="49" spans="2:3" ht="34" thickBot="1" x14ac:dyDescent="0.4">
      <c r="B49" s="71" t="s">
        <v>104</v>
      </c>
      <c r="C49" s="72"/>
    </row>
    <row r="50" spans="2:3" ht="16" thickBot="1" x14ac:dyDescent="0.4">
      <c r="B50" s="26"/>
      <c r="C50" s="26"/>
    </row>
    <row r="51" spans="2:3" ht="29.5" customHeight="1" thickBot="1" x14ac:dyDescent="0.4">
      <c r="B51" s="73" t="s">
        <v>105</v>
      </c>
      <c r="C51" s="74">
        <f>D13</f>
        <v>1535</v>
      </c>
    </row>
    <row r="52" spans="2:3" ht="29.5" customHeight="1" thickBot="1" x14ac:dyDescent="0.4">
      <c r="B52" s="73" t="s">
        <v>26</v>
      </c>
      <c r="C52" s="74">
        <f>D47</f>
        <v>1548</v>
      </c>
    </row>
    <row r="53" spans="2:3" ht="29.5" customHeight="1" thickBot="1" x14ac:dyDescent="0.4">
      <c r="B53" s="73" t="s">
        <v>106</v>
      </c>
      <c r="C53" s="74">
        <f>C51-C52</f>
        <v>-13</v>
      </c>
    </row>
    <row r="54" spans="2:3" ht="29.5" customHeight="1" thickBot="1" x14ac:dyDescent="0.4">
      <c r="B54" s="73" t="s">
        <v>107</v>
      </c>
      <c r="C54" s="75" t="str">
        <f>INDEX(B15:B45,MATCH(MAX(F15:F45),F15:F45,0))</f>
        <v>Logement</v>
      </c>
    </row>
    <row r="55" spans="2:3" ht="29.5" customHeight="1" thickBot="1" x14ac:dyDescent="0.4">
      <c r="B55" s="73" t="s">
        <v>108</v>
      </c>
      <c r="C55" s="76">
        <f>+D44/C51</f>
        <v>0</v>
      </c>
    </row>
  </sheetData>
  <mergeCells count="2">
    <mergeCell ref="B2:F2"/>
    <mergeCell ref="B49:C49"/>
  </mergeCells>
  <phoneticPr fontId="6" type="noConversion"/>
  <conditionalFormatting sqref="D21:E24 D41 C14:C44 C7:C12 E49:E1048576 D20 D25">
    <cfRule type="cellIs" dxfId="45" priority="19" operator="lessThan">
      <formula>0</formula>
    </cfRule>
    <cfRule type="cellIs" dxfId="44" priority="20" operator="lessThan">
      <formula>0</formula>
    </cfRule>
    <cfRule type="cellIs" dxfId="43" priority="21" operator="lessThan">
      <formula>0</formula>
    </cfRule>
  </conditionalFormatting>
  <conditionalFormatting sqref="D31 D36:E36 D37:D39 E37:E40 C46:E46 C45:D45 D35">
    <cfRule type="cellIs" dxfId="42" priority="22" operator="lessThan">
      <formula>0</formula>
    </cfRule>
    <cfRule type="cellIs" dxfId="41" priority="23" operator="lessThan">
      <formula>0</formula>
    </cfRule>
    <cfRule type="cellIs" dxfId="40" priority="24" operator="lessThan">
      <formula>0</formula>
    </cfRule>
  </conditionalFormatting>
  <conditionalFormatting sqref="E1:E2 E4 E26:E30 E32:E34 E42:E44">
    <cfRule type="cellIs" dxfId="39" priority="31" operator="lessThan">
      <formula>0</formula>
    </cfRule>
    <cfRule type="cellIs" dxfId="38" priority="32" operator="lessThan">
      <formula>0</formula>
    </cfRule>
    <cfRule type="cellIs" dxfId="37" priority="33" operator="lessThan">
      <formula>0</formula>
    </cfRule>
  </conditionalFormatting>
  <conditionalFormatting sqref="E14:E19">
    <cfRule type="cellIs" dxfId="36" priority="16" operator="lessThan">
      <formula>0</formula>
    </cfRule>
    <cfRule type="cellIs" dxfId="35" priority="17" operator="lessThan">
      <formula>0</formula>
    </cfRule>
    <cfRule type="cellIs" dxfId="34" priority="18" operator="lessThan">
      <formula>0</formula>
    </cfRule>
  </conditionalFormatting>
  <conditionalFormatting sqref="C13:E13">
    <cfRule type="cellIs" dxfId="33" priority="9" operator="lessThan">
      <formula>0</formula>
    </cfRule>
    <cfRule type="cellIs" dxfId="32" priority="10" operator="lessThan">
      <formula>0</formula>
    </cfRule>
    <cfRule type="cellIs" dxfId="31" priority="11" operator="lessThan">
      <formula>0</formula>
    </cfRule>
  </conditionalFormatting>
  <conditionalFormatting sqref="E6">
    <cfRule type="cellIs" dxfId="30" priority="6" operator="lessThan">
      <formula>0</formula>
    </cfRule>
    <cfRule type="cellIs" dxfId="29" priority="7" operator="lessThan">
      <formula>0</formula>
    </cfRule>
    <cfRule type="cellIs" dxfId="28" priority="8" operator="lessThan">
      <formula>0</formula>
    </cfRule>
  </conditionalFormatting>
  <conditionalFormatting sqref="C47:E47">
    <cfRule type="cellIs" dxfId="27" priority="3" operator="lessThan">
      <formula>0</formula>
    </cfRule>
    <cfRule type="cellIs" dxfId="26" priority="4" operator="lessThan">
      <formula>0</formula>
    </cfRule>
    <cfRule type="cellIs" dxfId="25" priority="5" operator="lessThan">
      <formula>0</formula>
    </cfRule>
  </conditionalFormatting>
  <conditionalFormatting sqref="C53">
    <cfRule type="cellIs" dxfId="24" priority="1" operator="greaterThan">
      <formula>0</formula>
    </cfRule>
    <cfRule type="cellIs" dxfId="23" priority="2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Mode d'emploi</vt:lpstr>
      <vt:lpstr>Budget</vt:lpstr>
      <vt:lpstr>Suivi mensuel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E L L</dc:creator>
  <cp:lastModifiedBy>Mariama CISSE</cp:lastModifiedBy>
  <dcterms:created xsi:type="dcterms:W3CDTF">2015-06-05T18:19:34Z</dcterms:created>
  <dcterms:modified xsi:type="dcterms:W3CDTF">2026-10-29T10:49:37Z</dcterms:modified>
</cp:coreProperties>
</file>